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ntaverna/Downloads/"/>
    </mc:Choice>
  </mc:AlternateContent>
  <xr:revisionPtr revIDLastSave="0" documentId="13_ncr:1_{2D2BC837-701B-5A47-83B6-80A457805D5F}" xr6:coauthVersionLast="43" xr6:coauthVersionMax="43" xr10:uidLastSave="{00000000-0000-0000-0000-000000000000}"/>
  <bookViews>
    <workbookView xWindow="16800" yWindow="440" windowWidth="16800" windowHeight="19460" xr2:uid="{00000000-000D-0000-FFFF-FFFF00000000}"/>
  </bookViews>
  <sheets>
    <sheet name="General_Remarks" sheetId="17" r:id="rId1"/>
    <sheet name="Oct-26" sheetId="2" r:id="rId2"/>
    <sheet name="Oct-31" sheetId="1" r:id="rId3"/>
    <sheet name="Nov-1" sheetId="5" r:id="rId4"/>
    <sheet name="Nov-7" sheetId="6" r:id="rId5"/>
    <sheet name="Nov_7_Fluo" sheetId="15" r:id="rId6"/>
    <sheet name="Nov-8" sheetId="7" r:id="rId7"/>
    <sheet name="Nov-9" sheetId="8" r:id="rId8"/>
    <sheet name="Nov-14" sheetId="9" r:id="rId9"/>
    <sheet name="Flow rates, recovery, arrival T" sheetId="16"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9" l="1"/>
  <c r="B10" i="8"/>
  <c r="B8" i="7"/>
  <c r="B8" i="15"/>
  <c r="B8" i="6"/>
  <c r="B8" i="5"/>
  <c r="B5" i="9"/>
  <c r="B7" i="8"/>
  <c r="B6" i="8"/>
  <c r="B5" i="7"/>
  <c r="B5" i="15"/>
  <c r="B5" i="6"/>
  <c r="B5" i="5"/>
  <c r="S19" i="5" s="1"/>
  <c r="B8" i="1"/>
  <c r="B5" i="1"/>
  <c r="S22" i="1" s="1"/>
  <c r="T17" i="5"/>
  <c r="U17" i="5"/>
  <c r="T18" i="5"/>
  <c r="U18" i="5"/>
  <c r="T19" i="5"/>
  <c r="U19" i="5"/>
  <c r="S20" i="5"/>
  <c r="T20" i="5"/>
  <c r="U20" i="5"/>
  <c r="S21" i="5"/>
  <c r="T21" i="5"/>
  <c r="U21" i="5"/>
  <c r="T22" i="5"/>
  <c r="U22" i="5"/>
  <c r="S23" i="5"/>
  <c r="T23" i="5"/>
  <c r="U23" i="5"/>
  <c r="S24" i="5"/>
  <c r="T24" i="5"/>
  <c r="U24" i="5"/>
  <c r="T25" i="5"/>
  <c r="U25" i="5"/>
  <c r="S26" i="5"/>
  <c r="T26" i="5"/>
  <c r="U26" i="5"/>
  <c r="T27" i="5"/>
  <c r="U27" i="5"/>
  <c r="S28" i="5"/>
  <c r="T28" i="5"/>
  <c r="U28" i="5"/>
  <c r="S29" i="5"/>
  <c r="T29" i="5"/>
  <c r="U29" i="5"/>
  <c r="T30" i="5"/>
  <c r="U30" i="5"/>
  <c r="S31" i="5"/>
  <c r="T31" i="5"/>
  <c r="U31" i="5"/>
  <c r="S32" i="5"/>
  <c r="T32" i="5"/>
  <c r="U32" i="5"/>
  <c r="T33" i="5"/>
  <c r="U33" i="5"/>
  <c r="S34" i="5"/>
  <c r="T34" i="5"/>
  <c r="U34" i="5"/>
  <c r="T35" i="5"/>
  <c r="U35" i="5"/>
  <c r="S36" i="5"/>
  <c r="T36" i="5"/>
  <c r="U36" i="5"/>
  <c r="S37" i="5"/>
  <c r="T37" i="5"/>
  <c r="U37" i="5"/>
  <c r="T38" i="5"/>
  <c r="U38" i="5"/>
  <c r="S39" i="5"/>
  <c r="T39" i="5"/>
  <c r="U39" i="5"/>
  <c r="S40" i="5"/>
  <c r="T40" i="5"/>
  <c r="U40" i="5"/>
  <c r="S41" i="5"/>
  <c r="T41" i="5"/>
  <c r="U41" i="5"/>
  <c r="S42" i="5"/>
  <c r="T42" i="5"/>
  <c r="U42" i="5"/>
  <c r="T43" i="5"/>
  <c r="U43" i="5"/>
  <c r="S44" i="5"/>
  <c r="T44" i="5"/>
  <c r="U44" i="5"/>
  <c r="S45" i="5"/>
  <c r="T45" i="5"/>
  <c r="U45" i="5"/>
  <c r="T46" i="5"/>
  <c r="U46" i="5"/>
  <c r="S47" i="5"/>
  <c r="T47" i="5"/>
  <c r="U47" i="5"/>
  <c r="S48" i="5"/>
  <c r="T48" i="5"/>
  <c r="U48" i="5"/>
  <c r="S49" i="5"/>
  <c r="T49" i="5"/>
  <c r="U49" i="5"/>
  <c r="S50" i="5"/>
  <c r="T50" i="5"/>
  <c r="U50" i="5"/>
  <c r="T51" i="5"/>
  <c r="U51" i="5"/>
  <c r="S52" i="5"/>
  <c r="T52" i="5"/>
  <c r="U52" i="5"/>
  <c r="S53" i="5"/>
  <c r="T53" i="5"/>
  <c r="U53" i="5"/>
  <c r="U16" i="5"/>
  <c r="T16" i="5"/>
  <c r="S16" i="5"/>
  <c r="L17" i="5"/>
  <c r="M17" i="5"/>
  <c r="N17" i="5"/>
  <c r="L18" i="5"/>
  <c r="M18" i="5"/>
  <c r="N18" i="5"/>
  <c r="L19" i="5"/>
  <c r="M19" i="5"/>
  <c r="N19" i="5"/>
  <c r="L20" i="5"/>
  <c r="M20" i="5"/>
  <c r="N20" i="5"/>
  <c r="M21" i="5"/>
  <c r="N21" i="5"/>
  <c r="L22" i="5"/>
  <c r="M22" i="5"/>
  <c r="N22" i="5"/>
  <c r="L23" i="5"/>
  <c r="M23" i="5"/>
  <c r="N23" i="5"/>
  <c r="M24" i="5"/>
  <c r="N24" i="5"/>
  <c r="L25" i="5"/>
  <c r="M25" i="5"/>
  <c r="N25" i="5"/>
  <c r="L26" i="5"/>
  <c r="M26" i="5"/>
  <c r="N26" i="5"/>
  <c r="L27" i="5"/>
  <c r="M27" i="5"/>
  <c r="N27" i="5"/>
  <c r="L28" i="5"/>
  <c r="M28" i="5"/>
  <c r="N28" i="5"/>
  <c r="M29" i="5"/>
  <c r="N29" i="5"/>
  <c r="L30" i="5"/>
  <c r="M30" i="5"/>
  <c r="N30" i="5"/>
  <c r="L31" i="5"/>
  <c r="M31" i="5"/>
  <c r="N31" i="5"/>
  <c r="N16" i="5"/>
  <c r="M16" i="5"/>
  <c r="L16" i="5"/>
  <c r="E17" i="5"/>
  <c r="F17" i="5"/>
  <c r="G17" i="5"/>
  <c r="E18" i="5"/>
  <c r="F18" i="5"/>
  <c r="G18" i="5"/>
  <c r="E19" i="5"/>
  <c r="F19" i="5"/>
  <c r="G19" i="5"/>
  <c r="E20" i="5"/>
  <c r="F20" i="5"/>
  <c r="G20" i="5"/>
  <c r="F21" i="5"/>
  <c r="G21" i="5"/>
  <c r="E22" i="5"/>
  <c r="F22" i="5"/>
  <c r="G22" i="5"/>
  <c r="E23" i="5"/>
  <c r="F23" i="5"/>
  <c r="G23" i="5"/>
  <c r="E24" i="5"/>
  <c r="F24" i="5"/>
  <c r="G24" i="5"/>
  <c r="E25" i="5"/>
  <c r="F25" i="5"/>
  <c r="G25" i="5"/>
  <c r="E26" i="5"/>
  <c r="F26" i="5"/>
  <c r="G26" i="5"/>
  <c r="E27" i="5"/>
  <c r="F27" i="5"/>
  <c r="G27" i="5"/>
  <c r="E28" i="5"/>
  <c r="F28" i="5"/>
  <c r="G28" i="5"/>
  <c r="E29" i="5"/>
  <c r="F29" i="5"/>
  <c r="G29" i="5"/>
  <c r="E30" i="5"/>
  <c r="F30" i="5"/>
  <c r="G30" i="5"/>
  <c r="E31" i="5"/>
  <c r="F31" i="5"/>
  <c r="G31" i="5"/>
  <c r="E32" i="5"/>
  <c r="F32" i="5"/>
  <c r="G32" i="5"/>
  <c r="E33" i="5"/>
  <c r="F33" i="5"/>
  <c r="G33" i="5"/>
  <c r="E34" i="5"/>
  <c r="F34" i="5"/>
  <c r="G34" i="5"/>
  <c r="E35" i="5"/>
  <c r="F35" i="5"/>
  <c r="G35" i="5"/>
  <c r="E36" i="5"/>
  <c r="F36" i="5"/>
  <c r="G36" i="5"/>
  <c r="E37" i="5"/>
  <c r="F37" i="5"/>
  <c r="G37" i="5"/>
  <c r="E38" i="5"/>
  <c r="F38" i="5"/>
  <c r="G38" i="5"/>
  <c r="E39" i="5"/>
  <c r="F39" i="5"/>
  <c r="G39" i="5"/>
  <c r="E40" i="5"/>
  <c r="F40" i="5"/>
  <c r="G40" i="5"/>
  <c r="E41" i="5"/>
  <c r="F41" i="5"/>
  <c r="G41" i="5"/>
  <c r="E42" i="5"/>
  <c r="F42" i="5"/>
  <c r="G42" i="5"/>
  <c r="E43" i="5"/>
  <c r="F43" i="5"/>
  <c r="G43" i="5"/>
  <c r="E44" i="5"/>
  <c r="F44" i="5"/>
  <c r="G44" i="5"/>
  <c r="E45" i="5"/>
  <c r="F45" i="5"/>
  <c r="G45" i="5"/>
  <c r="E46" i="5"/>
  <c r="F46" i="5"/>
  <c r="G46" i="5"/>
  <c r="E47" i="5"/>
  <c r="F47" i="5"/>
  <c r="G47" i="5"/>
  <c r="E48" i="5"/>
  <c r="F48" i="5"/>
  <c r="G48" i="5"/>
  <c r="E49" i="5"/>
  <c r="F49" i="5"/>
  <c r="G49" i="5"/>
  <c r="E50" i="5"/>
  <c r="F50" i="5"/>
  <c r="G50" i="5"/>
  <c r="E51" i="5"/>
  <c r="F51" i="5"/>
  <c r="G51" i="5"/>
  <c r="E52" i="5"/>
  <c r="F52" i="5"/>
  <c r="G52" i="5"/>
  <c r="E53" i="5"/>
  <c r="F53" i="5"/>
  <c r="G53" i="5"/>
  <c r="E54" i="5"/>
  <c r="F54" i="5"/>
  <c r="G54" i="5"/>
  <c r="E55" i="5"/>
  <c r="F55" i="5"/>
  <c r="G55" i="5"/>
  <c r="E56" i="5"/>
  <c r="F56" i="5"/>
  <c r="G56" i="5"/>
  <c r="E57" i="5"/>
  <c r="F57" i="5"/>
  <c r="G57" i="5"/>
  <c r="E58" i="5"/>
  <c r="F58" i="5"/>
  <c r="G58" i="5"/>
  <c r="E59" i="5"/>
  <c r="F59" i="5"/>
  <c r="G59" i="5"/>
  <c r="E60" i="5"/>
  <c r="F60" i="5"/>
  <c r="G60" i="5"/>
  <c r="E61" i="5"/>
  <c r="F61" i="5"/>
  <c r="G61" i="5"/>
  <c r="E62" i="5"/>
  <c r="F62" i="5"/>
  <c r="G62" i="5"/>
  <c r="E63" i="5"/>
  <c r="F63" i="5"/>
  <c r="G63" i="5"/>
  <c r="E64" i="5"/>
  <c r="F64" i="5"/>
  <c r="G64" i="5"/>
  <c r="E65" i="5"/>
  <c r="F65" i="5"/>
  <c r="G65" i="5"/>
  <c r="E66" i="5"/>
  <c r="F66" i="5"/>
  <c r="G66" i="5"/>
  <c r="E67" i="5"/>
  <c r="F67" i="5"/>
  <c r="G67" i="5"/>
  <c r="E68" i="5"/>
  <c r="F68" i="5"/>
  <c r="G68" i="5"/>
  <c r="G16" i="5"/>
  <c r="F16" i="5"/>
  <c r="E16" i="5"/>
  <c r="T17" i="1"/>
  <c r="U17" i="1"/>
  <c r="T18" i="1"/>
  <c r="U18" i="1"/>
  <c r="T19" i="1"/>
  <c r="U19" i="1"/>
  <c r="T20" i="1"/>
  <c r="U20" i="1"/>
  <c r="T21" i="1"/>
  <c r="U21" i="1"/>
  <c r="T22" i="1"/>
  <c r="U22" i="1"/>
  <c r="T23" i="1"/>
  <c r="U23" i="1"/>
  <c r="T24" i="1"/>
  <c r="U24" i="1"/>
  <c r="T25" i="1"/>
  <c r="U25" i="1"/>
  <c r="T26" i="1"/>
  <c r="U26" i="1"/>
  <c r="T27" i="1"/>
  <c r="U27" i="1"/>
  <c r="T28" i="1"/>
  <c r="U28" i="1"/>
  <c r="T29" i="1"/>
  <c r="U29" i="1"/>
  <c r="T30" i="1"/>
  <c r="U30" i="1"/>
  <c r="T31" i="1"/>
  <c r="U31" i="1"/>
  <c r="T32" i="1"/>
  <c r="U32" i="1"/>
  <c r="U16" i="1"/>
  <c r="T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N16" i="1"/>
  <c r="M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16"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17" i="1"/>
  <c r="F16" i="1"/>
  <c r="U18" i="2"/>
  <c r="U19" i="2"/>
  <c r="U20" i="2"/>
  <c r="U21" i="2"/>
  <c r="U22" i="2"/>
  <c r="U16" i="2"/>
  <c r="U17" i="2"/>
  <c r="N17" i="2"/>
  <c r="N18" i="2"/>
  <c r="N19" i="2"/>
  <c r="N20" i="2"/>
  <c r="N21" i="2"/>
  <c r="N22" i="2"/>
  <c r="N23" i="2"/>
  <c r="N24" i="2"/>
  <c r="N25" i="2"/>
  <c r="N26" i="2"/>
  <c r="N27" i="2"/>
  <c r="N28" i="2"/>
  <c r="N29" i="2"/>
  <c r="N30" i="2"/>
  <c r="N31" i="2"/>
  <c r="N32" i="2"/>
  <c r="N33" i="2"/>
  <c r="N34" i="2"/>
  <c r="N35" i="2"/>
  <c r="N16" i="2"/>
  <c r="G17" i="2"/>
  <c r="G18" i="2"/>
  <c r="G19" i="2"/>
  <c r="G20" i="2"/>
  <c r="G21" i="2"/>
  <c r="G22" i="2"/>
  <c r="G23" i="2"/>
  <c r="G24" i="2"/>
  <c r="G25" i="2"/>
  <c r="G26" i="2"/>
  <c r="G27" i="2"/>
  <c r="G28" i="2"/>
  <c r="G29" i="2"/>
  <c r="G30" i="2"/>
  <c r="G31" i="2"/>
  <c r="G32" i="2"/>
  <c r="G33" i="2"/>
  <c r="G34" i="2"/>
  <c r="G35" i="2"/>
  <c r="G16" i="2"/>
  <c r="T17" i="2"/>
  <c r="T18" i="2"/>
  <c r="T19" i="2"/>
  <c r="T20" i="2"/>
  <c r="T21" i="2"/>
  <c r="T22" i="2"/>
  <c r="T16" i="2"/>
  <c r="M16" i="2"/>
  <c r="M17" i="2"/>
  <c r="M18" i="2"/>
  <c r="M19" i="2"/>
  <c r="M20" i="2"/>
  <c r="M21" i="2"/>
  <c r="M22" i="2"/>
  <c r="M23" i="2"/>
  <c r="M24" i="2"/>
  <c r="M25" i="2"/>
  <c r="M26" i="2"/>
  <c r="M27" i="2"/>
  <c r="M28" i="2"/>
  <c r="M29" i="2"/>
  <c r="M30" i="2"/>
  <c r="M31" i="2"/>
  <c r="M32" i="2"/>
  <c r="M33" i="2"/>
  <c r="M34" i="2"/>
  <c r="M35" i="2"/>
  <c r="F16" i="2"/>
  <c r="F17" i="2"/>
  <c r="F18" i="2"/>
  <c r="F19" i="2"/>
  <c r="F20" i="2"/>
  <c r="F21" i="2"/>
  <c r="F22" i="2"/>
  <c r="F23" i="2"/>
  <c r="F24" i="2"/>
  <c r="F25" i="2"/>
  <c r="F26" i="2"/>
  <c r="F27" i="2"/>
  <c r="F28" i="2"/>
  <c r="F29" i="2"/>
  <c r="F30" i="2"/>
  <c r="F31" i="2"/>
  <c r="F32" i="2"/>
  <c r="F33" i="2"/>
  <c r="F34" i="2"/>
  <c r="F35" i="2"/>
  <c r="S17" i="5" l="1"/>
  <c r="S25" i="5"/>
  <c r="S33" i="5"/>
  <c r="S18" i="5"/>
  <c r="L24" i="5"/>
  <c r="S46" i="5"/>
  <c r="S38" i="5"/>
  <c r="S30" i="5"/>
  <c r="S22" i="5"/>
  <c r="E21" i="5"/>
  <c r="L29" i="5"/>
  <c r="L21" i="5"/>
  <c r="S51" i="5"/>
  <c r="S43" i="5"/>
  <c r="S35" i="5"/>
  <c r="S27" i="5"/>
  <c r="L34" i="1"/>
  <c r="L26" i="1"/>
  <c r="S27" i="1"/>
  <c r="E16" i="1"/>
  <c r="E50" i="1"/>
  <c r="E38" i="1"/>
  <c r="E26" i="1"/>
  <c r="L23" i="1"/>
  <c r="S24" i="1"/>
  <c r="S21" i="1"/>
  <c r="E29" i="1"/>
  <c r="L18" i="1"/>
  <c r="S19" i="1"/>
  <c r="E58" i="1"/>
  <c r="E46" i="1"/>
  <c r="E34" i="1"/>
  <c r="E18" i="1"/>
  <c r="L39" i="1"/>
  <c r="S32" i="1"/>
  <c r="L20" i="1"/>
  <c r="E61" i="1"/>
  <c r="E53" i="1"/>
  <c r="E45" i="1"/>
  <c r="E33" i="1"/>
  <c r="E21" i="1"/>
  <c r="L17" i="1"/>
  <c r="S26" i="1"/>
  <c r="L38" i="1"/>
  <c r="L22" i="1"/>
  <c r="S23" i="1"/>
  <c r="E32" i="1"/>
  <c r="E62" i="1"/>
  <c r="E54" i="1"/>
  <c r="E42" i="1"/>
  <c r="E30" i="1"/>
  <c r="E22" i="1"/>
  <c r="L31" i="1"/>
  <c r="L36" i="1"/>
  <c r="L28" i="1"/>
  <c r="S29" i="1"/>
  <c r="E65" i="1"/>
  <c r="E57" i="1"/>
  <c r="E49" i="1"/>
  <c r="E41" i="1"/>
  <c r="E37" i="1"/>
  <c r="E25" i="1"/>
  <c r="L33" i="1"/>
  <c r="L25" i="1"/>
  <c r="S18" i="1"/>
  <c r="L16" i="1"/>
  <c r="L30" i="1"/>
  <c r="S16" i="1"/>
  <c r="S31" i="1"/>
  <c r="E64" i="1"/>
  <c r="E60" i="1"/>
  <c r="E56" i="1"/>
  <c r="E52" i="1"/>
  <c r="E48" i="1"/>
  <c r="E44" i="1"/>
  <c r="E40" i="1"/>
  <c r="E36" i="1"/>
  <c r="E28" i="1"/>
  <c r="E24" i="1"/>
  <c r="E20" i="1"/>
  <c r="L35" i="1"/>
  <c r="L27" i="1"/>
  <c r="L19" i="1"/>
  <c r="S28" i="1"/>
  <c r="S20" i="1"/>
  <c r="L32" i="1"/>
  <c r="L24" i="1"/>
  <c r="S25" i="1"/>
  <c r="S17" i="1"/>
  <c r="E17" i="1"/>
  <c r="E63" i="1"/>
  <c r="E59" i="1"/>
  <c r="E55" i="1"/>
  <c r="E51" i="1"/>
  <c r="E47" i="1"/>
  <c r="E43" i="1"/>
  <c r="E39" i="1"/>
  <c r="E35" i="1"/>
  <c r="E31" i="1"/>
  <c r="E27" i="1"/>
  <c r="E23" i="1"/>
  <c r="E19" i="1"/>
  <c r="L37" i="1"/>
  <c r="L29" i="1"/>
  <c r="L21" i="1"/>
  <c r="S30" i="1"/>
  <c r="B5" i="2" l="1"/>
  <c r="B8" i="2"/>
  <c r="E20" i="2" l="1"/>
  <c r="E28" i="2"/>
  <c r="S18" i="2"/>
  <c r="S22" i="2"/>
  <c r="L18" i="2"/>
  <c r="L22" i="2"/>
  <c r="L26" i="2"/>
  <c r="L30" i="2"/>
  <c r="L34" i="2"/>
  <c r="E21" i="2"/>
  <c r="E29" i="2"/>
  <c r="E22" i="2"/>
  <c r="E30" i="2"/>
  <c r="S19" i="2"/>
  <c r="L19" i="2"/>
  <c r="L23" i="2"/>
  <c r="L27" i="2"/>
  <c r="L31" i="2"/>
  <c r="L35" i="2"/>
  <c r="E23" i="2"/>
  <c r="E31" i="2"/>
  <c r="S16" i="2"/>
  <c r="E16" i="2"/>
  <c r="E24" i="2"/>
  <c r="L16" i="2"/>
  <c r="L20" i="2"/>
  <c r="L24" i="2"/>
  <c r="L28" i="2"/>
  <c r="L32" i="2"/>
  <c r="E25" i="2"/>
  <c r="E33" i="2"/>
  <c r="E18" i="2"/>
  <c r="E34" i="2"/>
  <c r="S17" i="2"/>
  <c r="L21" i="2"/>
  <c r="L29" i="2"/>
  <c r="E19" i="2"/>
  <c r="S20" i="2"/>
  <c r="E26" i="2"/>
  <c r="S21" i="2"/>
  <c r="L25" i="2"/>
  <c r="E35" i="2"/>
  <c r="E32" i="2"/>
  <c r="E17" i="2"/>
  <c r="L17" i="2"/>
  <c r="L33" i="2"/>
  <c r="E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INL</author>
  </authors>
  <commentList>
    <comment ref="I37" authorId="0" shapeId="0" xr:uid="{00000000-0006-0000-0400-000001000000}">
      <text>
        <r>
          <rPr>
            <b/>
            <sz val="9"/>
            <color indexed="81"/>
            <rFont val="Tahoma"/>
            <family val="2"/>
          </rPr>
          <t>INL:</t>
        </r>
        <r>
          <rPr>
            <sz val="9"/>
            <color indexed="81"/>
            <rFont val="Tahoma"/>
            <family val="2"/>
          </rPr>
          <t xml:space="preserve">
Only fraction collector tube residence time adjusted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Mattson</author>
  </authors>
  <commentList>
    <comment ref="D30" authorId="0" shapeId="0" xr:uid="{00000000-0006-0000-0800-000001000000}">
      <text>
        <r>
          <rPr>
            <b/>
            <sz val="9"/>
            <color indexed="81"/>
            <rFont val="Tahoma"/>
            <family val="2"/>
          </rPr>
          <t>Mattson:</t>
        </r>
        <r>
          <rPr>
            <sz val="9"/>
            <color indexed="81"/>
            <rFont val="Tahoma"/>
            <family val="2"/>
          </rPr>
          <t xml:space="preserve">
used 60 min interval 10 ft tube and 1/2 interval</t>
        </r>
      </text>
    </comment>
  </commentList>
</comments>
</file>

<file path=xl/sharedStrings.xml><?xml version="1.0" encoding="utf-8"?>
<sst xmlns="http://schemas.openxmlformats.org/spreadsheetml/2006/main" count="1151" uniqueCount="552">
  <si>
    <t>ppm</t>
  </si>
  <si>
    <t>OT</t>
  </si>
  <si>
    <t>PB</t>
  </si>
  <si>
    <t>PST</t>
  </si>
  <si>
    <t>Time, local</t>
  </si>
  <si>
    <t>Sample#</t>
  </si>
  <si>
    <t>PI-104</t>
  </si>
  <si>
    <t>PI-186</t>
  </si>
  <si>
    <t>PI-187</t>
  </si>
  <si>
    <t>PI-188</t>
  </si>
  <si>
    <t>PI-189</t>
  </si>
  <si>
    <t>PI-190</t>
  </si>
  <si>
    <t>PI-184</t>
  </si>
  <si>
    <t>PI-185</t>
  </si>
  <si>
    <t>grab</t>
  </si>
  <si>
    <t>Concentration (ppm)</t>
  </si>
  <si>
    <t>PB-173</t>
  </si>
  <si>
    <t>PB-174</t>
  </si>
  <si>
    <t>PB-175</t>
  </si>
  <si>
    <t>PB-176</t>
  </si>
  <si>
    <t>PB-171</t>
  </si>
  <si>
    <t>PB-177</t>
  </si>
  <si>
    <t>PB-178</t>
  </si>
  <si>
    <t>PB-179</t>
  </si>
  <si>
    <t>PB-167</t>
  </si>
  <si>
    <t>PB-168</t>
  </si>
  <si>
    <t>PB-170</t>
  </si>
  <si>
    <t>PB-180</t>
  </si>
  <si>
    <t>PB-181</t>
  </si>
  <si>
    <t>Time since T0 (Hr)</t>
  </si>
  <si>
    <t>PI</t>
  </si>
  <si>
    <t>C-Dots conc (ppm)</t>
  </si>
  <si>
    <t>Flow rate (L/min)</t>
  </si>
  <si>
    <t>Conce ppm</t>
  </si>
  <si>
    <t>Concentration, ppm</t>
  </si>
  <si>
    <t>PI-222</t>
  </si>
  <si>
    <t>PB-300</t>
  </si>
  <si>
    <t>OT-250</t>
  </si>
  <si>
    <t>PI-223</t>
  </si>
  <si>
    <t>PB-301</t>
  </si>
  <si>
    <t>OT-254</t>
  </si>
  <si>
    <t>PI-224</t>
  </si>
  <si>
    <t>PB-302</t>
  </si>
  <si>
    <t>OT-255</t>
  </si>
  <si>
    <t>PI-225</t>
  </si>
  <si>
    <t>PB-303</t>
  </si>
  <si>
    <t>OT-256</t>
  </si>
  <si>
    <t>PI-226</t>
  </si>
  <si>
    <t>PB-304</t>
  </si>
  <si>
    <t>OT-257</t>
  </si>
  <si>
    <t>PI-227</t>
  </si>
  <si>
    <t>PB-305</t>
  </si>
  <si>
    <t>OT-259</t>
  </si>
  <si>
    <t>PI-228</t>
  </si>
  <si>
    <t>PB-306</t>
  </si>
  <si>
    <t>OT-260</t>
  </si>
  <si>
    <t>PI-229</t>
  </si>
  <si>
    <t>PB-307</t>
  </si>
  <si>
    <t>OT-261</t>
  </si>
  <si>
    <t>PI-230</t>
  </si>
  <si>
    <t>PB-308</t>
  </si>
  <si>
    <t>OT-262</t>
  </si>
  <si>
    <t>PI-231</t>
  </si>
  <si>
    <t>PB-309</t>
  </si>
  <si>
    <t>OT-263</t>
  </si>
  <si>
    <t>PI-232</t>
  </si>
  <si>
    <t>PB-310</t>
  </si>
  <si>
    <t>OT-264</t>
  </si>
  <si>
    <t>PI-233</t>
  </si>
  <si>
    <t>PB-311</t>
  </si>
  <si>
    <t>OT-265</t>
  </si>
  <si>
    <t>PI-234</t>
  </si>
  <si>
    <t>PB-312</t>
  </si>
  <si>
    <t>OT-266</t>
  </si>
  <si>
    <t>PI-235</t>
  </si>
  <si>
    <t>PB-313</t>
  </si>
  <si>
    <t>OT-267</t>
  </si>
  <si>
    <t>PI-236</t>
  </si>
  <si>
    <t>PB-314</t>
  </si>
  <si>
    <t>OT-268</t>
  </si>
  <si>
    <t>PI-237</t>
  </si>
  <si>
    <t>PB-315</t>
  </si>
  <si>
    <t>OT-269</t>
  </si>
  <si>
    <t>PI-238</t>
  </si>
  <si>
    <t>PB-316</t>
  </si>
  <si>
    <t>OT-270</t>
  </si>
  <si>
    <t>PI-239</t>
  </si>
  <si>
    <t>PB-317</t>
  </si>
  <si>
    <t>OT-271</t>
  </si>
  <si>
    <t>PI-240</t>
  </si>
  <si>
    <t>PB-318</t>
  </si>
  <si>
    <t>OT-272</t>
  </si>
  <si>
    <t>PI-241</t>
  </si>
  <si>
    <t>PB-319</t>
  </si>
  <si>
    <t>OT-273</t>
  </si>
  <si>
    <t>PI-242</t>
  </si>
  <si>
    <t>PB-320</t>
  </si>
  <si>
    <t>OT-274</t>
  </si>
  <si>
    <t>PI-243</t>
  </si>
  <si>
    <t>PB-321</t>
  </si>
  <si>
    <t>OT-275</t>
  </si>
  <si>
    <t>PI-244</t>
  </si>
  <si>
    <t>PB-322</t>
  </si>
  <si>
    <t>OT-276</t>
  </si>
  <si>
    <t>PI-245</t>
  </si>
  <si>
    <t>PB-323</t>
  </si>
  <si>
    <t>OT-277</t>
  </si>
  <si>
    <t>PI-246</t>
  </si>
  <si>
    <t>PB-324</t>
  </si>
  <si>
    <t>OT-278</t>
  </si>
  <si>
    <t>PI-247</t>
  </si>
  <si>
    <t>PB-325</t>
  </si>
  <si>
    <t>OT-279</t>
  </si>
  <si>
    <t>PI-248</t>
  </si>
  <si>
    <t>PB-326</t>
  </si>
  <si>
    <t>OT-280</t>
  </si>
  <si>
    <t>PI-249</t>
  </si>
  <si>
    <t>PB-327</t>
  </si>
  <si>
    <t>OT-281</t>
  </si>
  <si>
    <t>PI-250</t>
  </si>
  <si>
    <t>PB-328</t>
  </si>
  <si>
    <t>PI-251</t>
  </si>
  <si>
    <t>PB-329</t>
  </si>
  <si>
    <t>PI-252</t>
  </si>
  <si>
    <t>PB-330</t>
  </si>
  <si>
    <t>PI-253</t>
  </si>
  <si>
    <t>PB-331</t>
  </si>
  <si>
    <t>PI-254</t>
  </si>
  <si>
    <t>PB-332</t>
  </si>
  <si>
    <t>PI-255</t>
  </si>
  <si>
    <t>PB-333</t>
  </si>
  <si>
    <t>PI-256</t>
  </si>
  <si>
    <t>PB-334</t>
  </si>
  <si>
    <t>PI-257</t>
  </si>
  <si>
    <t>PB-335</t>
  </si>
  <si>
    <t>PI-258</t>
  </si>
  <si>
    <t>PB-336</t>
  </si>
  <si>
    <t>PI-259</t>
  </si>
  <si>
    <t>PB-337</t>
  </si>
  <si>
    <t>PI-260</t>
  </si>
  <si>
    <t>PB-338</t>
  </si>
  <si>
    <t>PI-261</t>
  </si>
  <si>
    <t>PB-339</t>
  </si>
  <si>
    <t>PI-262</t>
  </si>
  <si>
    <t>PB-340</t>
  </si>
  <si>
    <t>PI-263</t>
  </si>
  <si>
    <t>PI-264</t>
  </si>
  <si>
    <t>PI-265</t>
  </si>
  <si>
    <t>PI-266</t>
  </si>
  <si>
    <t>PI-267</t>
  </si>
  <si>
    <t>PI-268</t>
  </si>
  <si>
    <t>PI-269</t>
  </si>
  <si>
    <t>PI-270</t>
  </si>
  <si>
    <t>PI-271</t>
  </si>
  <si>
    <t>PI-272</t>
  </si>
  <si>
    <t>PI-273</t>
  </si>
  <si>
    <t>PI-274</t>
  </si>
  <si>
    <t>PI-275</t>
  </si>
  <si>
    <t>PI-276</t>
  </si>
  <si>
    <t>local time</t>
  </si>
  <si>
    <t>Time since T0 (hr)</t>
  </si>
  <si>
    <t>Injection ended</t>
  </si>
  <si>
    <t>PDT</t>
  </si>
  <si>
    <t>PDT-5</t>
  </si>
  <si>
    <t>PDT-14</t>
  </si>
  <si>
    <t>PDT-26</t>
  </si>
  <si>
    <t>Comment</t>
  </si>
  <si>
    <t>no detection</t>
  </si>
  <si>
    <t>Time since Injection (hours)</t>
  </si>
  <si>
    <t>PI-300</t>
  </si>
  <si>
    <t>PI-301</t>
  </si>
  <si>
    <t>PI-302</t>
  </si>
  <si>
    <t>PI-303</t>
  </si>
  <si>
    <t>PI-304</t>
  </si>
  <si>
    <t>PB-341</t>
  </si>
  <si>
    <t>PI-305</t>
  </si>
  <si>
    <t>PB-342</t>
  </si>
  <si>
    <t>PI-306</t>
  </si>
  <si>
    <t>PB-343</t>
  </si>
  <si>
    <t>PI-307</t>
  </si>
  <si>
    <t>PB-345</t>
  </si>
  <si>
    <t>PI-308</t>
  </si>
  <si>
    <t>PB-347</t>
  </si>
  <si>
    <t>PI-309</t>
  </si>
  <si>
    <t>PB-349</t>
  </si>
  <si>
    <t>PI-310</t>
  </si>
  <si>
    <t>PB-351</t>
  </si>
  <si>
    <t>PI-311</t>
  </si>
  <si>
    <t>PB-353</t>
  </si>
  <si>
    <t>PI-312</t>
  </si>
  <si>
    <t>PB-355</t>
  </si>
  <si>
    <t>PI-313</t>
  </si>
  <si>
    <t>PB-357</t>
  </si>
  <si>
    <t>PI-314</t>
  </si>
  <si>
    <t>PI-315</t>
  </si>
  <si>
    <t>PI-316</t>
  </si>
  <si>
    <t>PI-317</t>
  </si>
  <si>
    <t>PI-318</t>
  </si>
  <si>
    <t>PI-319</t>
  </si>
  <si>
    <t>PI-320</t>
  </si>
  <si>
    <t>PI-321</t>
  </si>
  <si>
    <t>PI-322</t>
  </si>
  <si>
    <t>PI-323</t>
  </si>
  <si>
    <t>Ci</t>
  </si>
  <si>
    <t>Flow rate L/min</t>
  </si>
  <si>
    <t>OT-282</t>
  </si>
  <si>
    <t>OT-283</t>
  </si>
  <si>
    <t>OT-284</t>
  </si>
  <si>
    <t>OT-285</t>
  </si>
  <si>
    <t>OT-286</t>
  </si>
  <si>
    <t>OT-287</t>
  </si>
  <si>
    <t>OT-288</t>
  </si>
  <si>
    <t>OT-289</t>
  </si>
  <si>
    <t>OT-290</t>
  </si>
  <si>
    <t>OT-291</t>
  </si>
  <si>
    <t>OT-292</t>
  </si>
  <si>
    <t>OT-293</t>
  </si>
  <si>
    <t>OT-294</t>
  </si>
  <si>
    <t>OT-295</t>
  </si>
  <si>
    <t>OT-296</t>
  </si>
  <si>
    <t>OT-297</t>
  </si>
  <si>
    <t>OT-298</t>
  </si>
  <si>
    <t>OT-299</t>
  </si>
  <si>
    <t>OT-300</t>
  </si>
  <si>
    <t>OT-301</t>
  </si>
  <si>
    <t>OT-302</t>
  </si>
  <si>
    <t>Sample #</t>
  </si>
  <si>
    <t>N/A</t>
  </si>
  <si>
    <t>C-Dots</t>
  </si>
  <si>
    <t>OT-604</t>
  </si>
  <si>
    <t>OT-605</t>
  </si>
  <si>
    <t>OT-606</t>
  </si>
  <si>
    <t>OT-607</t>
  </si>
  <si>
    <t>OT-608</t>
  </si>
  <si>
    <t>OT-609</t>
  </si>
  <si>
    <t>OT-610</t>
  </si>
  <si>
    <t>OT-611</t>
  </si>
  <si>
    <t>OT-612</t>
  </si>
  <si>
    <t>OT-613</t>
  </si>
  <si>
    <t>OT-614</t>
  </si>
  <si>
    <t>OT-615</t>
  </si>
  <si>
    <t>OT-617</t>
  </si>
  <si>
    <t>OT-618</t>
  </si>
  <si>
    <t>OT-619</t>
  </si>
  <si>
    <t>OT-620</t>
  </si>
  <si>
    <t>OT-621</t>
  </si>
  <si>
    <t>OT-622</t>
  </si>
  <si>
    <t>OT-623</t>
  </si>
  <si>
    <t>OT-624</t>
  </si>
  <si>
    <t>OT-625</t>
  </si>
  <si>
    <t>OT-626</t>
  </si>
  <si>
    <t>OT-627</t>
  </si>
  <si>
    <t>OT-628</t>
  </si>
  <si>
    <t>OT-629</t>
  </si>
  <si>
    <t>OT-630</t>
  </si>
  <si>
    <t>OT-631</t>
  </si>
  <si>
    <t>OT-632</t>
  </si>
  <si>
    <t>OT-633</t>
  </si>
  <si>
    <t>OT-634</t>
  </si>
  <si>
    <t>OT-636</t>
  </si>
  <si>
    <t>OT-640</t>
  </si>
  <si>
    <t>OT-644</t>
  </si>
  <si>
    <t>OT-649</t>
  </si>
  <si>
    <t>OT-654</t>
  </si>
  <si>
    <t>OT-660</t>
  </si>
  <si>
    <t>OT-668</t>
  </si>
  <si>
    <t>OT-678</t>
  </si>
  <si>
    <t>OT-685</t>
  </si>
  <si>
    <t>OT-692</t>
  </si>
  <si>
    <t>PB-936</t>
  </si>
  <si>
    <t>PB-945</t>
  </si>
  <si>
    <t>PB-956</t>
  </si>
  <si>
    <t>PB-1005</t>
  </si>
  <si>
    <t>PB-1015</t>
  </si>
  <si>
    <t>PB-1025</t>
  </si>
  <si>
    <t>PB-1035</t>
  </si>
  <si>
    <t>PB-1045</t>
  </si>
  <si>
    <t>PB-1055</t>
  </si>
  <si>
    <t>PB-1105</t>
  </si>
  <si>
    <t>PB-1115</t>
  </si>
  <si>
    <t>PB-1125</t>
  </si>
  <si>
    <t>PB-1200</t>
  </si>
  <si>
    <t>PB-1234</t>
  </si>
  <si>
    <t>PB-1310</t>
  </si>
  <si>
    <t>PB-1400</t>
  </si>
  <si>
    <t>PB-1435</t>
  </si>
  <si>
    <t>PB-1520</t>
  </si>
  <si>
    <t>PB-1640</t>
  </si>
  <si>
    <t>PI-39</t>
  </si>
  <si>
    <t>PI-40</t>
  </si>
  <si>
    <t>PI-41</t>
  </si>
  <si>
    <t>PI-42</t>
  </si>
  <si>
    <t>PI-43</t>
  </si>
  <si>
    <t>PI-44</t>
  </si>
  <si>
    <t>PI-45</t>
  </si>
  <si>
    <t>PI-46</t>
  </si>
  <si>
    <t>PI-47</t>
  </si>
  <si>
    <t>PI-48</t>
  </si>
  <si>
    <t>PI-49</t>
  </si>
  <si>
    <t>PI-50</t>
  </si>
  <si>
    <t>PI-51</t>
  </si>
  <si>
    <t>PI-52</t>
  </si>
  <si>
    <t>OT-501</t>
  </si>
  <si>
    <t>OT-502</t>
  </si>
  <si>
    <t>OT-503</t>
  </si>
  <si>
    <t>OT-504</t>
  </si>
  <si>
    <t>OT-505</t>
  </si>
  <si>
    <t>OT-506</t>
  </si>
  <si>
    <t>OT-507</t>
  </si>
  <si>
    <t>OT-508</t>
  </si>
  <si>
    <t>OT-509</t>
  </si>
  <si>
    <t>OT-510</t>
  </si>
  <si>
    <t>OT-511</t>
  </si>
  <si>
    <t>OT-512</t>
  </si>
  <si>
    <t>OT-513</t>
  </si>
  <si>
    <t>OT-514</t>
  </si>
  <si>
    <t>OT-515</t>
  </si>
  <si>
    <t>OT-516</t>
  </si>
  <si>
    <t>OT-517</t>
  </si>
  <si>
    <t>OT-518</t>
  </si>
  <si>
    <t>OT-519</t>
  </si>
  <si>
    <t>OT-520</t>
  </si>
  <si>
    <t>OT-521</t>
  </si>
  <si>
    <t>OT-522</t>
  </si>
  <si>
    <t>OT-523</t>
  </si>
  <si>
    <t>OT-524</t>
  </si>
  <si>
    <t>OT-525</t>
  </si>
  <si>
    <t>OT-526</t>
  </si>
  <si>
    <t>OT-527</t>
  </si>
  <si>
    <t>OT-528</t>
  </si>
  <si>
    <t>OT-529</t>
  </si>
  <si>
    <t>OT-530</t>
  </si>
  <si>
    <t>OT-531</t>
  </si>
  <si>
    <t>OT-532</t>
  </si>
  <si>
    <t>OT-533</t>
  </si>
  <si>
    <t>OT-534</t>
  </si>
  <si>
    <t>OT-535</t>
  </si>
  <si>
    <t>OT-536</t>
  </si>
  <si>
    <t>OT-537</t>
  </si>
  <si>
    <t>OT-538</t>
  </si>
  <si>
    <t>OT-539</t>
  </si>
  <si>
    <t>OT-540</t>
  </si>
  <si>
    <t>OT-541</t>
  </si>
  <si>
    <t>OT-542</t>
  </si>
  <si>
    <t>OT-543</t>
  </si>
  <si>
    <t>OT-544</t>
  </si>
  <si>
    <t>OT-545</t>
  </si>
  <si>
    <t>OT-546</t>
  </si>
  <si>
    <t>OT-547</t>
  </si>
  <si>
    <t>OT-548</t>
  </si>
  <si>
    <t>OT-549</t>
  </si>
  <si>
    <t>OT-550</t>
  </si>
  <si>
    <t>OT-551</t>
  </si>
  <si>
    <t>OT-552</t>
  </si>
  <si>
    <t>OT-553</t>
  </si>
  <si>
    <t>OT-554</t>
  </si>
  <si>
    <t>OT-555</t>
  </si>
  <si>
    <t>OT-556</t>
  </si>
  <si>
    <t>OT-557</t>
  </si>
  <si>
    <t>OT-558</t>
  </si>
  <si>
    <t>OT-559</t>
  </si>
  <si>
    <t>OT-560</t>
  </si>
  <si>
    <t>OT-561</t>
  </si>
  <si>
    <t>OT-562</t>
  </si>
  <si>
    <t>OT-563</t>
  </si>
  <si>
    <t>OT-564</t>
  </si>
  <si>
    <t>OT-565</t>
  </si>
  <si>
    <t>OT-566</t>
  </si>
  <si>
    <t>OT-567</t>
  </si>
  <si>
    <t>OT-568</t>
  </si>
  <si>
    <t>OT-569</t>
  </si>
  <si>
    <t>OT-570</t>
  </si>
  <si>
    <t>OT-571</t>
  </si>
  <si>
    <t>OT-572</t>
  </si>
  <si>
    <t>OT-573</t>
  </si>
  <si>
    <t>OT-574</t>
  </si>
  <si>
    <t>OT-575</t>
  </si>
  <si>
    <t>OT-576</t>
  </si>
  <si>
    <t>OT-577</t>
  </si>
  <si>
    <t>OT-578</t>
  </si>
  <si>
    <t>OT-579</t>
  </si>
  <si>
    <t>OT-580</t>
  </si>
  <si>
    <t>OT-581</t>
  </si>
  <si>
    <t>OT-582</t>
  </si>
  <si>
    <t>OT-583</t>
  </si>
  <si>
    <t>OT-584</t>
  </si>
  <si>
    <t>OT-585</t>
  </si>
  <si>
    <t>OT-586</t>
  </si>
  <si>
    <t>PI-1</t>
  </si>
  <si>
    <t>PI-2</t>
  </si>
  <si>
    <t>PI-3</t>
  </si>
  <si>
    <t>PI-4</t>
  </si>
  <si>
    <t>PI-5</t>
  </si>
  <si>
    <t>PI-6</t>
  </si>
  <si>
    <t>PI-7</t>
  </si>
  <si>
    <t>PI-8</t>
  </si>
  <si>
    <t>PI-9</t>
  </si>
  <si>
    <t>PI-10</t>
  </si>
  <si>
    <t>PI-11</t>
  </si>
  <si>
    <t>PI-12</t>
  </si>
  <si>
    <t>PI-13</t>
  </si>
  <si>
    <t>PI-14</t>
  </si>
  <si>
    <t>PI-15</t>
  </si>
  <si>
    <t>PI-16</t>
  </si>
  <si>
    <t>PI-17</t>
  </si>
  <si>
    <t>PI-18</t>
  </si>
  <si>
    <t>PI-19</t>
  </si>
  <si>
    <t>PI-20</t>
  </si>
  <si>
    <t>PI-21</t>
  </si>
  <si>
    <t>PI-22</t>
  </si>
  <si>
    <t>PI-23</t>
  </si>
  <si>
    <t>PI-24</t>
  </si>
  <si>
    <t>PI-25</t>
  </si>
  <si>
    <t>PI-26</t>
  </si>
  <si>
    <t>PI-27</t>
  </si>
  <si>
    <t>PI-28</t>
  </si>
  <si>
    <t>PI-29</t>
  </si>
  <si>
    <t>PI-30</t>
  </si>
  <si>
    <t>PI-31</t>
  </si>
  <si>
    <t>PI-32</t>
  </si>
  <si>
    <t>PI-33</t>
  </si>
  <si>
    <t>PI-34</t>
  </si>
  <si>
    <t>PI-35</t>
  </si>
  <si>
    <t>PI-36</t>
  </si>
  <si>
    <t>PI-37</t>
  </si>
  <si>
    <t>PI-38</t>
  </si>
  <si>
    <t>no C-Dots detection</t>
  </si>
  <si>
    <t>no C-Dots detection; flow rates: 68 mL/min at 8:38 am; 66 mL/min at 10:59 am; 64 mL/min at 12:40 pm (local times)</t>
  </si>
  <si>
    <t>PSB</t>
  </si>
  <si>
    <t>PDB</t>
  </si>
  <si>
    <t>OB</t>
  </si>
  <si>
    <t>Start (row  431) and end (461) time from Quizix pressure response data (SF_TracerFlow164notch_11-14-18.csv)</t>
  </si>
  <si>
    <t>Chloride</t>
  </si>
  <si>
    <t>OT-587</t>
  </si>
  <si>
    <t>OT-588</t>
  </si>
  <si>
    <t>OT-589</t>
  </si>
  <si>
    <t>OT-590</t>
  </si>
  <si>
    <t>OT-591</t>
  </si>
  <si>
    <t>OT-592</t>
  </si>
  <si>
    <t>OT-593</t>
  </si>
  <si>
    <t>OT-594</t>
  </si>
  <si>
    <t>OT-595</t>
  </si>
  <si>
    <t>Rhodamine-B</t>
  </si>
  <si>
    <t>Rhodamine-B (ppm)</t>
  </si>
  <si>
    <t>Tracers:</t>
  </si>
  <si>
    <t>L</t>
  </si>
  <si>
    <t>Tracer solution flow rate</t>
  </si>
  <si>
    <t>Tracer solution injection duration</t>
  </si>
  <si>
    <t>Volume of tracer solution injected</t>
  </si>
  <si>
    <t>PI Flow rate</t>
  </si>
  <si>
    <t>L/min</t>
  </si>
  <si>
    <t>min</t>
  </si>
  <si>
    <t>PB Flow rate</t>
  </si>
  <si>
    <t>OT Flow rate</t>
  </si>
  <si>
    <t>Rhodamine-B, chlorides</t>
  </si>
  <si>
    <t>Cumu Flow vol (L)</t>
  </si>
  <si>
    <t>Ct/Ci (C-Dots)</t>
  </si>
  <si>
    <t>This is the volume of concentrated tracer solution sucked into the tube.</t>
  </si>
  <si>
    <t>Total flow rate during tracer injection</t>
  </si>
  <si>
    <t>This is total volume of tracer solution injected- it accounts both main flow (@400 mL/min) and flow of concentrated tracer (@20 mL/min)</t>
  </si>
  <si>
    <t xml:space="preserve">Tracer solution directly fed into the Quizix inlet tube. </t>
  </si>
  <si>
    <t>This looks little long, possibly represents rinse (chase volume) time after injection of tracer.</t>
  </si>
  <si>
    <t>Total tracer mass injected, Mi</t>
  </si>
  <si>
    <t>mg</t>
  </si>
  <si>
    <t>Total tracer mass injected from Adam's note.</t>
  </si>
  <si>
    <t>Total flow rate during tracer injection- it accounts both main flow (@400 mL/min) and flow of concentrated tracer (@20 mL/min)</t>
  </si>
  <si>
    <t>Concentrated tracer solution volume</t>
  </si>
  <si>
    <t>This is the volume of concentrated tracer solution directly fed to the Quizix inlet tube.</t>
  </si>
  <si>
    <t>This is total volume of tracer solution injected- it accounts main Quizix flow (@400 mL/min).</t>
  </si>
  <si>
    <t>Total tracer mass injected from Adam's note. [Note: Rinse water of Quizix cylinder was analyzed to calculate the net/total tracer mass injected]</t>
  </si>
  <si>
    <t>Total flow rate during tracer injection-  it accounts both main flow (@400 mL/min) and flow of concentrated tracer (@20 mL/min)</t>
  </si>
  <si>
    <t>This is the volume of concentrated tracer solution sucked into the ISCO pump.</t>
  </si>
  <si>
    <t>This is the duration of tracer solution injection.</t>
  </si>
  <si>
    <t>Total tracer mass injected from Earl's note.</t>
  </si>
  <si>
    <t>Total tracer mass injected, Mi_R-B</t>
  </si>
  <si>
    <t>Ci_R-B</t>
  </si>
  <si>
    <t xml:space="preserve">Recovery % = </t>
  </si>
  <si>
    <t>Ct/Mi (mg/L per g of mass injected)</t>
  </si>
  <si>
    <t>Ct/Ci, Ct/Mi, and recovery</t>
  </si>
  <si>
    <t xml:space="preserve">Total Tracer Mass Recovery % = </t>
  </si>
  <si>
    <t>Ci_Cl</t>
  </si>
  <si>
    <t>Total tracer mass injected, Mi_Cl</t>
  </si>
  <si>
    <t>Cumu Mass recovered (mg)</t>
  </si>
  <si>
    <t>Water</t>
  </si>
  <si>
    <t>NA</t>
  </si>
  <si>
    <t>Total</t>
  </si>
  <si>
    <t>Tracer/water</t>
  </si>
  <si>
    <t>Date</t>
  </si>
  <si>
    <t>First and Peak Arrival time (hr) for tracers</t>
  </si>
  <si>
    <t>Tracers</t>
  </si>
  <si>
    <t>First</t>
  </si>
  <si>
    <t>Peak</t>
  </si>
  <si>
    <t>First and Peak Arrival flow volume (L) for tracers</t>
  </si>
  <si>
    <t>PB-358a</t>
  </si>
  <si>
    <t>PB-358b</t>
  </si>
  <si>
    <t>PI-324</t>
  </si>
  <si>
    <t>PI-325</t>
  </si>
  <si>
    <t>PI-326</t>
  </si>
  <si>
    <t>PI-327</t>
  </si>
  <si>
    <t>PI-328</t>
  </si>
  <si>
    <t>PI-329</t>
  </si>
  <si>
    <t>PI-330</t>
  </si>
  <si>
    <t>PI-331</t>
  </si>
  <si>
    <t>PI-332</t>
  </si>
  <si>
    <t>PI-333</t>
  </si>
  <si>
    <t>PI-334</t>
  </si>
  <si>
    <t>PI-335</t>
  </si>
  <si>
    <t>PI-336</t>
  </si>
  <si>
    <t>PI-337</t>
  </si>
  <si>
    <t>PI-338</t>
  </si>
  <si>
    <t>PI-339</t>
  </si>
  <si>
    <t>PI-340</t>
  </si>
  <si>
    <t>PI-341</t>
  </si>
  <si>
    <t>PI-342</t>
  </si>
  <si>
    <t>PI-343</t>
  </si>
  <si>
    <t>PI-344</t>
  </si>
  <si>
    <t>PI-345</t>
  </si>
  <si>
    <t>PI-346</t>
  </si>
  <si>
    <t>PI-347</t>
  </si>
  <si>
    <t>PI-348</t>
  </si>
  <si>
    <t>PI-349</t>
  </si>
  <si>
    <t>PI-350</t>
  </si>
  <si>
    <t>PI-351</t>
  </si>
  <si>
    <t>PI-352</t>
  </si>
  <si>
    <t>OT-304</t>
  </si>
  <si>
    <t>OT-305</t>
  </si>
  <si>
    <t>OT-306</t>
  </si>
  <si>
    <t>OT-307</t>
  </si>
  <si>
    <t>OT-308</t>
  </si>
  <si>
    <t>OT-309</t>
  </si>
  <si>
    <t>OT-310</t>
  </si>
  <si>
    <t>OT-311</t>
  </si>
  <si>
    <t>OT-312</t>
  </si>
  <si>
    <t>OT-313</t>
  </si>
  <si>
    <t>OT-314</t>
  </si>
  <si>
    <t>OT-315</t>
  </si>
  <si>
    <t>OT-316</t>
  </si>
  <si>
    <t>OT-317</t>
  </si>
  <si>
    <t>OT-318</t>
  </si>
  <si>
    <t>OT-319</t>
  </si>
  <si>
    <t>OT-320</t>
  </si>
  <si>
    <t>Grab</t>
  </si>
  <si>
    <t>Fluorescein</t>
  </si>
  <si>
    <t>Injection rate</t>
  </si>
  <si>
    <t>In/Out flow rates  (mL/min)</t>
  </si>
  <si>
    <t>Injection Started at, T0</t>
  </si>
  <si>
    <t>This is the volume of concentrated tracer solution fed to the Quizix inlet tube/cylinder. [Note: Triplex was used as the main pump; one cylinder of Quizix was down, and we used the other functional Quizix pump to inject tracer]</t>
  </si>
  <si>
    <t>Chloride (mg/L)</t>
  </si>
  <si>
    <t>Chloride (mg/L) _Background subtracted</t>
  </si>
  <si>
    <t xml:space="preserve"> </t>
  </si>
  <si>
    <t xml:space="preserve">This file has final Oct/Nov-2018 tracer data. We tried to adjust the sampling time as much as possible by accounting travel time from injection point to E1-I interval and production inlet (below lower packer or interval) down at depth to sampling points. For samples collected with fraction collector, we also accounted time for both mid-interval time and tube residence time. 
For OT samples, travel time from inlet down at depth to sampling port is not accounted. However, note that we have accounted fraction collector interval and tube volume related times if fraction collector was used to collect OT samples. 
Time since injection is calculated using tracer Injection Started time  (T0). So T0 is tracer injection start time not the tracer injection end time.
PI: Production Interval samples, the interval targeted flow from P-122 NF.
PB: Production hole samples from below lower packer. This line was dedicated to get water samples that flowed into the production hole through 127 and 129 jets (HF)
OT: Water leaked from OT. Water might have entered into OT at/between 40 m and/to 45 m (during various stim/flow tests, we have DTS signals from these depth levels). Flow path in the grouted hole is unknown.
Both dilution/residence times in Injection hole interval and production hole interval  are not accounted for in the data. During Oct/Nov-2018 tracer tests, there was a dummy interval (~64.75”) in the injection hole and SIMFIP interval (~45.5”) in the production hole. Long time ago, Yves Y. and Paul C. provided about 5 L liquid volume (measured/estimated?) in 64.6” SIMFIP interval. If needed, a certain solid stuff factor can be used. For example, informally, we were using about 25% solid volume factor (solid stuff/total volume), resulting in about 8.9 L liquid volume in Injection hole dummy interval. Note that this is just a rough estimate, and we do not have actual number.
Similarly, keeping the same solid/total volume ratio (of the 64.75” SIMFIP interval), we got about 3.5 L liquid volume in production hole 45.5” SIMFIP interval. It can be little less- since solid/total volume ratio of shorter SIMFIP might be little higher. We do not have exact number. 
Please let me know if you have additional question. 
Hari's Email: ghanashyam.neupane@inl.gov; Office # 208-526-6808
</t>
  </si>
  <si>
    <t>Table X. Water and Tracer Mass (mg)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</si>
</sst>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h:mm\ AM/PM;@"/>
    <numFmt numFmtId="165" formatCode="h:mm:ss;@"/>
    <numFmt numFmtId="166" formatCode="0.0"/>
    <numFmt numFmtId="167" formatCode="[$-F400]h:mm:ss\ AM/PM"/>
    <numFmt numFmtId="168" formatCode="0.000"/>
    <numFmt numFmtId="169" formatCode="m/d/yy\ h:mm;@"/>
    <numFmt numFmtId="170" formatCode="0.0000"/>
    <numFmt numFmtId="171" formatCode="[$-409]mmmm\ d\,\ yyyy;@"/>
    <numFmt numFmtId="172" formatCode="0.00000"/>
  </numFmts>
  <fonts count="10" x14ac:knownFonts="1">
    <font>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FF0000"/>
      <name val="Calibri"/>
      <family val="2"/>
      <scheme val="minor"/>
    </font>
    <font>
      <b/>
      <sz val="11"/>
      <color theme="1"/>
      <name val="Calibri"/>
      <family val="2"/>
      <scheme val="minor"/>
    </font>
    <font>
      <sz val="12"/>
      <color rgb="FF000000"/>
      <name val="Times New Roman"/>
      <family val="1"/>
    </font>
    <font>
      <sz val="12"/>
      <name val="Times New Roman"/>
      <family val="1"/>
    </font>
    <font>
      <b/>
      <sz val="15"/>
      <color theme="1"/>
      <name val="Calibri"/>
      <family val="2"/>
      <scheme val="minor"/>
    </font>
    <font>
      <sz val="24"/>
      <color rgb="FF22222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3">
    <xf numFmtId="0" fontId="0" fillId="0" borderId="0" xfId="0"/>
    <xf numFmtId="164" fontId="0" fillId="0" borderId="0" xfId="0" applyNumberFormat="1"/>
    <xf numFmtId="165" fontId="0" fillId="0" borderId="0" xfId="0" applyNumberFormat="1"/>
    <xf numFmtId="14" fontId="0" fillId="0" borderId="0" xfId="0" applyNumberFormat="1"/>
    <xf numFmtId="2" fontId="0" fillId="0" borderId="0" xfId="0" applyNumberFormat="1"/>
    <xf numFmtId="0" fontId="3" fillId="0" borderId="0" xfId="0" applyFont="1"/>
    <xf numFmtId="165" fontId="3" fillId="0" borderId="0" xfId="0" applyNumberFormat="1" applyFont="1"/>
    <xf numFmtId="2" fontId="3" fillId="0" borderId="0" xfId="0" applyNumberFormat="1" applyFont="1"/>
    <xf numFmtId="167" fontId="0" fillId="0" borderId="0" xfId="0" applyNumberFormat="1"/>
    <xf numFmtId="21" fontId="0" fillId="0" borderId="0" xfId="0" applyNumberFormat="1"/>
    <xf numFmtId="168" fontId="0" fillId="0" borderId="0" xfId="0" applyNumberFormat="1"/>
    <xf numFmtId="167" fontId="4" fillId="0" borderId="0" xfId="0" applyNumberFormat="1" applyFont="1"/>
    <xf numFmtId="22" fontId="0" fillId="0" borderId="0" xfId="0" applyNumberFormat="1"/>
    <xf numFmtId="169" fontId="0" fillId="0" borderId="0" xfId="0" applyNumberFormat="1"/>
    <xf numFmtId="0" fontId="0" fillId="0" borderId="0" xfId="0" applyAlignment="1"/>
    <xf numFmtId="0" fontId="0" fillId="0" borderId="0" xfId="0" applyAlignment="1">
      <alignment horizontal="center"/>
    </xf>
    <xf numFmtId="166" fontId="0" fillId="0" borderId="0" xfId="0" applyNumberFormat="1"/>
    <xf numFmtId="0" fontId="4" fillId="0" borderId="0" xfId="0" applyFont="1"/>
    <xf numFmtId="0" fontId="5" fillId="0" borderId="0" xfId="0" applyFont="1"/>
    <xf numFmtId="165" fontId="5" fillId="0" borderId="0" xfId="0" applyNumberFormat="1" applyFont="1"/>
    <xf numFmtId="14" fontId="5" fillId="0" borderId="0" xfId="0" applyNumberFormat="1" applyFont="1"/>
    <xf numFmtId="165" fontId="0" fillId="0" borderId="0" xfId="0" applyNumberFormat="1" applyFont="1"/>
    <xf numFmtId="170" fontId="0" fillId="0" borderId="0" xfId="0" applyNumberFormat="1"/>
    <xf numFmtId="2" fontId="0" fillId="0" borderId="0" xfId="0" applyNumberFormat="1" applyFill="1" applyAlignment="1">
      <alignment horizontal="center"/>
    </xf>
    <xf numFmtId="166" fontId="0" fillId="0" borderId="0" xfId="0" applyNumberFormat="1" applyFill="1" applyAlignment="1">
      <alignment horizontal="center"/>
    </xf>
    <xf numFmtId="166" fontId="3" fillId="0" borderId="0" xfId="0" applyNumberFormat="1" applyFont="1" applyFill="1" applyAlignment="1">
      <alignment horizontal="center"/>
    </xf>
    <xf numFmtId="1" fontId="0" fillId="0" borderId="0" xfId="0" applyNumberFormat="1" applyFill="1" applyAlignment="1">
      <alignment horizontal="center"/>
    </xf>
    <xf numFmtId="1" fontId="3" fillId="0" borderId="0" xfId="0" applyNumberFormat="1" applyFont="1" applyFill="1" applyAlignment="1">
      <alignment horizontal="center"/>
    </xf>
    <xf numFmtId="2" fontId="5" fillId="0" borderId="0" xfId="0" applyNumberFormat="1" applyFont="1"/>
    <xf numFmtId="0" fontId="0" fillId="0" borderId="0" xfId="0" applyFont="1"/>
    <xf numFmtId="1" fontId="0" fillId="0" borderId="0" xfId="0" applyNumberFormat="1"/>
    <xf numFmtId="1" fontId="5" fillId="0" borderId="0" xfId="0" applyNumberFormat="1" applyFont="1"/>
    <xf numFmtId="0" fontId="0" fillId="0" borderId="0" xfId="0" applyAlignment="1">
      <alignment horizontal="left"/>
    </xf>
    <xf numFmtId="0" fontId="0" fillId="0" borderId="0" xfId="0" applyAlignment="1">
      <alignment horizontal="left" indent="1"/>
    </xf>
    <xf numFmtId="1" fontId="0" fillId="0" borderId="0" xfId="0" applyNumberFormat="1" applyFont="1"/>
    <xf numFmtId="166" fontId="0" fillId="0" borderId="0" xfId="0" applyNumberFormat="1" applyAlignment="1">
      <alignment horizontal="center"/>
    </xf>
    <xf numFmtId="0" fontId="0" fillId="0" borderId="0" xfId="0" applyBorder="1"/>
    <xf numFmtId="1" fontId="6" fillId="0" borderId="0" xfId="0" applyNumberFormat="1" applyFont="1" applyBorder="1" applyAlignment="1">
      <alignment horizontal="center" vertical="top" wrapText="1"/>
    </xf>
    <xf numFmtId="2" fontId="0" fillId="0" borderId="0" xfId="0" applyNumberFormat="1" applyBorder="1"/>
    <xf numFmtId="1" fontId="7" fillId="0" borderId="0" xfId="0" applyNumberFormat="1" applyFont="1" applyBorder="1" applyAlignment="1">
      <alignment horizontal="center"/>
    </xf>
    <xf numFmtId="166" fontId="7" fillId="0" borderId="0" xfId="0" applyNumberFormat="1" applyFont="1" applyBorder="1" applyAlignment="1">
      <alignment horizontal="center"/>
    </xf>
    <xf numFmtId="1" fontId="6" fillId="0" borderId="0" xfId="0" applyNumberFormat="1" applyFont="1" applyBorder="1" applyAlignment="1">
      <alignment horizontal="center"/>
    </xf>
    <xf numFmtId="0" fontId="8" fillId="0" borderId="0" xfId="0" applyFont="1"/>
    <xf numFmtId="0" fontId="0" fillId="2" borderId="0" xfId="0" applyFill="1"/>
    <xf numFmtId="14" fontId="0" fillId="2" borderId="0" xfId="0" applyNumberFormat="1" applyFill="1"/>
    <xf numFmtId="0" fontId="5" fillId="2" borderId="0" xfId="0" applyFont="1" applyFill="1"/>
    <xf numFmtId="166" fontId="5" fillId="2" borderId="0" xfId="0" applyNumberFormat="1" applyFont="1" applyFill="1"/>
    <xf numFmtId="2" fontId="0" fillId="2" borderId="0" xfId="0" applyNumberFormat="1" applyFill="1"/>
    <xf numFmtId="168" fontId="0" fillId="2" borderId="0" xfId="0" applyNumberFormat="1" applyFill="1"/>
    <xf numFmtId="166" fontId="5" fillId="0" borderId="0" xfId="0" applyNumberFormat="1" applyFont="1" applyAlignment="1">
      <alignment horizontal="left"/>
    </xf>
    <xf numFmtId="0" fontId="0" fillId="3" borderId="0" xfId="0" applyFill="1"/>
    <xf numFmtId="0" fontId="5" fillId="3" borderId="0" xfId="0" applyFont="1" applyFill="1"/>
    <xf numFmtId="166" fontId="5" fillId="3" borderId="0" xfId="0" applyNumberFormat="1" applyFont="1" applyFill="1"/>
    <xf numFmtId="2" fontId="0" fillId="3" borderId="0" xfId="0" applyNumberFormat="1" applyFill="1"/>
    <xf numFmtId="168" fontId="0" fillId="3" borderId="0" xfId="0" applyNumberFormat="1" applyFill="1"/>
    <xf numFmtId="0" fontId="0" fillId="4" borderId="0" xfId="0" applyFill="1"/>
    <xf numFmtId="0" fontId="5" fillId="4" borderId="0" xfId="0" applyFont="1" applyFill="1"/>
    <xf numFmtId="166" fontId="5" fillId="4" borderId="0" xfId="0" applyNumberFormat="1" applyFont="1" applyFill="1"/>
    <xf numFmtId="2" fontId="0" fillId="4" borderId="0" xfId="0" applyNumberFormat="1" applyFill="1"/>
    <xf numFmtId="168" fontId="0" fillId="4" borderId="0" xfId="0" applyNumberFormat="1" applyFill="1"/>
    <xf numFmtId="2" fontId="7" fillId="0" borderId="0" xfId="0" applyNumberFormat="1" applyFont="1" applyBorder="1" applyAlignment="1">
      <alignment horizontal="center"/>
    </xf>
    <xf numFmtId="2" fontId="0" fillId="0" borderId="0" xfId="0" applyNumberFormat="1" applyFill="1"/>
    <xf numFmtId="0" fontId="0" fillId="0" borderId="0" xfId="0" applyAlignment="1">
      <alignment horizontal="right"/>
    </xf>
    <xf numFmtId="0" fontId="0" fillId="0" borderId="0" xfId="0" applyFill="1"/>
    <xf numFmtId="1" fontId="0" fillId="0" borderId="0" xfId="0" applyNumberFormat="1" applyFill="1"/>
    <xf numFmtId="0" fontId="9" fillId="0" borderId="0" xfId="0" applyFont="1"/>
    <xf numFmtId="172" fontId="0" fillId="0" borderId="0" xfId="0" applyNumberFormat="1"/>
    <xf numFmtId="164" fontId="0" fillId="0" borderId="0" xfId="0" applyNumberFormat="1" applyFill="1"/>
    <xf numFmtId="2" fontId="0" fillId="0" borderId="0" xfId="0" applyNumberFormat="1" applyFill="1" applyBorder="1" applyAlignment="1">
      <alignment horizontal="center"/>
    </xf>
    <xf numFmtId="166" fontId="0" fillId="0" borderId="0" xfId="0" applyNumberFormat="1" applyFill="1" applyBorder="1" applyAlignment="1">
      <alignment horizontal="center"/>
    </xf>
    <xf numFmtId="0" fontId="0" fillId="0" borderId="1" xfId="0" applyBorder="1"/>
    <xf numFmtId="16" fontId="0" fillId="0" borderId="2" xfId="0" applyNumberFormat="1" applyBorder="1"/>
    <xf numFmtId="16" fontId="0" fillId="0" borderId="2" xfId="0" applyNumberFormat="1" applyFill="1" applyBorder="1"/>
    <xf numFmtId="16" fontId="0" fillId="0" borderId="3" xfId="0" applyNumberFormat="1" applyBorder="1"/>
    <xf numFmtId="0" fontId="0" fillId="0" borderId="4" xfId="0" applyBorder="1"/>
    <xf numFmtId="0" fontId="0" fillId="0" borderId="0" xfId="0" applyFill="1" applyBorder="1"/>
    <xf numFmtId="0" fontId="0" fillId="0" borderId="5" xfId="0" applyFill="1" applyBorder="1"/>
    <xf numFmtId="1" fontId="0" fillId="0" borderId="0" xfId="0" applyNumberFormat="1" applyBorder="1"/>
    <xf numFmtId="1" fontId="0" fillId="0" borderId="0" xfId="0" applyNumberFormat="1" applyFill="1" applyBorder="1"/>
    <xf numFmtId="1" fontId="0" fillId="0" borderId="0" xfId="0" applyNumberFormat="1" applyFont="1" applyFill="1" applyBorder="1"/>
    <xf numFmtId="1" fontId="0" fillId="0" borderId="5" xfId="0" applyNumberFormat="1" applyBorder="1"/>
    <xf numFmtId="166" fontId="0" fillId="0" borderId="0" xfId="0" applyNumberFormat="1" applyBorder="1"/>
    <xf numFmtId="1" fontId="0" fillId="0" borderId="0" xfId="0" applyNumberFormat="1" applyFill="1" applyBorder="1" applyAlignment="1">
      <alignment horizontal="right"/>
    </xf>
    <xf numFmtId="1" fontId="0" fillId="0" borderId="0" xfId="0" applyNumberFormat="1" applyBorder="1" applyAlignment="1">
      <alignment horizontal="right"/>
    </xf>
    <xf numFmtId="166" fontId="0" fillId="0" borderId="0" xfId="0" applyNumberFormat="1" applyFill="1" applyBorder="1"/>
    <xf numFmtId="166" fontId="0" fillId="0" borderId="5" xfId="0" applyNumberFormat="1" applyBorder="1"/>
    <xf numFmtId="0" fontId="0" fillId="0" borderId="6" xfId="0" applyBorder="1"/>
    <xf numFmtId="166" fontId="0" fillId="0" borderId="7" xfId="0" applyNumberFormat="1" applyBorder="1"/>
    <xf numFmtId="1" fontId="0" fillId="0" borderId="7" xfId="0" applyNumberFormat="1" applyFill="1" applyBorder="1" applyAlignment="1">
      <alignment horizontal="right"/>
    </xf>
    <xf numFmtId="1" fontId="0" fillId="0" borderId="7" xfId="0" applyNumberFormat="1" applyFill="1" applyBorder="1"/>
    <xf numFmtId="1" fontId="0" fillId="0" borderId="7" xfId="0" applyNumberFormat="1" applyBorder="1"/>
    <xf numFmtId="166" fontId="0" fillId="0" borderId="8" xfId="0" applyNumberFormat="1" applyBorder="1"/>
    <xf numFmtId="0" fontId="0" fillId="0" borderId="2" xfId="0" applyBorder="1"/>
    <xf numFmtId="0" fontId="0" fillId="0" borderId="2" xfId="0" applyFill="1" applyBorder="1"/>
    <xf numFmtId="0" fontId="0" fillId="0" borderId="2" xfId="0" applyFill="1" applyBorder="1" applyAlignment="1">
      <alignment horizontal="right"/>
    </xf>
    <xf numFmtId="0" fontId="0" fillId="0" borderId="3" xfId="0" applyBorder="1"/>
    <xf numFmtId="166" fontId="0" fillId="0" borderId="0" xfId="0" applyNumberFormat="1" applyFill="1" applyBorder="1" applyAlignment="1">
      <alignment horizontal="right"/>
    </xf>
    <xf numFmtId="0" fontId="0" fillId="0" borderId="7" xfId="0" applyBorder="1"/>
    <xf numFmtId="166" fontId="0" fillId="0" borderId="7" xfId="0" applyNumberFormat="1" applyFill="1" applyBorder="1"/>
    <xf numFmtId="0" fontId="0" fillId="0" borderId="5" xfId="0" applyBorder="1"/>
    <xf numFmtId="171" fontId="0" fillId="0" borderId="4" xfId="0" applyNumberFormat="1" applyBorder="1" applyAlignment="1">
      <alignment horizontal="left"/>
    </xf>
    <xf numFmtId="2" fontId="0" fillId="0" borderId="0" xfId="0" applyNumberFormat="1" applyFill="1" applyBorder="1"/>
    <xf numFmtId="2" fontId="0" fillId="0" borderId="5" xfId="0" applyNumberFormat="1" applyBorder="1"/>
    <xf numFmtId="171" fontId="0" fillId="0" borderId="6" xfId="0" applyNumberFormat="1" applyBorder="1" applyAlignment="1">
      <alignment horizontal="left"/>
    </xf>
    <xf numFmtId="2" fontId="0" fillId="0" borderId="7" xfId="0" applyNumberFormat="1" applyBorder="1"/>
    <xf numFmtId="2" fontId="0" fillId="0" borderId="7" xfId="0" applyNumberFormat="1" applyFill="1" applyBorder="1"/>
    <xf numFmtId="2" fontId="0" fillId="0" borderId="8" xfId="0" applyNumberFormat="1" applyBorder="1"/>
    <xf numFmtId="0" fontId="5" fillId="0" borderId="0" xfId="0" applyFont="1" applyAlignment="1">
      <alignment horizontal="left" vertical="top" wrapText="1"/>
    </xf>
    <xf numFmtId="171" fontId="0" fillId="0" borderId="4" xfId="0" applyNumberFormat="1" applyBorder="1" applyAlignment="1">
      <alignment horizontal="left" vertical="top"/>
    </xf>
    <xf numFmtId="0" fontId="0" fillId="0" borderId="1" xfId="0" applyBorder="1" applyAlignment="1">
      <alignment horizontal="left"/>
    </xf>
    <xf numFmtId="0" fontId="0" fillId="0" borderId="4" xfId="0" applyBorder="1" applyAlignment="1">
      <alignment horizontal="left"/>
    </xf>
    <xf numFmtId="0" fontId="5" fillId="0" borderId="0" xfId="0" applyFont="1" applyAlignment="1">
      <alignment horizontal="center"/>
    </xf>
    <xf numFmtId="171" fontId="0" fillId="0" borderId="6" xfId="0" applyNumberForma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workbookViewId="0">
      <selection activeCell="U14" sqref="U14"/>
    </sheetView>
  </sheetViews>
  <sheetFormatPr baseColWidth="10" defaultColWidth="8.83203125" defaultRowHeight="15" x14ac:dyDescent="0.2"/>
  <sheetData>
    <row r="1" spans="1:14" ht="15" customHeight="1" x14ac:dyDescent="0.2">
      <c r="A1" s="107" t="s">
        <v>550</v>
      </c>
      <c r="B1" s="107"/>
      <c r="C1" s="107"/>
      <c r="D1" s="107"/>
      <c r="E1" s="107"/>
      <c r="F1" s="107"/>
      <c r="G1" s="107"/>
      <c r="H1" s="107"/>
      <c r="I1" s="107"/>
      <c r="J1" s="107"/>
      <c r="K1" s="107"/>
      <c r="L1" s="107"/>
      <c r="M1" s="107"/>
      <c r="N1" s="107"/>
    </row>
    <row r="2" spans="1:14" x14ac:dyDescent="0.2">
      <c r="A2" s="107"/>
      <c r="B2" s="107"/>
      <c r="C2" s="107"/>
      <c r="D2" s="107"/>
      <c r="E2" s="107"/>
      <c r="F2" s="107"/>
      <c r="G2" s="107"/>
      <c r="H2" s="107"/>
      <c r="I2" s="107"/>
      <c r="J2" s="107"/>
      <c r="K2" s="107"/>
      <c r="L2" s="107"/>
      <c r="M2" s="107"/>
      <c r="N2" s="107"/>
    </row>
    <row r="3" spans="1:14" x14ac:dyDescent="0.2">
      <c r="A3" s="107"/>
      <c r="B3" s="107"/>
      <c r="C3" s="107"/>
      <c r="D3" s="107"/>
      <c r="E3" s="107"/>
      <c r="F3" s="107"/>
      <c r="G3" s="107"/>
      <c r="H3" s="107"/>
      <c r="I3" s="107"/>
      <c r="J3" s="107"/>
      <c r="K3" s="107"/>
      <c r="L3" s="107"/>
      <c r="M3" s="107"/>
      <c r="N3" s="107"/>
    </row>
    <row r="4" spans="1:14" x14ac:dyDescent="0.2">
      <c r="A4" s="107"/>
      <c r="B4" s="107"/>
      <c r="C4" s="107"/>
      <c r="D4" s="107"/>
      <c r="E4" s="107"/>
      <c r="F4" s="107"/>
      <c r="G4" s="107"/>
      <c r="H4" s="107"/>
      <c r="I4" s="107"/>
      <c r="J4" s="107"/>
      <c r="K4" s="107"/>
      <c r="L4" s="107"/>
      <c r="M4" s="107"/>
      <c r="N4" s="107"/>
    </row>
    <row r="5" spans="1:14" x14ac:dyDescent="0.2">
      <c r="A5" s="107"/>
      <c r="B5" s="107"/>
      <c r="C5" s="107"/>
      <c r="D5" s="107"/>
      <c r="E5" s="107"/>
      <c r="F5" s="107"/>
      <c r="G5" s="107"/>
      <c r="H5" s="107"/>
      <c r="I5" s="107"/>
      <c r="J5" s="107"/>
      <c r="K5" s="107"/>
      <c r="L5" s="107"/>
      <c r="M5" s="107"/>
      <c r="N5" s="107"/>
    </row>
    <row r="6" spans="1:14" x14ac:dyDescent="0.2">
      <c r="A6" s="107"/>
      <c r="B6" s="107"/>
      <c r="C6" s="107"/>
      <c r="D6" s="107"/>
      <c r="E6" s="107"/>
      <c r="F6" s="107"/>
      <c r="G6" s="107"/>
      <c r="H6" s="107"/>
      <c r="I6" s="107"/>
      <c r="J6" s="107"/>
      <c r="K6" s="107"/>
      <c r="L6" s="107"/>
      <c r="M6" s="107"/>
      <c r="N6" s="107"/>
    </row>
    <row r="7" spans="1:14" x14ac:dyDescent="0.2">
      <c r="A7" s="107"/>
      <c r="B7" s="107"/>
      <c r="C7" s="107"/>
      <c r="D7" s="107"/>
      <c r="E7" s="107"/>
      <c r="F7" s="107"/>
      <c r="G7" s="107"/>
      <c r="H7" s="107"/>
      <c r="I7" s="107"/>
      <c r="J7" s="107"/>
      <c r="K7" s="107"/>
      <c r="L7" s="107"/>
      <c r="M7" s="107"/>
      <c r="N7" s="107"/>
    </row>
    <row r="8" spans="1:14" x14ac:dyDescent="0.2">
      <c r="A8" s="107"/>
      <c r="B8" s="107"/>
      <c r="C8" s="107"/>
      <c r="D8" s="107"/>
      <c r="E8" s="107"/>
      <c r="F8" s="107"/>
      <c r="G8" s="107"/>
      <c r="H8" s="107"/>
      <c r="I8" s="107"/>
      <c r="J8" s="107"/>
      <c r="K8" s="107"/>
      <c r="L8" s="107"/>
      <c r="M8" s="107"/>
      <c r="N8" s="107"/>
    </row>
    <row r="9" spans="1:14" x14ac:dyDescent="0.2">
      <c r="A9" s="107"/>
      <c r="B9" s="107"/>
      <c r="C9" s="107"/>
      <c r="D9" s="107"/>
      <c r="E9" s="107"/>
      <c r="F9" s="107"/>
      <c r="G9" s="107"/>
      <c r="H9" s="107"/>
      <c r="I9" s="107"/>
      <c r="J9" s="107"/>
      <c r="K9" s="107"/>
      <c r="L9" s="107"/>
      <c r="M9" s="107"/>
      <c r="N9" s="107"/>
    </row>
    <row r="10" spans="1:14" x14ac:dyDescent="0.2">
      <c r="A10" s="107"/>
      <c r="B10" s="107"/>
      <c r="C10" s="107"/>
      <c r="D10" s="107"/>
      <c r="E10" s="107"/>
      <c r="F10" s="107"/>
      <c r="G10" s="107"/>
      <c r="H10" s="107"/>
      <c r="I10" s="107"/>
      <c r="J10" s="107"/>
      <c r="K10" s="107"/>
      <c r="L10" s="107"/>
      <c r="M10" s="107"/>
      <c r="N10" s="107"/>
    </row>
    <row r="11" spans="1:14" x14ac:dyDescent="0.2">
      <c r="A11" s="107"/>
      <c r="B11" s="107"/>
      <c r="C11" s="107"/>
      <c r="D11" s="107"/>
      <c r="E11" s="107"/>
      <c r="F11" s="107"/>
      <c r="G11" s="107"/>
      <c r="H11" s="107"/>
      <c r="I11" s="107"/>
      <c r="J11" s="107"/>
      <c r="K11" s="107"/>
      <c r="L11" s="107"/>
      <c r="M11" s="107"/>
      <c r="N11" s="107"/>
    </row>
    <row r="12" spans="1:14" x14ac:dyDescent="0.2">
      <c r="A12" s="107"/>
      <c r="B12" s="107"/>
      <c r="C12" s="107"/>
      <c r="D12" s="107"/>
      <c r="E12" s="107"/>
      <c r="F12" s="107"/>
      <c r="G12" s="107"/>
      <c r="H12" s="107"/>
      <c r="I12" s="107"/>
      <c r="J12" s="107"/>
      <c r="K12" s="107"/>
      <c r="L12" s="107"/>
      <c r="M12" s="107"/>
      <c r="N12" s="107"/>
    </row>
    <row r="13" spans="1:14" x14ac:dyDescent="0.2">
      <c r="A13" s="107"/>
      <c r="B13" s="107"/>
      <c r="C13" s="107"/>
      <c r="D13" s="107"/>
      <c r="E13" s="107"/>
      <c r="F13" s="107"/>
      <c r="G13" s="107"/>
      <c r="H13" s="107"/>
      <c r="I13" s="107"/>
      <c r="J13" s="107"/>
      <c r="K13" s="107"/>
      <c r="L13" s="107"/>
      <c r="M13" s="107"/>
      <c r="N13" s="107"/>
    </row>
    <row r="14" spans="1:14" x14ac:dyDescent="0.2">
      <c r="A14" s="107"/>
      <c r="B14" s="107"/>
      <c r="C14" s="107"/>
      <c r="D14" s="107"/>
      <c r="E14" s="107"/>
      <c r="F14" s="107"/>
      <c r="G14" s="107"/>
      <c r="H14" s="107"/>
      <c r="I14" s="107"/>
      <c r="J14" s="107"/>
      <c r="K14" s="107"/>
      <c r="L14" s="107"/>
      <c r="M14" s="107"/>
      <c r="N14" s="107"/>
    </row>
    <row r="15" spans="1:14" x14ac:dyDescent="0.2">
      <c r="A15" s="107"/>
      <c r="B15" s="107"/>
      <c r="C15" s="107"/>
      <c r="D15" s="107"/>
      <c r="E15" s="107"/>
      <c r="F15" s="107"/>
      <c r="G15" s="107"/>
      <c r="H15" s="107"/>
      <c r="I15" s="107"/>
      <c r="J15" s="107"/>
      <c r="K15" s="107"/>
      <c r="L15" s="107"/>
      <c r="M15" s="107"/>
      <c r="N15" s="107"/>
    </row>
    <row r="16" spans="1:14" x14ac:dyDescent="0.2">
      <c r="A16" s="107"/>
      <c r="B16" s="107"/>
      <c r="C16" s="107"/>
      <c r="D16" s="107"/>
      <c r="E16" s="107"/>
      <c r="F16" s="107"/>
      <c r="G16" s="107"/>
      <c r="H16" s="107"/>
      <c r="I16" s="107"/>
      <c r="J16" s="107"/>
      <c r="K16" s="107"/>
      <c r="L16" s="107"/>
      <c r="M16" s="107"/>
      <c r="N16" s="107"/>
    </row>
    <row r="17" spans="1:14" x14ac:dyDescent="0.2">
      <c r="A17" s="107"/>
      <c r="B17" s="107"/>
      <c r="C17" s="107"/>
      <c r="D17" s="107"/>
      <c r="E17" s="107"/>
      <c r="F17" s="107"/>
      <c r="G17" s="107"/>
      <c r="H17" s="107"/>
      <c r="I17" s="107"/>
      <c r="J17" s="107"/>
      <c r="K17" s="107"/>
      <c r="L17" s="107"/>
      <c r="M17" s="107"/>
      <c r="N17" s="107"/>
    </row>
    <row r="18" spans="1:14" x14ac:dyDescent="0.2">
      <c r="A18" s="107"/>
      <c r="B18" s="107"/>
      <c r="C18" s="107"/>
      <c r="D18" s="107"/>
      <c r="E18" s="107"/>
      <c r="F18" s="107"/>
      <c r="G18" s="107"/>
      <c r="H18" s="107"/>
      <c r="I18" s="107"/>
      <c r="J18" s="107"/>
      <c r="K18" s="107"/>
      <c r="L18" s="107"/>
      <c r="M18" s="107"/>
      <c r="N18" s="107"/>
    </row>
    <row r="19" spans="1:14" x14ac:dyDescent="0.2">
      <c r="A19" s="107"/>
      <c r="B19" s="107"/>
      <c r="C19" s="107"/>
      <c r="D19" s="107"/>
      <c r="E19" s="107"/>
      <c r="F19" s="107"/>
      <c r="G19" s="107"/>
      <c r="H19" s="107"/>
      <c r="I19" s="107"/>
      <c r="J19" s="107"/>
      <c r="K19" s="107"/>
      <c r="L19" s="107"/>
      <c r="M19" s="107"/>
      <c r="N19" s="107"/>
    </row>
    <row r="20" spans="1:14" x14ac:dyDescent="0.2">
      <c r="A20" s="107"/>
      <c r="B20" s="107"/>
      <c r="C20" s="107"/>
      <c r="D20" s="107"/>
      <c r="E20" s="107"/>
      <c r="F20" s="107"/>
      <c r="G20" s="107"/>
      <c r="H20" s="107"/>
      <c r="I20" s="107"/>
      <c r="J20" s="107"/>
      <c r="K20" s="107"/>
      <c r="L20" s="107"/>
      <c r="M20" s="107"/>
      <c r="N20" s="107"/>
    </row>
    <row r="21" spans="1:14" x14ac:dyDescent="0.2">
      <c r="A21" s="107"/>
      <c r="B21" s="107"/>
      <c r="C21" s="107"/>
      <c r="D21" s="107"/>
      <c r="E21" s="107"/>
      <c r="F21" s="107"/>
      <c r="G21" s="107"/>
      <c r="H21" s="107"/>
      <c r="I21" s="107"/>
      <c r="J21" s="107"/>
      <c r="K21" s="107"/>
      <c r="L21" s="107"/>
      <c r="M21" s="107"/>
      <c r="N21" s="107"/>
    </row>
    <row r="22" spans="1:14" x14ac:dyDescent="0.2">
      <c r="A22" s="107"/>
      <c r="B22" s="107"/>
      <c r="C22" s="107"/>
      <c r="D22" s="107"/>
      <c r="E22" s="107"/>
      <c r="F22" s="107"/>
      <c r="G22" s="107"/>
      <c r="H22" s="107"/>
      <c r="I22" s="107"/>
      <c r="J22" s="107"/>
      <c r="K22" s="107"/>
      <c r="L22" s="107"/>
      <c r="M22" s="107"/>
      <c r="N22" s="107"/>
    </row>
    <row r="23" spans="1:14" x14ac:dyDescent="0.2">
      <c r="A23" s="107"/>
      <c r="B23" s="107"/>
      <c r="C23" s="107"/>
      <c r="D23" s="107"/>
      <c r="E23" s="107"/>
      <c r="F23" s="107"/>
      <c r="G23" s="107"/>
      <c r="H23" s="107"/>
      <c r="I23" s="107"/>
      <c r="J23" s="107"/>
      <c r="K23" s="107"/>
      <c r="L23" s="107"/>
      <c r="M23" s="107"/>
      <c r="N23" s="107"/>
    </row>
    <row r="24" spans="1:14" x14ac:dyDescent="0.2">
      <c r="A24" s="107"/>
      <c r="B24" s="107"/>
      <c r="C24" s="107"/>
      <c r="D24" s="107"/>
      <c r="E24" s="107"/>
      <c r="F24" s="107"/>
      <c r="G24" s="107"/>
      <c r="H24" s="107"/>
      <c r="I24" s="107"/>
      <c r="J24" s="107"/>
      <c r="K24" s="107"/>
      <c r="L24" s="107"/>
      <c r="M24" s="107"/>
      <c r="N24" s="107"/>
    </row>
    <row r="25" spans="1:14" x14ac:dyDescent="0.2">
      <c r="A25" s="107"/>
      <c r="B25" s="107"/>
      <c r="C25" s="107"/>
      <c r="D25" s="107"/>
      <c r="E25" s="107"/>
      <c r="F25" s="107"/>
      <c r="G25" s="107"/>
      <c r="H25" s="107"/>
      <c r="I25" s="107"/>
      <c r="J25" s="107"/>
      <c r="K25" s="107"/>
      <c r="L25" s="107"/>
      <c r="M25" s="107"/>
      <c r="N25" s="107"/>
    </row>
    <row r="26" spans="1:14" x14ac:dyDescent="0.2">
      <c r="A26" s="107"/>
      <c r="B26" s="107"/>
      <c r="C26" s="107"/>
      <c r="D26" s="107"/>
      <c r="E26" s="107"/>
      <c r="F26" s="107"/>
      <c r="G26" s="107"/>
      <c r="H26" s="107"/>
      <c r="I26" s="107"/>
      <c r="J26" s="107"/>
      <c r="K26" s="107"/>
      <c r="L26" s="107"/>
      <c r="M26" s="107"/>
      <c r="N26" s="107"/>
    </row>
    <row r="27" spans="1:14" x14ac:dyDescent="0.2">
      <c r="A27" s="107"/>
      <c r="B27" s="107"/>
      <c r="C27" s="107"/>
      <c r="D27" s="107"/>
      <c r="E27" s="107"/>
      <c r="F27" s="107"/>
      <c r="G27" s="107"/>
      <c r="H27" s="107"/>
      <c r="I27" s="107"/>
      <c r="J27" s="107"/>
      <c r="K27" s="107"/>
      <c r="L27" s="107"/>
      <c r="M27" s="107"/>
      <c r="N27" s="107"/>
    </row>
    <row r="28" spans="1:14" x14ac:dyDescent="0.2">
      <c r="A28" s="107"/>
      <c r="B28" s="107"/>
      <c r="C28" s="107"/>
      <c r="D28" s="107"/>
      <c r="E28" s="107"/>
      <c r="F28" s="107"/>
      <c r="G28" s="107"/>
      <c r="H28" s="107"/>
      <c r="I28" s="107"/>
      <c r="J28" s="107"/>
      <c r="K28" s="107"/>
      <c r="L28" s="107"/>
      <c r="M28" s="107"/>
      <c r="N28" s="107"/>
    </row>
    <row r="29" spans="1:14" x14ac:dyDescent="0.2">
      <c r="A29" s="107"/>
      <c r="B29" s="107"/>
      <c r="C29" s="107"/>
      <c r="D29" s="107"/>
      <c r="E29" s="107"/>
      <c r="F29" s="107"/>
      <c r="G29" s="107"/>
      <c r="H29" s="107"/>
      <c r="I29" s="107"/>
      <c r="J29" s="107"/>
      <c r="K29" s="107"/>
      <c r="L29" s="107"/>
      <c r="M29" s="107"/>
      <c r="N29" s="107"/>
    </row>
    <row r="30" spans="1:14" x14ac:dyDescent="0.2">
      <c r="A30" s="107"/>
      <c r="B30" s="107"/>
      <c r="C30" s="107"/>
      <c r="D30" s="107"/>
      <c r="E30" s="107"/>
      <c r="F30" s="107"/>
      <c r="G30" s="107"/>
      <c r="H30" s="107"/>
      <c r="I30" s="107"/>
      <c r="J30" s="107"/>
      <c r="K30" s="107"/>
      <c r="L30" s="107"/>
      <c r="M30" s="107"/>
      <c r="N30" s="107"/>
    </row>
    <row r="31" spans="1:14" x14ac:dyDescent="0.2">
      <c r="A31" s="107"/>
      <c r="B31" s="107"/>
      <c r="C31" s="107"/>
      <c r="D31" s="107"/>
      <c r="E31" s="107"/>
      <c r="F31" s="107"/>
      <c r="G31" s="107"/>
      <c r="H31" s="107"/>
      <c r="I31" s="107"/>
      <c r="J31" s="107"/>
      <c r="K31" s="107"/>
      <c r="L31" s="107"/>
      <c r="M31" s="107"/>
      <c r="N31" s="107"/>
    </row>
    <row r="32" spans="1:14" x14ac:dyDescent="0.2">
      <c r="A32" s="107"/>
      <c r="B32" s="107"/>
      <c r="C32" s="107"/>
      <c r="D32" s="107"/>
      <c r="E32" s="107"/>
      <c r="F32" s="107"/>
      <c r="G32" s="107"/>
      <c r="H32" s="107"/>
      <c r="I32" s="107"/>
      <c r="J32" s="107"/>
      <c r="K32" s="107"/>
      <c r="L32" s="107"/>
      <c r="M32" s="107"/>
      <c r="N32" s="107"/>
    </row>
    <row r="33" spans="1:14" x14ac:dyDescent="0.2">
      <c r="A33" s="107"/>
      <c r="B33" s="107"/>
      <c r="C33" s="107"/>
      <c r="D33" s="107"/>
      <c r="E33" s="107"/>
      <c r="F33" s="107"/>
      <c r="G33" s="107"/>
      <c r="H33" s="107"/>
      <c r="I33" s="107"/>
      <c r="J33" s="107"/>
      <c r="K33" s="107"/>
      <c r="L33" s="107"/>
      <c r="M33" s="107"/>
      <c r="N33" s="107"/>
    </row>
    <row r="34" spans="1:14" x14ac:dyDescent="0.2">
      <c r="A34" s="107"/>
      <c r="B34" s="107"/>
      <c r="C34" s="107"/>
      <c r="D34" s="107"/>
      <c r="E34" s="107"/>
      <c r="F34" s="107"/>
      <c r="G34" s="107"/>
      <c r="H34" s="107"/>
      <c r="I34" s="107"/>
      <c r="J34" s="107"/>
      <c r="K34" s="107"/>
      <c r="L34" s="107"/>
      <c r="M34" s="107"/>
      <c r="N34" s="107"/>
    </row>
    <row r="35" spans="1:14" x14ac:dyDescent="0.2">
      <c r="A35" s="107"/>
      <c r="B35" s="107"/>
      <c r="C35" s="107"/>
      <c r="D35" s="107"/>
      <c r="E35" s="107"/>
      <c r="F35" s="107"/>
      <c r="G35" s="107"/>
      <c r="H35" s="107"/>
      <c r="I35" s="107"/>
      <c r="J35" s="107"/>
      <c r="K35" s="107"/>
      <c r="L35" s="107"/>
      <c r="M35" s="107"/>
      <c r="N35" s="107"/>
    </row>
    <row r="36" spans="1:14" x14ac:dyDescent="0.2">
      <c r="A36" s="107"/>
      <c r="B36" s="107"/>
      <c r="C36" s="107"/>
      <c r="D36" s="107"/>
      <c r="E36" s="107"/>
      <c r="F36" s="107"/>
      <c r="G36" s="107"/>
      <c r="H36" s="107"/>
      <c r="I36" s="107"/>
      <c r="J36" s="107"/>
      <c r="K36" s="107"/>
      <c r="L36" s="107"/>
      <c r="M36" s="107"/>
      <c r="N36" s="107"/>
    </row>
    <row r="37" spans="1:14" x14ac:dyDescent="0.2">
      <c r="A37" s="107"/>
      <c r="B37" s="107"/>
      <c r="C37" s="107"/>
      <c r="D37" s="107"/>
      <c r="E37" s="107"/>
      <c r="F37" s="107"/>
      <c r="G37" s="107"/>
      <c r="H37" s="107"/>
      <c r="I37" s="107"/>
      <c r="J37" s="107"/>
      <c r="K37" s="107"/>
      <c r="L37" s="107"/>
      <c r="M37" s="107"/>
      <c r="N37" s="107"/>
    </row>
    <row r="38" spans="1:14" x14ac:dyDescent="0.2">
      <c r="A38" s="107"/>
      <c r="B38" s="107"/>
      <c r="C38" s="107"/>
      <c r="D38" s="107"/>
      <c r="E38" s="107"/>
      <c r="F38" s="107"/>
      <c r="G38" s="107"/>
      <c r="H38" s="107"/>
      <c r="I38" s="107"/>
      <c r="J38" s="107"/>
      <c r="K38" s="107"/>
      <c r="L38" s="107"/>
      <c r="M38" s="107"/>
      <c r="N38" s="107"/>
    </row>
    <row r="39" spans="1:14" x14ac:dyDescent="0.2">
      <c r="A39" s="107"/>
      <c r="B39" s="107"/>
      <c r="C39" s="107"/>
      <c r="D39" s="107"/>
      <c r="E39" s="107"/>
      <c r="F39" s="107"/>
      <c r="G39" s="107"/>
      <c r="H39" s="107"/>
      <c r="I39" s="107"/>
      <c r="J39" s="107"/>
      <c r="K39" s="107"/>
      <c r="L39" s="107"/>
      <c r="M39" s="107"/>
      <c r="N39" s="107"/>
    </row>
    <row r="40" spans="1:14" x14ac:dyDescent="0.2">
      <c r="A40" s="107"/>
      <c r="B40" s="107"/>
      <c r="C40" s="107"/>
      <c r="D40" s="107"/>
      <c r="E40" s="107"/>
      <c r="F40" s="107"/>
      <c r="G40" s="107"/>
      <c r="H40" s="107"/>
      <c r="I40" s="107"/>
      <c r="J40" s="107"/>
      <c r="K40" s="107"/>
      <c r="L40" s="107"/>
      <c r="M40" s="107"/>
      <c r="N40" s="107"/>
    </row>
    <row r="41" spans="1:14" x14ac:dyDescent="0.2">
      <c r="A41" s="107"/>
      <c r="B41" s="107"/>
      <c r="C41" s="107"/>
      <c r="D41" s="107"/>
      <c r="E41" s="107"/>
      <c r="F41" s="107"/>
      <c r="G41" s="107"/>
      <c r="H41" s="107"/>
      <c r="I41" s="107"/>
      <c r="J41" s="107"/>
      <c r="K41" s="107"/>
      <c r="L41" s="107"/>
      <c r="M41" s="107"/>
      <c r="N41" s="107"/>
    </row>
    <row r="42" spans="1:14" x14ac:dyDescent="0.2">
      <c r="A42" s="107"/>
      <c r="B42" s="107"/>
      <c r="C42" s="107"/>
      <c r="D42" s="107"/>
      <c r="E42" s="107"/>
      <c r="F42" s="107"/>
      <c r="G42" s="107"/>
      <c r="H42" s="107"/>
      <c r="I42" s="107"/>
      <c r="J42" s="107"/>
      <c r="K42" s="107"/>
      <c r="L42" s="107"/>
      <c r="M42" s="107"/>
      <c r="N42" s="107"/>
    </row>
    <row r="43" spans="1:14" x14ac:dyDescent="0.2">
      <c r="A43" s="107"/>
      <c r="B43" s="107"/>
      <c r="C43" s="107"/>
      <c r="D43" s="107"/>
      <c r="E43" s="107"/>
      <c r="F43" s="107"/>
      <c r="G43" s="107"/>
      <c r="H43" s="107"/>
      <c r="I43" s="107"/>
      <c r="J43" s="107"/>
      <c r="K43" s="107"/>
      <c r="L43" s="107"/>
      <c r="M43" s="107"/>
      <c r="N43" s="107"/>
    </row>
    <row r="44" spans="1:14" x14ac:dyDescent="0.2">
      <c r="A44" t="s">
        <v>549</v>
      </c>
    </row>
  </sheetData>
  <mergeCells count="1">
    <mergeCell ref="A1:N4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workbookViewId="0">
      <selection activeCell="B15" sqref="B15"/>
    </sheetView>
  </sheetViews>
  <sheetFormatPr baseColWidth="10" defaultColWidth="8.83203125" defaultRowHeight="15" x14ac:dyDescent="0.2"/>
  <cols>
    <col min="1" max="1" width="25.83203125" bestFit="1" customWidth="1"/>
    <col min="4" max="4" width="9.1640625" style="63"/>
  </cols>
  <sheetData>
    <row r="1" spans="1:11" ht="16" thickBot="1" x14ac:dyDescent="0.25">
      <c r="B1" s="111" t="s">
        <v>544</v>
      </c>
      <c r="C1" s="111"/>
      <c r="D1" s="111"/>
      <c r="E1" s="111"/>
      <c r="F1" s="111"/>
      <c r="G1" s="111"/>
      <c r="H1" s="111"/>
      <c r="I1" s="111"/>
      <c r="J1" s="111"/>
    </row>
    <row r="2" spans="1:11" x14ac:dyDescent="0.2">
      <c r="A2" s="70"/>
      <c r="B2" s="71">
        <v>43399</v>
      </c>
      <c r="C2" s="72">
        <v>43402</v>
      </c>
      <c r="D2" s="72">
        <v>43403</v>
      </c>
      <c r="E2" s="72">
        <v>43404</v>
      </c>
      <c r="F2" s="71">
        <v>43405</v>
      </c>
      <c r="G2" s="71">
        <v>43411</v>
      </c>
      <c r="H2" s="71">
        <v>43412</v>
      </c>
      <c r="I2" s="71">
        <v>43778</v>
      </c>
      <c r="J2" s="73">
        <v>43783</v>
      </c>
    </row>
    <row r="3" spans="1:11" x14ac:dyDescent="0.2">
      <c r="A3" s="74" t="s">
        <v>543</v>
      </c>
      <c r="B3" s="36">
        <v>400</v>
      </c>
      <c r="C3" s="75">
        <v>800</v>
      </c>
      <c r="D3" s="75">
        <v>800</v>
      </c>
      <c r="E3" s="75">
        <v>400</v>
      </c>
      <c r="F3" s="75">
        <v>400</v>
      </c>
      <c r="G3" s="75">
        <v>400</v>
      </c>
      <c r="H3" s="75">
        <v>400</v>
      </c>
      <c r="I3" s="75">
        <v>400</v>
      </c>
      <c r="J3" s="76">
        <v>400</v>
      </c>
    </row>
    <row r="4" spans="1:11" x14ac:dyDescent="0.2">
      <c r="A4" s="74" t="s">
        <v>449</v>
      </c>
      <c r="B4" s="77">
        <v>120.06500000000001</v>
      </c>
      <c r="C4" s="78">
        <v>170</v>
      </c>
      <c r="D4" s="79">
        <v>181</v>
      </c>
      <c r="E4" s="78">
        <v>75</v>
      </c>
      <c r="F4" s="77">
        <v>70</v>
      </c>
      <c r="G4" s="77">
        <v>35.1</v>
      </c>
      <c r="H4" s="77">
        <v>30</v>
      </c>
      <c r="I4" s="77">
        <v>29</v>
      </c>
      <c r="J4" s="80">
        <v>26</v>
      </c>
    </row>
    <row r="5" spans="1:11" x14ac:dyDescent="0.2">
      <c r="A5" s="74" t="s">
        <v>452</v>
      </c>
      <c r="B5" s="77">
        <v>122.65600000000001</v>
      </c>
      <c r="C5" s="78">
        <v>200</v>
      </c>
      <c r="D5" s="78">
        <v>167</v>
      </c>
      <c r="E5" s="78">
        <v>82</v>
      </c>
      <c r="F5" s="77">
        <v>85</v>
      </c>
      <c r="G5" s="77">
        <v>40.173999999999999</v>
      </c>
      <c r="H5" s="77">
        <v>39.959000000000003</v>
      </c>
      <c r="I5" s="77">
        <v>41</v>
      </c>
      <c r="J5" s="80">
        <v>54</v>
      </c>
    </row>
    <row r="6" spans="1:11" x14ac:dyDescent="0.2">
      <c r="A6" s="74" t="s">
        <v>453</v>
      </c>
      <c r="B6" s="77">
        <v>26.175000000000001</v>
      </c>
      <c r="C6" s="78">
        <v>40</v>
      </c>
      <c r="D6" s="78">
        <v>30</v>
      </c>
      <c r="E6" s="78">
        <v>8.6694999999999993</v>
      </c>
      <c r="F6" s="77">
        <v>10</v>
      </c>
      <c r="G6" s="77">
        <v>118.1</v>
      </c>
      <c r="H6" s="77">
        <v>113</v>
      </c>
      <c r="I6" s="77">
        <v>130</v>
      </c>
      <c r="J6" s="80">
        <v>190</v>
      </c>
    </row>
    <row r="7" spans="1:11" x14ac:dyDescent="0.2">
      <c r="A7" s="74" t="s">
        <v>3</v>
      </c>
      <c r="B7" s="77">
        <v>66</v>
      </c>
      <c r="C7" s="78">
        <v>24.5</v>
      </c>
      <c r="D7" s="78">
        <v>67</v>
      </c>
      <c r="E7" s="78">
        <v>40.361000000000004</v>
      </c>
      <c r="F7" s="77">
        <v>39.952491044776096</v>
      </c>
      <c r="G7" s="77">
        <v>15</v>
      </c>
      <c r="H7" s="81">
        <v>11.613</v>
      </c>
      <c r="I7" s="77">
        <v>11</v>
      </c>
      <c r="J7" s="80">
        <v>11</v>
      </c>
    </row>
    <row r="8" spans="1:11" x14ac:dyDescent="0.2">
      <c r="A8" s="74" t="s">
        <v>428</v>
      </c>
      <c r="B8" s="77">
        <v>0.1</v>
      </c>
      <c r="C8" s="82" t="s">
        <v>484</v>
      </c>
      <c r="D8" s="82" t="s">
        <v>484</v>
      </c>
      <c r="E8" s="78">
        <v>1.6</v>
      </c>
      <c r="F8" s="77">
        <v>0</v>
      </c>
      <c r="G8" s="77">
        <v>0</v>
      </c>
      <c r="H8" s="77">
        <v>0</v>
      </c>
      <c r="I8" s="77">
        <v>0</v>
      </c>
      <c r="J8" s="80" t="s">
        <v>484</v>
      </c>
    </row>
    <row r="9" spans="1:11" x14ac:dyDescent="0.2">
      <c r="A9" s="74" t="s">
        <v>162</v>
      </c>
      <c r="B9" s="81">
        <v>2.1</v>
      </c>
      <c r="C9" s="78">
        <v>95</v>
      </c>
      <c r="D9" s="78">
        <v>180</v>
      </c>
      <c r="E9" s="78">
        <v>78.399999999999991</v>
      </c>
      <c r="F9" s="77">
        <v>78</v>
      </c>
      <c r="G9" s="77">
        <v>10</v>
      </c>
      <c r="H9" s="77">
        <v>5</v>
      </c>
      <c r="I9" s="83" t="s">
        <v>484</v>
      </c>
      <c r="J9" s="80">
        <v>4.4000000000000004</v>
      </c>
    </row>
    <row r="10" spans="1:11" x14ac:dyDescent="0.2">
      <c r="A10" s="74" t="s">
        <v>429</v>
      </c>
      <c r="B10" s="81">
        <v>2.5</v>
      </c>
      <c r="C10" s="78">
        <v>4</v>
      </c>
      <c r="D10" s="78">
        <v>14.125</v>
      </c>
      <c r="E10" s="84">
        <v>5.92</v>
      </c>
      <c r="F10" s="81">
        <v>4.4000000000000004</v>
      </c>
      <c r="G10" s="81">
        <v>2.5</v>
      </c>
      <c r="H10" s="77">
        <v>0</v>
      </c>
      <c r="I10" s="83" t="s">
        <v>484</v>
      </c>
      <c r="J10" s="85">
        <v>1</v>
      </c>
    </row>
    <row r="11" spans="1:11" ht="16" thickBot="1" x14ac:dyDescent="0.25">
      <c r="A11" s="86" t="s">
        <v>430</v>
      </c>
      <c r="B11" s="87">
        <v>0.7</v>
      </c>
      <c r="C11" s="88" t="s">
        <v>484</v>
      </c>
      <c r="D11" s="88" t="s">
        <v>484</v>
      </c>
      <c r="E11" s="89">
        <v>0</v>
      </c>
      <c r="F11" s="90">
        <v>0</v>
      </c>
      <c r="G11" s="90">
        <v>0</v>
      </c>
      <c r="H11" s="90">
        <v>0</v>
      </c>
      <c r="I11" s="90">
        <v>0</v>
      </c>
      <c r="J11" s="91">
        <v>1</v>
      </c>
    </row>
    <row r="14" spans="1:11" ht="16" thickBot="1" x14ac:dyDescent="0.25">
      <c r="B14" s="111" t="s">
        <v>551</v>
      </c>
      <c r="C14" s="111"/>
      <c r="D14" s="111"/>
      <c r="E14" s="111"/>
      <c r="F14" s="111"/>
      <c r="G14" s="111"/>
      <c r="H14" s="111"/>
      <c r="I14" s="111"/>
      <c r="J14" s="111"/>
      <c r="K14" s="111"/>
    </row>
    <row r="15" spans="1:11" x14ac:dyDescent="0.2">
      <c r="A15" s="70" t="s">
        <v>487</v>
      </c>
      <c r="B15" s="92" t="s">
        <v>486</v>
      </c>
      <c r="C15" s="92" t="s">
        <v>30</v>
      </c>
      <c r="D15" s="93" t="s">
        <v>2</v>
      </c>
      <c r="E15" s="92" t="s">
        <v>1</v>
      </c>
      <c r="F15" s="92" t="s">
        <v>3</v>
      </c>
      <c r="G15" s="92" t="s">
        <v>428</v>
      </c>
      <c r="H15" s="92" t="s">
        <v>162</v>
      </c>
      <c r="I15" s="94" t="s">
        <v>429</v>
      </c>
      <c r="J15" s="92" t="s">
        <v>430</v>
      </c>
      <c r="K15" s="95" t="s">
        <v>485</v>
      </c>
    </row>
    <row r="16" spans="1:11" x14ac:dyDescent="0.2">
      <c r="A16" s="108">
        <v>43399</v>
      </c>
      <c r="B16" s="36" t="s">
        <v>228</v>
      </c>
      <c r="C16" s="81">
        <v>6.1550458274551021</v>
      </c>
      <c r="D16" s="84">
        <v>4.8624352359617582</v>
      </c>
      <c r="E16" s="81">
        <v>0.55958941629609471</v>
      </c>
      <c r="F16" s="77">
        <v>0</v>
      </c>
      <c r="G16" s="77">
        <v>0</v>
      </c>
      <c r="H16" s="77">
        <v>0</v>
      </c>
      <c r="I16" s="96">
        <v>0</v>
      </c>
      <c r="J16" s="81">
        <v>0</v>
      </c>
      <c r="K16" s="85">
        <v>11.577070479712955</v>
      </c>
    </row>
    <row r="17" spans="1:11" x14ac:dyDescent="0.2">
      <c r="A17" s="108"/>
      <c r="B17" s="36" t="s">
        <v>483</v>
      </c>
      <c r="C17" s="96">
        <v>30.016249999999999</v>
      </c>
      <c r="D17" s="96">
        <v>30.663999999999998</v>
      </c>
      <c r="E17" s="81">
        <v>6.5437499999999993</v>
      </c>
      <c r="F17" s="81">
        <v>16.5</v>
      </c>
      <c r="G17" s="77">
        <v>2.5000000000000001E-2</v>
      </c>
      <c r="H17" s="81">
        <v>0.52500000000000002</v>
      </c>
      <c r="I17" s="81">
        <v>0.625</v>
      </c>
      <c r="J17" s="81">
        <v>0.17499999999999999</v>
      </c>
      <c r="K17" s="85">
        <v>85.074000000000012</v>
      </c>
    </row>
    <row r="18" spans="1:11" x14ac:dyDescent="0.2">
      <c r="A18" s="108">
        <v>43404</v>
      </c>
      <c r="B18" s="36" t="s">
        <v>228</v>
      </c>
      <c r="C18" s="81">
        <v>3.0554927056115031</v>
      </c>
      <c r="D18" s="84">
        <v>4.6104723141087831</v>
      </c>
      <c r="E18" s="81">
        <v>0.25736210723621117</v>
      </c>
      <c r="F18" s="77">
        <v>0</v>
      </c>
      <c r="G18" s="77">
        <v>0</v>
      </c>
      <c r="H18" s="77">
        <v>0</v>
      </c>
      <c r="I18" s="81">
        <v>0</v>
      </c>
      <c r="J18" s="81">
        <v>0</v>
      </c>
      <c r="K18" s="85">
        <v>7.9233271269564973</v>
      </c>
    </row>
    <row r="19" spans="1:11" x14ac:dyDescent="0.2">
      <c r="A19" s="108"/>
      <c r="B19" s="36" t="s">
        <v>483</v>
      </c>
      <c r="C19" s="81">
        <v>18.749999999999996</v>
      </c>
      <c r="D19" s="84">
        <v>20.5</v>
      </c>
      <c r="E19" s="81">
        <v>2.1673749999999998</v>
      </c>
      <c r="F19" s="81">
        <v>10.090249999999999</v>
      </c>
      <c r="G19" s="81">
        <v>0.4</v>
      </c>
      <c r="H19" s="81">
        <v>19.599999999999998</v>
      </c>
      <c r="I19" s="81">
        <v>1.48</v>
      </c>
      <c r="J19" s="81">
        <v>0</v>
      </c>
      <c r="K19" s="85">
        <v>72.987624999999994</v>
      </c>
    </row>
    <row r="20" spans="1:11" x14ac:dyDescent="0.2">
      <c r="A20" s="108">
        <v>43405</v>
      </c>
      <c r="B20" s="36" t="s">
        <v>228</v>
      </c>
      <c r="C20" s="81">
        <v>9.411541953519297</v>
      </c>
      <c r="D20" s="84">
        <v>10.061177039047562</v>
      </c>
      <c r="E20" s="81">
        <v>0.36657818489362171</v>
      </c>
      <c r="F20" s="77">
        <v>0</v>
      </c>
      <c r="G20" s="77">
        <v>0</v>
      </c>
      <c r="H20" s="81">
        <v>0</v>
      </c>
      <c r="I20" s="81">
        <v>0</v>
      </c>
      <c r="J20" s="81">
        <v>0</v>
      </c>
      <c r="K20" s="85">
        <v>19.839297177460484</v>
      </c>
    </row>
    <row r="21" spans="1:11" x14ac:dyDescent="0.2">
      <c r="A21" s="108"/>
      <c r="B21" s="36" t="s">
        <v>483</v>
      </c>
      <c r="C21" s="81">
        <v>17.5</v>
      </c>
      <c r="D21" s="84">
        <v>21.25</v>
      </c>
      <c r="E21" s="81">
        <v>2.5</v>
      </c>
      <c r="F21" s="81">
        <v>9.988122761194024</v>
      </c>
      <c r="G21" s="77">
        <v>0</v>
      </c>
      <c r="H21" s="81">
        <v>19.499999999999996</v>
      </c>
      <c r="I21" s="81">
        <v>1.0999999999999999</v>
      </c>
      <c r="J21" s="81">
        <v>0</v>
      </c>
      <c r="K21" s="85">
        <v>71.838122761194015</v>
      </c>
    </row>
    <row r="22" spans="1:11" x14ac:dyDescent="0.2">
      <c r="A22" s="108">
        <v>43411</v>
      </c>
      <c r="B22" s="36" t="s">
        <v>228</v>
      </c>
      <c r="C22" s="81">
        <v>2.1570645517228035</v>
      </c>
      <c r="D22" s="84">
        <v>4.7280757445936565</v>
      </c>
      <c r="E22" s="81">
        <v>10.199925121562101</v>
      </c>
      <c r="F22" s="77">
        <v>0</v>
      </c>
      <c r="G22" s="77">
        <v>0</v>
      </c>
      <c r="H22" s="77">
        <v>0</v>
      </c>
      <c r="I22" s="81">
        <v>0</v>
      </c>
      <c r="J22" s="81">
        <v>0</v>
      </c>
      <c r="K22" s="85">
        <v>17.08506541787856</v>
      </c>
    </row>
    <row r="23" spans="1:11" x14ac:dyDescent="0.2">
      <c r="A23" s="108"/>
      <c r="B23" s="36" t="s">
        <v>542</v>
      </c>
      <c r="C23" s="81">
        <v>5.7195479105656526E-2</v>
      </c>
      <c r="D23" s="84" t="s">
        <v>484</v>
      </c>
      <c r="E23" s="81">
        <v>0.85371545801869575</v>
      </c>
      <c r="F23" s="81">
        <v>0</v>
      </c>
      <c r="G23" s="77">
        <v>0</v>
      </c>
      <c r="H23" s="77">
        <v>0</v>
      </c>
      <c r="I23" s="81">
        <v>0</v>
      </c>
      <c r="J23" s="81">
        <v>0</v>
      </c>
      <c r="K23" s="85">
        <v>0.91091093712435223</v>
      </c>
    </row>
    <row r="24" spans="1:11" x14ac:dyDescent="0.2">
      <c r="A24" s="108"/>
      <c r="B24" s="36" t="s">
        <v>483</v>
      </c>
      <c r="C24" s="81">
        <v>8.7749999999999986</v>
      </c>
      <c r="D24" s="84">
        <v>10.0435</v>
      </c>
      <c r="E24" s="81">
        <v>29.524999999999995</v>
      </c>
      <c r="F24" s="81">
        <v>3.8329999999999997</v>
      </c>
      <c r="G24" s="77">
        <v>0</v>
      </c>
      <c r="H24" s="81">
        <v>2.5</v>
      </c>
      <c r="I24" s="81">
        <v>0.625</v>
      </c>
      <c r="J24" s="81">
        <v>0</v>
      </c>
      <c r="K24" s="85">
        <v>55.30149999999999</v>
      </c>
    </row>
    <row r="25" spans="1:11" x14ac:dyDescent="0.2">
      <c r="A25" s="108">
        <v>43412</v>
      </c>
      <c r="B25" s="36" t="s">
        <v>228</v>
      </c>
      <c r="C25" s="81">
        <v>1.7531629721072151</v>
      </c>
      <c r="D25" s="84">
        <v>2.2521693314217974</v>
      </c>
      <c r="E25" s="81">
        <v>19.122013933517831</v>
      </c>
      <c r="F25" s="81">
        <v>0</v>
      </c>
      <c r="G25" s="77">
        <v>0</v>
      </c>
      <c r="H25" s="77">
        <v>0</v>
      </c>
      <c r="I25" s="81">
        <v>0</v>
      </c>
      <c r="J25" s="81">
        <v>0</v>
      </c>
      <c r="K25" s="85">
        <v>23.127346237046844</v>
      </c>
    </row>
    <row r="26" spans="1:11" x14ac:dyDescent="0.2">
      <c r="A26" s="108"/>
      <c r="B26" s="36" t="s">
        <v>483</v>
      </c>
      <c r="C26" s="81">
        <v>7.5</v>
      </c>
      <c r="D26" s="84">
        <v>9.9897500000000008</v>
      </c>
      <c r="E26" s="81">
        <v>28.249999999999996</v>
      </c>
      <c r="F26" s="81">
        <v>2.9032499999999999</v>
      </c>
      <c r="G26" s="77">
        <v>0</v>
      </c>
      <c r="H26" s="81">
        <v>1.25</v>
      </c>
      <c r="I26" s="81">
        <v>0</v>
      </c>
      <c r="J26" s="81">
        <v>0</v>
      </c>
      <c r="K26" s="85">
        <v>49.893000000000001</v>
      </c>
    </row>
    <row r="27" spans="1:11" x14ac:dyDescent="0.2">
      <c r="A27" s="108">
        <v>43413</v>
      </c>
      <c r="B27" s="36" t="s">
        <v>442</v>
      </c>
      <c r="C27" s="81">
        <v>3.9278212660117634E-2</v>
      </c>
      <c r="D27" s="84" t="s">
        <v>484</v>
      </c>
      <c r="E27" s="81">
        <v>19.39254817569325</v>
      </c>
      <c r="F27" s="81">
        <v>0</v>
      </c>
      <c r="G27" s="77">
        <v>0</v>
      </c>
      <c r="H27" s="77">
        <v>0</v>
      </c>
      <c r="I27" s="81">
        <v>0</v>
      </c>
      <c r="J27" s="81">
        <v>0</v>
      </c>
      <c r="K27" s="85">
        <v>19.431826388353368</v>
      </c>
    </row>
    <row r="28" spans="1:11" x14ac:dyDescent="0.2">
      <c r="A28" s="108"/>
      <c r="B28" s="36" t="s">
        <v>432</v>
      </c>
      <c r="C28" s="81">
        <v>12.453749180766081</v>
      </c>
      <c r="D28" s="84" t="s">
        <v>484</v>
      </c>
      <c r="E28" s="81">
        <v>26.359546938499058</v>
      </c>
      <c r="F28" s="81">
        <v>0</v>
      </c>
      <c r="G28" s="77">
        <v>0</v>
      </c>
      <c r="H28" s="77">
        <v>0</v>
      </c>
      <c r="I28" s="81">
        <v>0</v>
      </c>
      <c r="J28" s="81">
        <v>0</v>
      </c>
      <c r="K28" s="85">
        <v>38.813296119265139</v>
      </c>
    </row>
    <row r="29" spans="1:11" x14ac:dyDescent="0.2">
      <c r="A29" s="108"/>
      <c r="B29" s="36" t="s">
        <v>483</v>
      </c>
      <c r="C29" s="81">
        <v>7.2499999999999991</v>
      </c>
      <c r="D29" s="84">
        <v>10.25</v>
      </c>
      <c r="E29" s="81">
        <v>32.5</v>
      </c>
      <c r="F29" s="81">
        <v>2.875</v>
      </c>
      <c r="G29" s="77">
        <v>0</v>
      </c>
      <c r="H29" s="77">
        <v>0</v>
      </c>
      <c r="I29" s="81">
        <v>0</v>
      </c>
      <c r="J29" s="81">
        <v>0</v>
      </c>
      <c r="K29" s="85">
        <v>52.875</v>
      </c>
    </row>
    <row r="30" spans="1:11" x14ac:dyDescent="0.2">
      <c r="A30" s="108">
        <v>43418</v>
      </c>
      <c r="B30" s="36" t="s">
        <v>228</v>
      </c>
      <c r="C30" s="81">
        <v>0.4571146402137769</v>
      </c>
      <c r="D30" s="84">
        <v>3.0701817071066597</v>
      </c>
      <c r="E30" s="81">
        <v>14.362450341677016</v>
      </c>
      <c r="F30" s="81">
        <v>0</v>
      </c>
      <c r="G30" s="77">
        <v>0</v>
      </c>
      <c r="H30" s="77">
        <v>0</v>
      </c>
      <c r="I30" s="81">
        <v>0</v>
      </c>
      <c r="J30" s="81">
        <v>0</v>
      </c>
      <c r="K30" s="85">
        <v>17.889746688997452</v>
      </c>
    </row>
    <row r="31" spans="1:11" ht="16" thickBot="1" x14ac:dyDescent="0.25">
      <c r="A31" s="112"/>
      <c r="B31" s="97" t="s">
        <v>483</v>
      </c>
      <c r="C31" s="87">
        <v>6.4999999999999991</v>
      </c>
      <c r="D31" s="98">
        <v>13.499999999999998</v>
      </c>
      <c r="E31" s="87">
        <v>47.5</v>
      </c>
      <c r="F31" s="87">
        <v>2.7499999999999996</v>
      </c>
      <c r="G31" s="90">
        <v>0</v>
      </c>
      <c r="H31" s="87">
        <v>1.0999999999999999</v>
      </c>
      <c r="I31" s="87">
        <v>0.25</v>
      </c>
      <c r="J31" s="87">
        <v>0.25</v>
      </c>
      <c r="K31" s="91">
        <v>71.849999999999994</v>
      </c>
    </row>
    <row r="37" spans="1:8" ht="16" thickBot="1" x14ac:dyDescent="0.25">
      <c r="A37" s="111" t="s">
        <v>488</v>
      </c>
      <c r="B37" s="111"/>
      <c r="C37" s="111"/>
      <c r="D37" s="111"/>
      <c r="E37" s="111"/>
      <c r="F37" s="111"/>
      <c r="G37" s="111"/>
      <c r="H37" s="111"/>
    </row>
    <row r="38" spans="1:8" x14ac:dyDescent="0.2">
      <c r="A38" s="109" t="s">
        <v>487</v>
      </c>
      <c r="B38" s="92" t="s">
        <v>489</v>
      </c>
      <c r="C38" s="92" t="s">
        <v>30</v>
      </c>
      <c r="D38" s="93"/>
      <c r="E38" s="92" t="s">
        <v>2</v>
      </c>
      <c r="F38" s="92"/>
      <c r="G38" s="92" t="s">
        <v>1</v>
      </c>
      <c r="H38" s="95"/>
    </row>
    <row r="39" spans="1:8" x14ac:dyDescent="0.2">
      <c r="A39" s="110"/>
      <c r="B39" s="36"/>
      <c r="C39" s="36" t="s">
        <v>490</v>
      </c>
      <c r="D39" s="75" t="s">
        <v>491</v>
      </c>
      <c r="E39" s="36" t="s">
        <v>490</v>
      </c>
      <c r="F39" s="36" t="s">
        <v>491</v>
      </c>
      <c r="G39" s="36" t="s">
        <v>490</v>
      </c>
      <c r="H39" s="99" t="s">
        <v>491</v>
      </c>
    </row>
    <row r="40" spans="1:8" x14ac:dyDescent="0.2">
      <c r="A40" s="100">
        <v>43399</v>
      </c>
      <c r="B40" s="36" t="s">
        <v>228</v>
      </c>
      <c r="C40" s="38">
        <v>1.053080837262953</v>
      </c>
      <c r="D40" s="101">
        <v>1.3030808372047453</v>
      </c>
      <c r="E40" s="38">
        <v>0.41914726162803817</v>
      </c>
      <c r="F40" s="38">
        <v>1.4191472615698306</v>
      </c>
      <c r="G40" s="38" t="s">
        <v>484</v>
      </c>
      <c r="H40" s="102" t="s">
        <v>484</v>
      </c>
    </row>
    <row r="41" spans="1:8" x14ac:dyDescent="0.2">
      <c r="A41" s="100">
        <v>43404</v>
      </c>
      <c r="B41" s="36" t="s">
        <v>228</v>
      </c>
      <c r="C41" s="38">
        <v>1.3644300696662639</v>
      </c>
      <c r="D41" s="101">
        <v>2.1644300696546224</v>
      </c>
      <c r="E41" s="38">
        <v>0.6208341158285825</v>
      </c>
      <c r="F41" s="38">
        <v>0.95694522692934558</v>
      </c>
      <c r="G41" s="38">
        <v>1.5249293178168086</v>
      </c>
      <c r="H41" s="102">
        <v>2.0999293179448655</v>
      </c>
    </row>
    <row r="42" spans="1:8" x14ac:dyDescent="0.2">
      <c r="A42" s="100">
        <v>43405</v>
      </c>
      <c r="B42" s="36" t="s">
        <v>228</v>
      </c>
      <c r="C42" s="38">
        <v>1.1882581802350698</v>
      </c>
      <c r="D42" s="101">
        <v>2.5049248470026297</v>
      </c>
      <c r="E42" s="38">
        <v>0.5448797718462941</v>
      </c>
      <c r="F42" s="38">
        <v>0.97821310519514948</v>
      </c>
      <c r="G42" s="38">
        <v>1.3864121367470537</v>
      </c>
      <c r="H42" s="102">
        <v>1.7697454701075506</v>
      </c>
    </row>
    <row r="43" spans="1:8" x14ac:dyDescent="0.2">
      <c r="A43" s="100">
        <v>43411</v>
      </c>
      <c r="B43" s="36" t="s">
        <v>228</v>
      </c>
      <c r="C43" s="38">
        <v>1.3638147680091171</v>
      </c>
      <c r="D43" s="101">
        <v>3.4471481013230481</v>
      </c>
      <c r="E43" s="38">
        <v>0.75261053109059006</v>
      </c>
      <c r="F43" s="38">
        <v>1.9192771977184515</v>
      </c>
      <c r="G43" s="38">
        <v>0.4911873306326055</v>
      </c>
      <c r="H43" s="102">
        <v>0.82452066400474389</v>
      </c>
    </row>
    <row r="44" spans="1:8" x14ac:dyDescent="0.2">
      <c r="A44" s="100">
        <v>43412</v>
      </c>
      <c r="B44" s="36" t="s">
        <v>228</v>
      </c>
      <c r="C44" s="38">
        <v>1.8621614323103102</v>
      </c>
      <c r="D44" s="101">
        <v>3.4121614322521023</v>
      </c>
      <c r="E44" s="38">
        <v>0.983763445817044</v>
      </c>
      <c r="F44" s="38">
        <v>1.9837634457588362</v>
      </c>
      <c r="G44" s="38">
        <v>0.42452066397758031</v>
      </c>
      <c r="H44" s="102">
        <v>0.92452066403578792</v>
      </c>
    </row>
    <row r="45" spans="1:8" x14ac:dyDescent="0.2">
      <c r="A45" s="108">
        <v>43413</v>
      </c>
      <c r="B45" s="36" t="s">
        <v>442</v>
      </c>
      <c r="C45" s="38" t="s">
        <v>484</v>
      </c>
      <c r="D45" s="101">
        <v>10.513459389915631</v>
      </c>
      <c r="E45" s="38" t="s">
        <v>484</v>
      </c>
      <c r="F45" s="38" t="s">
        <v>484</v>
      </c>
      <c r="G45" s="38">
        <v>0.42452760855898092</v>
      </c>
      <c r="H45" s="102">
        <v>1.9245526086329281</v>
      </c>
    </row>
    <row r="46" spans="1:8" x14ac:dyDescent="0.2">
      <c r="A46" s="108"/>
      <c r="B46" s="36" t="s">
        <v>432</v>
      </c>
      <c r="C46" s="38" t="s">
        <v>484</v>
      </c>
      <c r="D46" s="101">
        <v>5.5134593899447362</v>
      </c>
      <c r="E46" s="38" t="s">
        <v>484</v>
      </c>
      <c r="F46" s="38" t="s">
        <v>484</v>
      </c>
      <c r="G46" s="38">
        <v>0.42452760855898092</v>
      </c>
      <c r="H46" s="102">
        <v>0.92453594197517086</v>
      </c>
    </row>
    <row r="47" spans="1:8" ht="16" thickBot="1" x14ac:dyDescent="0.25">
      <c r="A47" s="103">
        <v>43418</v>
      </c>
      <c r="B47" s="97" t="s">
        <v>228</v>
      </c>
      <c r="C47" s="104">
        <v>0.35923437088930343</v>
      </c>
      <c r="D47" s="105">
        <v>8.3592343704236427</v>
      </c>
      <c r="E47" s="104">
        <v>0.67970120083221486</v>
      </c>
      <c r="F47" s="104">
        <v>1.6797012007740073</v>
      </c>
      <c r="G47" s="104">
        <v>0.33118733070866346</v>
      </c>
      <c r="H47" s="106">
        <v>0.6645206640808019</v>
      </c>
    </row>
    <row r="50" spans="1:8" ht="16" thickBot="1" x14ac:dyDescent="0.25">
      <c r="A50" s="111" t="s">
        <v>492</v>
      </c>
      <c r="B50" s="111"/>
      <c r="C50" s="111"/>
      <c r="D50" s="111"/>
      <c r="E50" s="111"/>
      <c r="F50" s="111"/>
      <c r="G50" s="111"/>
      <c r="H50" s="111"/>
    </row>
    <row r="51" spans="1:8" x14ac:dyDescent="0.2">
      <c r="A51" s="109" t="s">
        <v>487</v>
      </c>
      <c r="B51" s="92" t="s">
        <v>489</v>
      </c>
      <c r="C51" s="92" t="s">
        <v>30</v>
      </c>
      <c r="D51" s="93"/>
      <c r="E51" s="92" t="s">
        <v>2</v>
      </c>
      <c r="F51" s="92"/>
      <c r="G51" s="92" t="s">
        <v>1</v>
      </c>
      <c r="H51" s="95"/>
    </row>
    <row r="52" spans="1:8" x14ac:dyDescent="0.2">
      <c r="A52" s="110"/>
      <c r="B52" s="36"/>
      <c r="C52" s="36" t="s">
        <v>490</v>
      </c>
      <c r="D52" s="75" t="s">
        <v>491</v>
      </c>
      <c r="E52" s="36" t="s">
        <v>490</v>
      </c>
      <c r="F52" s="36" t="s">
        <v>491</v>
      </c>
      <c r="G52" s="36" t="s">
        <v>490</v>
      </c>
      <c r="H52" s="99" t="s">
        <v>491</v>
      </c>
    </row>
    <row r="53" spans="1:8" x14ac:dyDescent="0.2">
      <c r="A53" s="100">
        <v>43399</v>
      </c>
      <c r="B53" s="36" t="s">
        <v>228</v>
      </c>
      <c r="C53" s="81">
        <v>7.5862890435585868</v>
      </c>
      <c r="D53" s="84">
        <v>9.3872640431392647</v>
      </c>
      <c r="E53" s="81">
        <v>5.1653746522100503</v>
      </c>
      <c r="F53" s="81">
        <v>12.524734651781678</v>
      </c>
      <c r="G53" s="81" t="s">
        <v>484</v>
      </c>
      <c r="H53" s="85" t="s">
        <v>484</v>
      </c>
    </row>
    <row r="54" spans="1:8" x14ac:dyDescent="0.2">
      <c r="A54" s="100">
        <v>43404</v>
      </c>
      <c r="B54" s="36" t="s">
        <v>228</v>
      </c>
      <c r="C54" s="81">
        <v>7.8121819306529421</v>
      </c>
      <c r="D54" s="84">
        <v>11.412181930600555</v>
      </c>
      <c r="E54" s="81">
        <v>4.0313189107517564</v>
      </c>
      <c r="F54" s="81">
        <v>5.6849855773675113</v>
      </c>
      <c r="G54" s="81">
        <v>0.79322248324876943</v>
      </c>
      <c r="H54" s="85">
        <v>1.0923202333153808</v>
      </c>
    </row>
    <row r="55" spans="1:8" x14ac:dyDescent="0.2">
      <c r="A55" s="100">
        <v>43405</v>
      </c>
      <c r="B55" s="36" t="s">
        <v>228</v>
      </c>
      <c r="C55" s="81">
        <v>6.6629309741420482</v>
      </c>
      <c r="D55" s="84">
        <v>12.192930974565801</v>
      </c>
      <c r="E55" s="81">
        <v>3.7557018972912299</v>
      </c>
      <c r="F55" s="81">
        <v>5.9657018973703924</v>
      </c>
      <c r="G55" s="81">
        <v>0.83184728204823222</v>
      </c>
      <c r="H55" s="85">
        <v>1.0618472820645304</v>
      </c>
    </row>
    <row r="56" spans="1:8" x14ac:dyDescent="0.2">
      <c r="A56" s="100">
        <v>43411</v>
      </c>
      <c r="B56" s="36" t="s">
        <v>228</v>
      </c>
      <c r="C56" s="81">
        <v>4.5444405185819541</v>
      </c>
      <c r="D56" s="84">
        <v>8.9319405185410918</v>
      </c>
      <c r="E56" s="81">
        <v>1.814122528562002</v>
      </c>
      <c r="F56" s="81">
        <v>4.6263025284684645</v>
      </c>
      <c r="G56" s="81">
        <v>3.4805534248626424</v>
      </c>
      <c r="H56" s="85">
        <v>5.8425534251376146</v>
      </c>
    </row>
    <row r="57" spans="1:8" x14ac:dyDescent="0.2">
      <c r="A57" s="100">
        <v>43412</v>
      </c>
      <c r="B57" s="36" t="s">
        <v>228</v>
      </c>
      <c r="C57" s="81">
        <v>5.0241371953133127</v>
      </c>
      <c r="D57" s="84">
        <v>8.1741371952085391</v>
      </c>
      <c r="E57" s="81">
        <v>2.3586122118841959</v>
      </c>
      <c r="F57" s="81">
        <v>4.7561522117446406</v>
      </c>
      <c r="G57" s="81">
        <v>2.8782501017679945</v>
      </c>
      <c r="H57" s="85">
        <v>6.2682501021626429</v>
      </c>
    </row>
    <row r="58" spans="1:8" x14ac:dyDescent="0.2">
      <c r="A58" s="108">
        <v>43413</v>
      </c>
      <c r="B58" s="36" t="s">
        <v>442</v>
      </c>
      <c r="C58" s="81" t="s">
        <v>484</v>
      </c>
      <c r="D58" s="84">
        <v>20.071393000104656</v>
      </c>
      <c r="E58" s="81" t="s">
        <v>484</v>
      </c>
      <c r="F58" s="81" t="s">
        <v>484</v>
      </c>
      <c r="G58" s="81">
        <v>2.8752641669176895</v>
      </c>
      <c r="H58" s="85">
        <v>14.575459167494477</v>
      </c>
    </row>
    <row r="59" spans="1:8" x14ac:dyDescent="0.2">
      <c r="A59" s="108"/>
      <c r="B59" s="36" t="s">
        <v>432</v>
      </c>
      <c r="C59" s="81" t="s">
        <v>484</v>
      </c>
      <c r="D59" s="84">
        <v>11.371393000155299</v>
      </c>
      <c r="E59" s="81" t="s">
        <v>484</v>
      </c>
      <c r="F59" s="81" t="s">
        <v>484</v>
      </c>
      <c r="G59" s="81">
        <v>2.8752641669176895</v>
      </c>
      <c r="H59" s="85">
        <v>6.7753291675639709</v>
      </c>
    </row>
    <row r="60" spans="1:8" ht="16" thickBot="1" x14ac:dyDescent="0.25">
      <c r="A60" s="103">
        <v>43418</v>
      </c>
      <c r="B60" s="97" t="s">
        <v>228</v>
      </c>
      <c r="C60" s="87">
        <v>2.3886522357420676</v>
      </c>
      <c r="D60" s="98">
        <v>14.868652235015634</v>
      </c>
      <c r="E60" s="87">
        <v>3.1790469515715065</v>
      </c>
      <c r="F60" s="87">
        <v>6.4190469513829136</v>
      </c>
      <c r="G60" s="87">
        <v>3.7755355700787634</v>
      </c>
      <c r="H60" s="91">
        <v>7.5755355705211418</v>
      </c>
    </row>
  </sheetData>
  <mergeCells count="15">
    <mergeCell ref="A58:A59"/>
    <mergeCell ref="A51:A52"/>
    <mergeCell ref="A38:A39"/>
    <mergeCell ref="B1:J1"/>
    <mergeCell ref="B14:K14"/>
    <mergeCell ref="A37:H37"/>
    <mergeCell ref="A50:H50"/>
    <mergeCell ref="A16:A17"/>
    <mergeCell ref="A18:A19"/>
    <mergeCell ref="A20:A21"/>
    <mergeCell ref="A22:A24"/>
    <mergeCell ref="A25:A26"/>
    <mergeCell ref="A27:A29"/>
    <mergeCell ref="A30:A31"/>
    <mergeCell ref="A45:A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6"/>
  <sheetViews>
    <sheetView zoomScaleNormal="100" workbookViewId="0">
      <selection activeCell="D47" sqref="D47"/>
    </sheetView>
  </sheetViews>
  <sheetFormatPr baseColWidth="10" defaultColWidth="8.83203125" defaultRowHeight="15" x14ac:dyDescent="0.2"/>
  <cols>
    <col min="1" max="1" width="39.5" customWidth="1"/>
    <col min="2" max="2" width="10.5" style="1" bestFit="1" customWidth="1"/>
    <col min="3" max="3" width="11" bestFit="1" customWidth="1"/>
    <col min="4" max="4" width="12.5" bestFit="1" customWidth="1"/>
    <col min="5" max="5" width="15.33203125" customWidth="1"/>
    <col min="6" max="6" width="11.83203125" customWidth="1"/>
    <col min="11" max="11" width="11" customWidth="1"/>
    <col min="21" max="21" width="11" bestFit="1" customWidth="1"/>
  </cols>
  <sheetData>
    <row r="1" spans="1:51" x14ac:dyDescent="0.2">
      <c r="A1" s="18" t="s">
        <v>545</v>
      </c>
      <c r="B1" s="19">
        <v>43399.50240740741</v>
      </c>
      <c r="D1" s="20">
        <v>43399</v>
      </c>
      <c r="G1" s="1"/>
      <c r="H1" s="3"/>
    </row>
    <row r="2" spans="1:51" x14ac:dyDescent="0.2">
      <c r="A2" t="s">
        <v>161</v>
      </c>
      <c r="B2" s="21">
        <v>43399.509375000001</v>
      </c>
      <c r="C2" t="s">
        <v>461</v>
      </c>
      <c r="F2" t="s">
        <v>460</v>
      </c>
      <c r="G2" s="1"/>
      <c r="H2" s="3"/>
    </row>
    <row r="3" spans="1:51" x14ac:dyDescent="0.2">
      <c r="A3" s="18" t="s">
        <v>444</v>
      </c>
      <c r="B3" s="28" t="s">
        <v>228</v>
      </c>
    </row>
    <row r="4" spans="1:51" x14ac:dyDescent="0.2">
      <c r="A4" s="29" t="s">
        <v>462</v>
      </c>
      <c r="B4" s="34">
        <v>1853.7</v>
      </c>
      <c r="C4" t="s">
        <v>463</v>
      </c>
      <c r="D4" s="14" t="s">
        <v>464</v>
      </c>
    </row>
    <row r="5" spans="1:51" x14ac:dyDescent="0.2">
      <c r="A5" t="s">
        <v>203</v>
      </c>
      <c r="B5" s="30">
        <f>B4/B6</f>
        <v>610.17116524028972</v>
      </c>
      <c r="C5" s="3" t="s">
        <v>0</v>
      </c>
      <c r="D5" s="14"/>
      <c r="G5" s="16"/>
      <c r="H5" s="3"/>
      <c r="I5" s="17"/>
    </row>
    <row r="6" spans="1:51" x14ac:dyDescent="0.2">
      <c r="A6" t="s">
        <v>466</v>
      </c>
      <c r="B6" s="4">
        <v>3.0379999999999998</v>
      </c>
      <c r="C6" t="s">
        <v>445</v>
      </c>
      <c r="D6" s="14" t="s">
        <v>467</v>
      </c>
    </row>
    <row r="7" spans="1:51" x14ac:dyDescent="0.2">
      <c r="A7" t="s">
        <v>446</v>
      </c>
      <c r="B7" s="16">
        <v>0.4</v>
      </c>
      <c r="C7" t="s">
        <v>450</v>
      </c>
      <c r="D7" s="14" t="s">
        <v>458</v>
      </c>
    </row>
    <row r="8" spans="1:51" x14ac:dyDescent="0.2">
      <c r="A8" t="s">
        <v>447</v>
      </c>
      <c r="B8" s="4">
        <f>B6/B7</f>
        <v>7.5949999999999989</v>
      </c>
      <c r="C8" t="s">
        <v>451</v>
      </c>
      <c r="D8" s="14"/>
    </row>
    <row r="9" spans="1:51" x14ac:dyDescent="0.2">
      <c r="A9" t="s">
        <v>448</v>
      </c>
      <c r="B9" s="4">
        <v>3.0379999999999998</v>
      </c>
      <c r="C9" t="s">
        <v>445</v>
      </c>
      <c r="D9" s="14" t="s">
        <v>468</v>
      </c>
    </row>
    <row r="10" spans="1:51" x14ac:dyDescent="0.2">
      <c r="A10" t="s">
        <v>449</v>
      </c>
      <c r="B10" s="4">
        <v>0.12006500000000001</v>
      </c>
      <c r="C10" t="s">
        <v>450</v>
      </c>
      <c r="D10" s="33"/>
    </row>
    <row r="11" spans="1:51" x14ac:dyDescent="0.2">
      <c r="A11" t="s">
        <v>452</v>
      </c>
      <c r="B11" s="4">
        <v>0.122656</v>
      </c>
      <c r="C11" t="s">
        <v>450</v>
      </c>
      <c r="D11" s="33"/>
    </row>
    <row r="12" spans="1:51" x14ac:dyDescent="0.2">
      <c r="A12" t="s">
        <v>453</v>
      </c>
      <c r="B12" s="4">
        <v>2.6175E-2</v>
      </c>
      <c r="C12" t="s">
        <v>450</v>
      </c>
      <c r="D12" s="15"/>
    </row>
    <row r="13" spans="1:51" x14ac:dyDescent="0.2">
      <c r="D13" s="19"/>
      <c r="F13" s="4"/>
      <c r="J13" s="19"/>
      <c r="L13" s="4"/>
      <c r="P13" s="19"/>
      <c r="R13" s="4"/>
      <c r="V13" s="19"/>
      <c r="AC13" s="19"/>
      <c r="AJ13" s="19"/>
      <c r="AQ13" s="19"/>
      <c r="AX13" s="19"/>
    </row>
    <row r="14" spans="1:51" x14ac:dyDescent="0.2">
      <c r="B14" t="s">
        <v>30</v>
      </c>
      <c r="C14" s="1"/>
      <c r="D14" s="3"/>
      <c r="I14" t="s">
        <v>2</v>
      </c>
      <c r="P14" t="s">
        <v>1</v>
      </c>
      <c r="W14" t="s">
        <v>3</v>
      </c>
    </row>
    <row r="15" spans="1:51" s="63" customFormat="1" x14ac:dyDescent="0.2">
      <c r="B15" s="63" t="s">
        <v>5</v>
      </c>
      <c r="C15" s="63" t="s">
        <v>29</v>
      </c>
      <c r="D15" s="63" t="s">
        <v>31</v>
      </c>
      <c r="E15" s="63" t="s">
        <v>456</v>
      </c>
      <c r="F15" s="63" t="s">
        <v>477</v>
      </c>
      <c r="G15" s="63" t="s">
        <v>455</v>
      </c>
      <c r="I15" s="63" t="s">
        <v>5</v>
      </c>
      <c r="J15" s="63" t="s">
        <v>160</v>
      </c>
      <c r="K15" s="63" t="s">
        <v>31</v>
      </c>
      <c r="L15" s="63" t="s">
        <v>456</v>
      </c>
      <c r="M15" s="63" t="s">
        <v>477</v>
      </c>
      <c r="N15" s="63" t="s">
        <v>455</v>
      </c>
      <c r="P15" s="63" t="s">
        <v>5</v>
      </c>
      <c r="Q15" s="63" t="s">
        <v>160</v>
      </c>
      <c r="R15" s="63" t="s">
        <v>15</v>
      </c>
      <c r="S15" s="63" t="s">
        <v>456</v>
      </c>
      <c r="T15" s="63" t="s">
        <v>477</v>
      </c>
      <c r="U15" s="63" t="s">
        <v>455</v>
      </c>
      <c r="W15" s="63" t="s">
        <v>5</v>
      </c>
      <c r="X15" s="63" t="s">
        <v>160</v>
      </c>
      <c r="Y15" s="63" t="s">
        <v>15</v>
      </c>
      <c r="Z15" s="63" t="s">
        <v>32</v>
      </c>
      <c r="AA15" s="63" t="s">
        <v>166</v>
      </c>
      <c r="AD15" s="67"/>
      <c r="AK15" s="67"/>
      <c r="AR15" s="67"/>
      <c r="AY15" s="67"/>
    </row>
    <row r="16" spans="1:51" x14ac:dyDescent="0.2">
      <c r="B16" t="s">
        <v>6</v>
      </c>
      <c r="C16" s="4">
        <v>0.10308083730951906</v>
      </c>
      <c r="D16">
        <v>0</v>
      </c>
      <c r="E16" s="66">
        <f t="shared" ref="E16:E35" si="0">D16/$B$5</f>
        <v>0</v>
      </c>
      <c r="F16" s="66">
        <f t="shared" ref="F16:F35" si="1">D16/$B$4*1000</f>
        <v>0</v>
      </c>
      <c r="G16" s="4">
        <f t="shared" ref="G16:G35" si="2">C16*B$10*60</f>
        <v>0.74258404389404442</v>
      </c>
      <c r="H16" s="4"/>
      <c r="I16" t="s">
        <v>24</v>
      </c>
      <c r="J16" s="4">
        <v>0.41914726162803817</v>
      </c>
      <c r="K16" s="4">
        <v>4.5193452728418987E-2</v>
      </c>
      <c r="L16" s="66">
        <f t="shared" ref="L16:L35" si="3">K16/$B$5</f>
        <v>7.4066844359355267E-5</v>
      </c>
      <c r="M16" s="66">
        <f t="shared" ref="M16:M35" si="4">K16/$B$4*1000</f>
        <v>2.4380133100511941E-2</v>
      </c>
      <c r="N16" s="4">
        <f t="shared" ref="N16:N35" si="5">J16*B$11*60</f>
        <v>3.084655591334919</v>
      </c>
      <c r="O16" s="4"/>
      <c r="P16" t="s">
        <v>14</v>
      </c>
      <c r="Q16" s="4">
        <v>2.9518782410712414</v>
      </c>
      <c r="R16" s="4">
        <v>2.4121535479954237</v>
      </c>
      <c r="S16" s="66">
        <f>R16/$B$5</f>
        <v>3.9532408042348257E-3</v>
      </c>
      <c r="T16" s="66">
        <f>R16/$B$4*1000</f>
        <v>1.3012642541918451</v>
      </c>
      <c r="U16" s="4">
        <f>Q16*B$12*60</f>
        <v>4.6359247776023853</v>
      </c>
      <c r="W16" t="s">
        <v>14</v>
      </c>
      <c r="X16" s="4">
        <v>3.0588888888596557</v>
      </c>
      <c r="Y16">
        <v>0</v>
      </c>
      <c r="Z16">
        <v>6.6000000000000003E-2</v>
      </c>
      <c r="AA16" t="s">
        <v>427</v>
      </c>
    </row>
    <row r="17" spans="2:27" x14ac:dyDescent="0.2">
      <c r="B17" t="s">
        <v>14</v>
      </c>
      <c r="C17" s="4">
        <v>0.80308083732116065</v>
      </c>
      <c r="D17">
        <v>0</v>
      </c>
      <c r="E17" s="66">
        <f t="shared" si="0"/>
        <v>0</v>
      </c>
      <c r="F17" s="66">
        <f t="shared" si="1"/>
        <v>0</v>
      </c>
      <c r="G17" s="4">
        <f t="shared" si="2"/>
        <v>5.7853140439779089</v>
      </c>
      <c r="H17" s="4"/>
      <c r="I17" t="s">
        <v>25</v>
      </c>
      <c r="J17" s="4">
        <v>0.91914726151162285</v>
      </c>
      <c r="K17" s="4">
        <v>3.824311765942046</v>
      </c>
      <c r="L17" s="66">
        <f t="shared" si="3"/>
        <v>6.2676048686043772E-3</v>
      </c>
      <c r="M17" s="66">
        <f t="shared" si="4"/>
        <v>2.0630694103371883</v>
      </c>
      <c r="N17" s="4">
        <f t="shared" si="5"/>
        <v>6.7643355904781766</v>
      </c>
      <c r="O17" s="4"/>
      <c r="P17" t="s">
        <v>14</v>
      </c>
      <c r="Q17" s="4">
        <v>3.1685449077456691</v>
      </c>
      <c r="R17" s="4">
        <v>2.2944089009269852</v>
      </c>
      <c r="S17" s="66">
        <f t="shared" ref="S17:S22" si="6">R17/$B$5</f>
        <v>3.7602709397508661E-3</v>
      </c>
      <c r="T17" s="66">
        <f t="shared" ref="T17:T22" si="7">R17/$B$4*1000</f>
        <v>1.2377455364551897</v>
      </c>
      <c r="U17" s="4">
        <f>Q17*B$12*60</f>
        <v>4.9761997776145739</v>
      </c>
      <c r="W17" t="s">
        <v>14</v>
      </c>
      <c r="X17" s="4">
        <v>3.2922222220804542</v>
      </c>
      <c r="Y17">
        <v>0</v>
      </c>
      <c r="Z17">
        <v>6.6000000000000003E-2</v>
      </c>
      <c r="AA17" t="s">
        <v>426</v>
      </c>
    </row>
    <row r="18" spans="2:27" x14ac:dyDescent="0.2">
      <c r="B18" t="s">
        <v>14</v>
      </c>
      <c r="C18" s="4">
        <v>1.3030808372047453</v>
      </c>
      <c r="D18" s="4">
        <v>13.946375110067509</v>
      </c>
      <c r="E18" s="66">
        <f t="shared" si="0"/>
        <v>2.2856496512048921E-2</v>
      </c>
      <c r="F18" s="66">
        <f t="shared" si="1"/>
        <v>7.5235340724321675</v>
      </c>
      <c r="G18" s="4">
        <f t="shared" si="2"/>
        <v>9.3872640431392647</v>
      </c>
      <c r="H18" s="4"/>
      <c r="I18" t="s">
        <v>26</v>
      </c>
      <c r="J18" s="4">
        <v>1.4191472615698306</v>
      </c>
      <c r="K18" s="4">
        <v>5.1209634109323554</v>
      </c>
      <c r="L18" s="66">
        <f t="shared" si="3"/>
        <v>8.3926670132235502E-3</v>
      </c>
      <c r="M18" s="66">
        <f t="shared" si="4"/>
        <v>2.7625632038260535</v>
      </c>
      <c r="N18" s="4">
        <f t="shared" si="5"/>
        <v>10.444015590906549</v>
      </c>
      <c r="O18" s="4"/>
      <c r="P18" t="s">
        <v>14</v>
      </c>
      <c r="Q18" s="4">
        <v>3.6352115743618891</v>
      </c>
      <c r="R18" s="4">
        <v>1.7663179769771407</v>
      </c>
      <c r="S18" s="66">
        <f t="shared" si="6"/>
        <v>2.8947909662062647E-3</v>
      </c>
      <c r="T18" s="66">
        <f t="shared" si="7"/>
        <v>0.95286075253662439</v>
      </c>
      <c r="U18" s="4">
        <f t="shared" ref="U18:U22" si="8">Q18*B$12*60</f>
        <v>5.7090997775353474</v>
      </c>
      <c r="W18" t="s">
        <v>14</v>
      </c>
      <c r="X18" s="4">
        <v>3.7422222221503034</v>
      </c>
      <c r="Y18">
        <v>0</v>
      </c>
      <c r="Z18">
        <v>6.6000000000000003E-2</v>
      </c>
      <c r="AA18" t="s">
        <v>426</v>
      </c>
    </row>
    <row r="19" spans="2:27" x14ac:dyDescent="0.2">
      <c r="B19" t="s">
        <v>14</v>
      </c>
      <c r="C19" s="4">
        <v>1.8530808372513115</v>
      </c>
      <c r="D19" s="4">
        <v>5.4630735283816279</v>
      </c>
      <c r="E19" s="66">
        <f t="shared" si="0"/>
        <v>8.9533459455269915E-3</v>
      </c>
      <c r="F19" s="66">
        <f t="shared" si="1"/>
        <v>2.9471184810819593</v>
      </c>
      <c r="G19" s="4">
        <f t="shared" si="2"/>
        <v>13.349409043474724</v>
      </c>
      <c r="H19" s="4"/>
      <c r="I19" t="s">
        <v>20</v>
      </c>
      <c r="J19" s="4">
        <v>2.1691472615698308</v>
      </c>
      <c r="K19" s="4">
        <v>3.0754559039858034</v>
      </c>
      <c r="L19" s="66">
        <f t="shared" si="3"/>
        <v>5.0403166835565998E-3</v>
      </c>
      <c r="M19" s="66">
        <f t="shared" si="4"/>
        <v>1.6590904159172484</v>
      </c>
      <c r="N19" s="4">
        <f t="shared" si="5"/>
        <v>15.963535590906549</v>
      </c>
      <c r="O19" s="4"/>
      <c r="P19" t="s">
        <v>14</v>
      </c>
      <c r="Q19" s="4">
        <v>3.8852115743036815</v>
      </c>
      <c r="R19" s="4">
        <v>1.53797254068695</v>
      </c>
      <c r="S19" s="66">
        <f t="shared" si="6"/>
        <v>2.5205591943717721E-3</v>
      </c>
      <c r="T19" s="66">
        <f t="shared" si="7"/>
        <v>0.82967715417109023</v>
      </c>
      <c r="U19" s="4">
        <f t="shared" si="8"/>
        <v>6.1017247774439323</v>
      </c>
      <c r="W19" t="s">
        <v>14</v>
      </c>
      <c r="X19" s="4">
        <v>4.0755555555224419</v>
      </c>
      <c r="Y19">
        <v>0</v>
      </c>
      <c r="Z19">
        <v>6.6000000000000003E-2</v>
      </c>
      <c r="AA19" t="s">
        <v>426</v>
      </c>
    </row>
    <row r="20" spans="2:27" x14ac:dyDescent="0.2">
      <c r="B20" t="s">
        <v>14</v>
      </c>
      <c r="C20" s="4">
        <v>2.6030808372513112</v>
      </c>
      <c r="D20" s="4">
        <v>2.9465454036005325</v>
      </c>
      <c r="E20" s="66">
        <f t="shared" si="0"/>
        <v>4.8290472763329647E-3</v>
      </c>
      <c r="F20" s="66">
        <f t="shared" si="1"/>
        <v>1.5895481488916936</v>
      </c>
      <c r="G20" s="4">
        <f t="shared" si="2"/>
        <v>18.752334043474722</v>
      </c>
      <c r="H20" s="4"/>
      <c r="I20" t="s">
        <v>14</v>
      </c>
      <c r="J20" s="4">
        <v>2.7358139281976923</v>
      </c>
      <c r="K20" s="4">
        <v>1.7455507039951434</v>
      </c>
      <c r="L20" s="66">
        <f t="shared" si="3"/>
        <v>2.8607558066231025E-3</v>
      </c>
      <c r="M20" s="66">
        <f t="shared" si="4"/>
        <v>0.94165760586672254</v>
      </c>
      <c r="N20" s="4">
        <f t="shared" si="5"/>
        <v>20.133839590620969</v>
      </c>
      <c r="O20" s="4"/>
      <c r="P20" t="s">
        <v>14</v>
      </c>
      <c r="Q20" s="4">
        <v>4.1018782409781087</v>
      </c>
      <c r="R20" s="4">
        <v>1.4022730987461183</v>
      </c>
      <c r="S20" s="66">
        <f t="shared" si="6"/>
        <v>2.29816349678519E-3</v>
      </c>
      <c r="T20" s="66">
        <f t="shared" si="7"/>
        <v>0.75647251375417723</v>
      </c>
      <c r="U20" s="4">
        <f t="shared" si="8"/>
        <v>6.44199977745612</v>
      </c>
      <c r="W20" t="s">
        <v>14</v>
      </c>
      <c r="X20" s="4">
        <v>4.3588888889062218</v>
      </c>
      <c r="Y20">
        <v>0</v>
      </c>
      <c r="Z20">
        <v>6.6000000000000003E-2</v>
      </c>
      <c r="AA20" t="s">
        <v>426</v>
      </c>
    </row>
    <row r="21" spans="2:27" x14ac:dyDescent="0.2">
      <c r="B21" t="s">
        <v>14</v>
      </c>
      <c r="C21" s="4">
        <v>2.8530808371931036</v>
      </c>
      <c r="D21" s="4">
        <v>2.3201671842529246</v>
      </c>
      <c r="E21" s="66">
        <f t="shared" si="0"/>
        <v>3.8024857882938902E-3</v>
      </c>
      <c r="F21" s="66">
        <f t="shared" si="1"/>
        <v>1.2516411416372253</v>
      </c>
      <c r="G21" s="4">
        <f t="shared" si="2"/>
        <v>20.5533090430554</v>
      </c>
      <c r="H21" s="4"/>
      <c r="I21" t="s">
        <v>14</v>
      </c>
      <c r="J21" s="4">
        <v>2.9858139283141076</v>
      </c>
      <c r="K21" s="4">
        <v>1.4390127723165294</v>
      </c>
      <c r="L21" s="66">
        <f t="shared" si="3"/>
        <v>2.358375574417444E-3</v>
      </c>
      <c r="M21" s="66">
        <f t="shared" si="4"/>
        <v>0.77629215747776303</v>
      </c>
      <c r="N21" s="4">
        <f t="shared" si="5"/>
        <v>21.973679591477712</v>
      </c>
      <c r="O21" s="4"/>
      <c r="P21" t="s">
        <v>14</v>
      </c>
      <c r="Q21" s="4">
        <v>4.451878241071241</v>
      </c>
      <c r="R21" s="4">
        <v>1.1905270039928084</v>
      </c>
      <c r="S21" s="66">
        <f t="shared" si="6"/>
        <v>1.9511361267357996E-3</v>
      </c>
      <c r="T21" s="66">
        <f t="shared" si="7"/>
        <v>0.64224362302034221</v>
      </c>
      <c r="U21" s="4">
        <f t="shared" si="8"/>
        <v>6.991674777602384</v>
      </c>
      <c r="W21" t="s">
        <v>14</v>
      </c>
      <c r="X21" s="4">
        <v>5.0088888887548819</v>
      </c>
      <c r="Y21">
        <v>0</v>
      </c>
      <c r="Z21">
        <v>6.6000000000000003E-2</v>
      </c>
      <c r="AA21" t="s">
        <v>426</v>
      </c>
    </row>
    <row r="22" spans="2:27" x14ac:dyDescent="0.2">
      <c r="B22" t="s">
        <v>14</v>
      </c>
      <c r="C22" s="4">
        <v>3.3197475039839466</v>
      </c>
      <c r="D22" s="4">
        <v>1.6216347164172136</v>
      </c>
      <c r="E22" s="66">
        <f t="shared" si="0"/>
        <v>2.6576718284919321E-3</v>
      </c>
      <c r="F22" s="66">
        <f t="shared" si="1"/>
        <v>0.87480968679787097</v>
      </c>
      <c r="G22" s="4">
        <f t="shared" si="2"/>
        <v>23.915129043949953</v>
      </c>
      <c r="H22" s="4"/>
      <c r="I22" t="s">
        <v>14</v>
      </c>
      <c r="J22" s="4">
        <v>3.4524805949303277</v>
      </c>
      <c r="K22" s="4">
        <v>1.1224274406332455</v>
      </c>
      <c r="L22" s="66">
        <f t="shared" si="3"/>
        <v>1.8395288151501319E-3</v>
      </c>
      <c r="M22" s="66">
        <f t="shared" si="4"/>
        <v>0.60550652243256486</v>
      </c>
      <c r="N22" s="4">
        <f t="shared" si="5"/>
        <v>25.408047591106456</v>
      </c>
      <c r="O22" s="4"/>
      <c r="P22" t="s">
        <v>14</v>
      </c>
      <c r="Q22" s="4">
        <v>4.8518782409781087</v>
      </c>
      <c r="R22" s="4">
        <v>0.81995820393676899</v>
      </c>
      <c r="S22" s="66">
        <f t="shared" si="6"/>
        <v>1.3438167036521032E-3</v>
      </c>
      <c r="T22" s="66">
        <f t="shared" si="7"/>
        <v>0.44233597881899389</v>
      </c>
      <c r="U22" s="4">
        <f t="shared" si="8"/>
        <v>7.6198747774561193</v>
      </c>
    </row>
    <row r="23" spans="2:27" x14ac:dyDescent="0.2">
      <c r="B23" t="s">
        <v>14</v>
      </c>
      <c r="C23" s="4">
        <v>3.5030808372163866</v>
      </c>
      <c r="D23" s="4">
        <v>1.3130571835524321</v>
      </c>
      <c r="E23" s="66">
        <f t="shared" si="0"/>
        <v>2.1519489257335535E-3</v>
      </c>
      <c r="F23" s="66">
        <f t="shared" si="1"/>
        <v>0.70834395185436261</v>
      </c>
      <c r="G23" s="4">
        <f t="shared" si="2"/>
        <v>25.235844043223128</v>
      </c>
      <c r="H23" s="4"/>
      <c r="I23" s="5" t="s">
        <v>16</v>
      </c>
      <c r="J23" s="4">
        <v>3.3358139281976924</v>
      </c>
      <c r="K23" s="7">
        <v>1.2232166623858782</v>
      </c>
      <c r="L23" s="66">
        <f t="shared" si="3"/>
        <v>2.0047106977009754E-3</v>
      </c>
      <c r="M23" s="66">
        <f t="shared" si="4"/>
        <v>0.65987843900624599</v>
      </c>
      <c r="N23" s="4">
        <f t="shared" si="5"/>
        <v>24.549455590620969</v>
      </c>
      <c r="P23" s="2"/>
      <c r="S23" s="1"/>
    </row>
    <row r="24" spans="2:27" x14ac:dyDescent="0.2">
      <c r="B24" t="s">
        <v>14</v>
      </c>
      <c r="C24" s="4">
        <v>3.7197475038908143</v>
      </c>
      <c r="D24" s="4">
        <v>1.3094870058607888</v>
      </c>
      <c r="E24" s="66">
        <f t="shared" si="0"/>
        <v>2.1460978172331423E-3</v>
      </c>
      <c r="F24" s="66">
        <f t="shared" si="1"/>
        <v>0.70641797802275919</v>
      </c>
      <c r="G24" s="4">
        <f t="shared" si="2"/>
        <v>26.796689043279038</v>
      </c>
      <c r="H24" s="4"/>
      <c r="I24" t="s">
        <v>14</v>
      </c>
      <c r="J24" s="4">
        <v>3.70248059487212</v>
      </c>
      <c r="K24" s="4">
        <v>1.0667686272678449</v>
      </c>
      <c r="L24" s="66">
        <f t="shared" si="3"/>
        <v>1.7483104545717822E-3</v>
      </c>
      <c r="M24" s="66">
        <f t="shared" si="4"/>
        <v>0.57548072895713698</v>
      </c>
      <c r="N24" s="4">
        <f t="shared" si="5"/>
        <v>27.247887590678086</v>
      </c>
      <c r="P24" s="2"/>
      <c r="S24" s="1"/>
    </row>
    <row r="25" spans="2:27" x14ac:dyDescent="0.2">
      <c r="B25" t="s">
        <v>14</v>
      </c>
      <c r="C25" s="4">
        <v>3.8197475038675313</v>
      </c>
      <c r="D25" s="4">
        <v>1.276260303079833</v>
      </c>
      <c r="E25" s="66">
        <f t="shared" si="0"/>
        <v>2.0916430926021102E-3</v>
      </c>
      <c r="F25" s="66">
        <f t="shared" si="1"/>
        <v>0.68849344720280137</v>
      </c>
      <c r="G25" s="4">
        <f t="shared" si="2"/>
        <v>27.517079043111309</v>
      </c>
      <c r="H25" s="4"/>
      <c r="I25" t="s">
        <v>14</v>
      </c>
      <c r="J25" s="4">
        <v>4.0191472615232646</v>
      </c>
      <c r="K25" s="4">
        <v>1.0067784341653632</v>
      </c>
      <c r="L25" s="66">
        <f t="shared" si="3"/>
        <v>1.6499934633405476E-3</v>
      </c>
      <c r="M25" s="66">
        <f t="shared" si="4"/>
        <v>0.54311832236357727</v>
      </c>
      <c r="N25" s="4">
        <f t="shared" si="5"/>
        <v>29.578351590563852</v>
      </c>
      <c r="P25" s="2"/>
      <c r="S25" s="1"/>
    </row>
    <row r="26" spans="2:27" x14ac:dyDescent="0.2">
      <c r="B26" t="s">
        <v>14</v>
      </c>
      <c r="C26" s="4">
        <v>4.0030808372745943</v>
      </c>
      <c r="D26" s="4">
        <v>1.1622282672146078</v>
      </c>
      <c r="E26" s="66">
        <f t="shared" si="0"/>
        <v>1.9047577686777679E-3</v>
      </c>
      <c r="F26" s="66">
        <f t="shared" si="1"/>
        <v>0.62697754071025935</v>
      </c>
      <c r="G26" s="4">
        <f t="shared" si="2"/>
        <v>28.83779404364245</v>
      </c>
      <c r="H26" s="4"/>
      <c r="I26" s="5" t="s">
        <v>17</v>
      </c>
      <c r="J26" s="4">
        <v>3.9191472615116232</v>
      </c>
      <c r="K26" s="7">
        <v>0.97006911527774542</v>
      </c>
      <c r="L26" s="66">
        <f t="shared" si="3"/>
        <v>1.5898311335241896E-3</v>
      </c>
      <c r="M26" s="66">
        <f t="shared" si="4"/>
        <v>0.52331505382626387</v>
      </c>
      <c r="N26" s="4">
        <f t="shared" si="5"/>
        <v>28.842415590478179</v>
      </c>
      <c r="P26" s="2"/>
    </row>
    <row r="27" spans="2:27" x14ac:dyDescent="0.2">
      <c r="B27" t="s">
        <v>14</v>
      </c>
      <c r="C27" s="4">
        <v>4.1030808372513112</v>
      </c>
      <c r="D27" s="4">
        <v>1.1394937772900273</v>
      </c>
      <c r="E27" s="66">
        <f t="shared" si="0"/>
        <v>1.8674985679490222E-3</v>
      </c>
      <c r="F27" s="66">
        <f t="shared" si="1"/>
        <v>0.61471315600691989</v>
      </c>
      <c r="G27" s="4">
        <f t="shared" si="2"/>
        <v>29.558184043474721</v>
      </c>
      <c r="H27" s="4"/>
      <c r="I27" t="s">
        <v>14</v>
      </c>
      <c r="J27" s="4">
        <v>4.2524805949186861</v>
      </c>
      <c r="K27" s="4">
        <v>0.99788217713124905</v>
      </c>
      <c r="L27" s="66">
        <f t="shared" si="3"/>
        <v>1.6354135265278817E-3</v>
      </c>
      <c r="M27" s="66">
        <f t="shared" si="4"/>
        <v>0.53831913315598479</v>
      </c>
      <c r="N27" s="4">
        <f t="shared" si="5"/>
        <v>31.295535591020784</v>
      </c>
      <c r="P27" s="2"/>
    </row>
    <row r="28" spans="2:27" x14ac:dyDescent="0.2">
      <c r="B28" t="s">
        <v>14</v>
      </c>
      <c r="C28" s="4">
        <v>4.5864141705885251</v>
      </c>
      <c r="D28" s="4">
        <v>0.76165736568052878</v>
      </c>
      <c r="E28" s="66">
        <f t="shared" si="0"/>
        <v>1.2482683697132471E-3</v>
      </c>
      <c r="F28" s="66">
        <f t="shared" si="1"/>
        <v>0.41088491432299118</v>
      </c>
      <c r="G28" s="4">
        <f t="shared" si="2"/>
        <v>33.040069043502683</v>
      </c>
      <c r="H28" s="4"/>
      <c r="I28" s="5" t="s">
        <v>18</v>
      </c>
      <c r="J28" s="4">
        <v>4.5024805950001765</v>
      </c>
      <c r="K28" s="7">
        <v>0.91452004576552182</v>
      </c>
      <c r="L28" s="66">
        <f t="shared" si="3"/>
        <v>1.4987926304340805E-3</v>
      </c>
      <c r="M28" s="66">
        <f t="shared" si="4"/>
        <v>0.49334846294736023</v>
      </c>
      <c r="N28" s="4">
        <f t="shared" si="5"/>
        <v>33.135375591620502</v>
      </c>
      <c r="P28" s="2"/>
    </row>
    <row r="29" spans="2:27" x14ac:dyDescent="0.2">
      <c r="B29" t="s">
        <v>12</v>
      </c>
      <c r="C29" s="4">
        <v>4.686414170495393</v>
      </c>
      <c r="D29" s="4">
        <v>0.32834660377799052</v>
      </c>
      <c r="E29" s="66">
        <f t="shared" si="0"/>
        <v>5.381221245495685E-4</v>
      </c>
      <c r="F29" s="66">
        <f t="shared" si="1"/>
        <v>0.1771303899109837</v>
      </c>
      <c r="G29" s="4">
        <f t="shared" si="2"/>
        <v>33.760459042831762</v>
      </c>
      <c r="H29" s="4"/>
      <c r="I29" s="5" t="s">
        <v>14</v>
      </c>
      <c r="J29" s="4">
        <v>4.7524805949768938</v>
      </c>
      <c r="K29" s="7">
        <v>0.85518948326989985</v>
      </c>
      <c r="L29" s="66">
        <f t="shared" si="3"/>
        <v>1.4015566975098212E-3</v>
      </c>
      <c r="M29" s="66">
        <f t="shared" si="4"/>
        <v>0.4613419017478016</v>
      </c>
      <c r="N29" s="4">
        <f t="shared" si="5"/>
        <v>34.97521559144915</v>
      </c>
    </row>
    <row r="30" spans="2:27" x14ac:dyDescent="0.2">
      <c r="B30" t="s">
        <v>13</v>
      </c>
      <c r="C30" s="4">
        <v>5.1864141705536007</v>
      </c>
      <c r="D30" s="4">
        <v>0.29155439325659049</v>
      </c>
      <c r="E30" s="66">
        <f t="shared" si="0"/>
        <v>4.778239449282634E-4</v>
      </c>
      <c r="F30" s="66">
        <f t="shared" si="1"/>
        <v>0.15728240451884903</v>
      </c>
      <c r="G30" s="4">
        <f t="shared" si="2"/>
        <v>37.362409043251084</v>
      </c>
      <c r="H30" s="4"/>
      <c r="I30" t="s">
        <v>19</v>
      </c>
      <c r="J30" s="4">
        <v>5.0858139283141073</v>
      </c>
      <c r="K30" s="4">
        <v>0.78207322483480057</v>
      </c>
      <c r="L30" s="66">
        <f t="shared" si="3"/>
        <v>1.2817276026585336E-3</v>
      </c>
      <c r="M30" s="66">
        <f t="shared" si="4"/>
        <v>0.42189848672104469</v>
      </c>
      <c r="N30" s="4">
        <f t="shared" si="5"/>
        <v>37.428335591477705</v>
      </c>
    </row>
    <row r="31" spans="2:27" x14ac:dyDescent="0.2">
      <c r="B31" t="s">
        <v>7</v>
      </c>
      <c r="C31" s="4">
        <v>5.6864141706118083</v>
      </c>
      <c r="D31" s="4">
        <v>0.25720923716347172</v>
      </c>
      <c r="E31" s="66">
        <f t="shared" si="0"/>
        <v>4.2153620461920859E-4</v>
      </c>
      <c r="F31" s="66">
        <f t="shared" si="1"/>
        <v>0.1387545110662306</v>
      </c>
      <c r="G31" s="4">
        <f t="shared" si="2"/>
        <v>40.964359043670406</v>
      </c>
      <c r="H31" s="4"/>
      <c r="I31" t="s">
        <v>21</v>
      </c>
      <c r="J31" s="4">
        <v>5.6691472616280381</v>
      </c>
      <c r="K31" s="4">
        <v>0.84320405351764083</v>
      </c>
      <c r="L31" s="66">
        <f t="shared" si="3"/>
        <v>1.3819139637409464E-3</v>
      </c>
      <c r="M31" s="66">
        <f t="shared" si="4"/>
        <v>0.45487622242954134</v>
      </c>
      <c r="N31" s="4">
        <f t="shared" si="5"/>
        <v>41.721295591334915</v>
      </c>
    </row>
    <row r="32" spans="2:27" x14ac:dyDescent="0.2">
      <c r="B32" t="s">
        <v>8</v>
      </c>
      <c r="C32" s="4">
        <v>6.186414170495393</v>
      </c>
      <c r="D32" s="4">
        <v>0.23798188058934786</v>
      </c>
      <c r="E32" s="66">
        <f t="shared" si="0"/>
        <v>3.9002479000401288E-4</v>
      </c>
      <c r="F32" s="66">
        <f t="shared" si="1"/>
        <v>0.12838209019223601</v>
      </c>
      <c r="G32" s="4">
        <f t="shared" si="2"/>
        <v>44.566309042831769</v>
      </c>
      <c r="H32" s="4"/>
      <c r="I32" t="s">
        <v>22</v>
      </c>
      <c r="J32" s="4">
        <v>6.2524805949419688</v>
      </c>
      <c r="K32" s="4">
        <v>0.85028603451093943</v>
      </c>
      <c r="L32" s="66">
        <f t="shared" si="3"/>
        <v>1.3935205118650448E-3</v>
      </c>
      <c r="M32" s="66">
        <f t="shared" si="4"/>
        <v>0.45869667934991609</v>
      </c>
      <c r="N32" s="4">
        <f t="shared" si="5"/>
        <v>46.014255591192125</v>
      </c>
    </row>
    <row r="33" spans="2:14" x14ac:dyDescent="0.2">
      <c r="B33" t="s">
        <v>9</v>
      </c>
      <c r="C33" s="4">
        <v>6.6864141705536007</v>
      </c>
      <c r="D33" s="4">
        <v>0.23075980106007893</v>
      </c>
      <c r="E33" s="66">
        <f t="shared" si="0"/>
        <v>3.7818863657577804E-4</v>
      </c>
      <c r="F33" s="66">
        <f t="shared" si="1"/>
        <v>0.12448605548906452</v>
      </c>
      <c r="G33" s="4">
        <f t="shared" si="2"/>
        <v>48.168259043251084</v>
      </c>
      <c r="H33" s="4"/>
      <c r="I33" t="s">
        <v>23</v>
      </c>
      <c r="J33" s="4">
        <v>6.8358139282558996</v>
      </c>
      <c r="K33" s="4">
        <v>0.81005206995586898</v>
      </c>
      <c r="L33" s="66">
        <f t="shared" si="3"/>
        <v>1.3275816952721205E-3</v>
      </c>
      <c r="M33" s="66">
        <f t="shared" si="4"/>
        <v>0.43699199976040837</v>
      </c>
      <c r="N33" s="4">
        <f t="shared" si="5"/>
        <v>50.307215591049335</v>
      </c>
    </row>
    <row r="34" spans="2:14" x14ac:dyDescent="0.2">
      <c r="B34" t="s">
        <v>10</v>
      </c>
      <c r="C34" s="4">
        <v>7.1864141706118083</v>
      </c>
      <c r="D34" s="4">
        <v>0.21521586849417426</v>
      </c>
      <c r="E34" s="66">
        <f t="shared" si="0"/>
        <v>3.5271392808183707E-4</v>
      </c>
      <c r="F34" s="66">
        <f t="shared" si="1"/>
        <v>0.11610070048776731</v>
      </c>
      <c r="G34" s="4">
        <f t="shared" si="2"/>
        <v>51.770209043670405</v>
      </c>
      <c r="H34" s="4"/>
      <c r="I34" t="s">
        <v>27</v>
      </c>
      <c r="J34" s="4">
        <v>7.4191472615698304</v>
      </c>
      <c r="K34" s="4">
        <v>0.63933383146146128</v>
      </c>
      <c r="L34" s="66">
        <f t="shared" si="3"/>
        <v>1.0477942385390944E-3</v>
      </c>
      <c r="M34" s="66">
        <f t="shared" si="4"/>
        <v>0.34489606271859591</v>
      </c>
      <c r="N34" s="4">
        <f t="shared" si="5"/>
        <v>54.600175590906552</v>
      </c>
    </row>
    <row r="35" spans="2:14" x14ac:dyDescent="0.2">
      <c r="B35" t="s">
        <v>11</v>
      </c>
      <c r="C35" s="4">
        <v>7.686414170495393</v>
      </c>
      <c r="D35" s="4">
        <v>0.19516426553342517</v>
      </c>
      <c r="E35" s="66">
        <f t="shared" si="0"/>
        <v>3.1985166892730516E-4</v>
      </c>
      <c r="F35" s="66">
        <f t="shared" si="1"/>
        <v>0.10528363032498525</v>
      </c>
      <c r="G35" s="4">
        <f t="shared" si="2"/>
        <v>55.372159042831761</v>
      </c>
      <c r="H35" s="4"/>
      <c r="I35" t="s">
        <v>28</v>
      </c>
      <c r="J35" s="4">
        <v>8.0024805948837603</v>
      </c>
      <c r="K35" s="4">
        <v>0.63601816611016415</v>
      </c>
      <c r="L35" s="66">
        <f t="shared" si="3"/>
        <v>1.0423602463411979E-3</v>
      </c>
      <c r="M35" s="66">
        <f t="shared" si="4"/>
        <v>0.34310738852573996</v>
      </c>
      <c r="N35" s="4">
        <f t="shared" si="5"/>
        <v>58.893135590763755</v>
      </c>
    </row>
    <row r="36" spans="2:14" x14ac:dyDescent="0.2">
      <c r="H36"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33"/>
  <sheetViews>
    <sheetView zoomScaleNormal="100" workbookViewId="0">
      <selection activeCell="D4" sqref="D4"/>
    </sheetView>
  </sheetViews>
  <sheetFormatPr baseColWidth="10" defaultColWidth="8.83203125" defaultRowHeight="15" x14ac:dyDescent="0.2"/>
  <cols>
    <col min="1" max="1" width="38.83203125" bestFit="1" customWidth="1"/>
    <col min="2" max="2" width="8.5" bestFit="1" customWidth="1"/>
    <col min="3" max="3" width="13.83203125" style="8" bestFit="1" customWidth="1"/>
    <col min="4" max="4" width="12.1640625" customWidth="1"/>
    <col min="5" max="5" width="11.83203125" style="4" customWidth="1"/>
    <col min="6" max="7" width="9.1640625" style="4"/>
    <col min="9" max="9" width="13.83203125" style="2" bestFit="1" customWidth="1"/>
    <col min="10" max="10" width="9.1640625" style="4"/>
    <col min="21" max="21" width="13.83203125" bestFit="1" customWidth="1"/>
    <col min="22" max="22" width="16.83203125" bestFit="1" customWidth="1"/>
    <col min="28" max="28" width="13.83203125" bestFit="1" customWidth="1"/>
    <col min="35" max="35" width="13.83203125" bestFit="1" customWidth="1"/>
    <col min="42" max="42" width="12.6640625" bestFit="1" customWidth="1"/>
  </cols>
  <sheetData>
    <row r="1" spans="1:53" x14ac:dyDescent="0.2">
      <c r="A1" s="18" t="s">
        <v>545</v>
      </c>
      <c r="B1" s="2">
        <v>43404.388888888891</v>
      </c>
      <c r="C1" t="s">
        <v>159</v>
      </c>
      <c r="D1" s="20">
        <v>43404</v>
      </c>
      <c r="F1" s="11"/>
    </row>
    <row r="2" spans="1:53" x14ac:dyDescent="0.2">
      <c r="A2" t="s">
        <v>161</v>
      </c>
      <c r="B2" s="2">
        <v>43404.392361111109</v>
      </c>
      <c r="C2"/>
      <c r="D2" s="3">
        <v>43404</v>
      </c>
      <c r="F2" s="8"/>
    </row>
    <row r="3" spans="1:53" x14ac:dyDescent="0.2">
      <c r="A3" s="18" t="s">
        <v>444</v>
      </c>
      <c r="B3" s="28" t="s">
        <v>228</v>
      </c>
      <c r="C3"/>
      <c r="D3" s="4"/>
      <c r="F3" s="8"/>
    </row>
    <row r="4" spans="1:53" x14ac:dyDescent="0.2">
      <c r="A4" s="29" t="s">
        <v>462</v>
      </c>
      <c r="B4" s="31">
        <v>641.04</v>
      </c>
      <c r="C4" t="s">
        <v>463</v>
      </c>
      <c r="D4" s="14" t="s">
        <v>469</v>
      </c>
      <c r="F4" s="8"/>
    </row>
    <row r="5" spans="1:53" x14ac:dyDescent="0.2">
      <c r="A5" s="4" t="s">
        <v>203</v>
      </c>
      <c r="B5" s="30">
        <f>B4/B9</f>
        <v>305.25714285714281</v>
      </c>
      <c r="C5" s="8" t="s">
        <v>0</v>
      </c>
      <c r="D5" s="14"/>
      <c r="H5" s="8"/>
    </row>
    <row r="6" spans="1:53" x14ac:dyDescent="0.2">
      <c r="A6" t="s">
        <v>466</v>
      </c>
      <c r="B6">
        <v>0.1</v>
      </c>
      <c r="C6" s="8" t="s">
        <v>445</v>
      </c>
      <c r="D6" s="14" t="s">
        <v>546</v>
      </c>
      <c r="E6" s="28"/>
      <c r="H6" s="8"/>
    </row>
    <row r="7" spans="1:53" x14ac:dyDescent="0.2">
      <c r="A7" t="s">
        <v>446</v>
      </c>
      <c r="B7" s="4">
        <v>0.42</v>
      </c>
      <c r="C7" t="s">
        <v>450</v>
      </c>
      <c r="D7" s="14" t="s">
        <v>470</v>
      </c>
      <c r="E7" s="28"/>
      <c r="H7" s="8"/>
    </row>
    <row r="8" spans="1:53" x14ac:dyDescent="0.2">
      <c r="A8" t="s">
        <v>447</v>
      </c>
      <c r="B8" s="4">
        <f>B6/0.02</f>
        <v>5</v>
      </c>
      <c r="C8" t="s">
        <v>451</v>
      </c>
      <c r="D8" s="14"/>
      <c r="E8" s="28"/>
      <c r="H8" s="8"/>
    </row>
    <row r="9" spans="1:53" x14ac:dyDescent="0.2">
      <c r="A9" t="s">
        <v>448</v>
      </c>
      <c r="B9" s="4">
        <v>2.1</v>
      </c>
      <c r="C9" t="s">
        <v>445</v>
      </c>
      <c r="D9" s="14" t="s">
        <v>459</v>
      </c>
      <c r="E9" s="28"/>
      <c r="H9" s="8"/>
    </row>
    <row r="10" spans="1:53" x14ac:dyDescent="0.2">
      <c r="A10" s="29" t="s">
        <v>449</v>
      </c>
      <c r="B10" s="10">
        <v>7.4999999999999997E-2</v>
      </c>
      <c r="C10" s="29" t="s">
        <v>450</v>
      </c>
      <c r="D10" s="33"/>
      <c r="E10" s="28"/>
      <c r="H10" s="8"/>
    </row>
    <row r="11" spans="1:53" x14ac:dyDescent="0.2">
      <c r="A11" s="29" t="s">
        <v>452</v>
      </c>
      <c r="B11" s="10">
        <v>8.2000000000000003E-2</v>
      </c>
      <c r="C11" s="29" t="s">
        <v>450</v>
      </c>
      <c r="D11" s="33"/>
      <c r="E11" s="28"/>
      <c r="H11" s="8"/>
    </row>
    <row r="12" spans="1:53" x14ac:dyDescent="0.2">
      <c r="A12" s="29" t="s">
        <v>453</v>
      </c>
      <c r="B12">
        <v>8.6695000000000001E-3</v>
      </c>
      <c r="C12" s="29" t="s">
        <v>450</v>
      </c>
      <c r="D12" s="15"/>
      <c r="E12" s="28"/>
      <c r="H12" s="8"/>
    </row>
    <row r="13" spans="1:53" x14ac:dyDescent="0.2">
      <c r="A13" s="18"/>
      <c r="B13" s="28"/>
      <c r="C13" s="18"/>
      <c r="D13" s="32"/>
      <c r="E13" s="28"/>
      <c r="H13" s="8"/>
    </row>
    <row r="14" spans="1:53" x14ac:dyDescent="0.2">
      <c r="B14" t="s">
        <v>30</v>
      </c>
      <c r="I14" t="s">
        <v>2</v>
      </c>
      <c r="P14" t="s">
        <v>1</v>
      </c>
      <c r="Q14" s="2"/>
      <c r="W14" t="s">
        <v>3</v>
      </c>
      <c r="AB14" t="s">
        <v>428</v>
      </c>
      <c r="AH14" t="s">
        <v>162</v>
      </c>
      <c r="AI14" s="2"/>
      <c r="AS14" s="2"/>
      <c r="AZ14" s="2"/>
    </row>
    <row r="15" spans="1:53" x14ac:dyDescent="0.2">
      <c r="B15" t="s">
        <v>5</v>
      </c>
      <c r="C15" t="s">
        <v>29</v>
      </c>
      <c r="D15" t="s">
        <v>34</v>
      </c>
      <c r="E15" s="63" t="s">
        <v>456</v>
      </c>
      <c r="F15" s="63" t="s">
        <v>477</v>
      </c>
      <c r="G15" t="s">
        <v>455</v>
      </c>
      <c r="I15" t="s">
        <v>5</v>
      </c>
      <c r="J15" s="4" t="s">
        <v>29</v>
      </c>
      <c r="K15" t="s">
        <v>34</v>
      </c>
      <c r="L15" s="63" t="s">
        <v>456</v>
      </c>
      <c r="M15" s="63" t="s">
        <v>477</v>
      </c>
      <c r="N15" s="63" t="s">
        <v>455</v>
      </c>
      <c r="O15" s="63"/>
      <c r="P15" s="63" t="s">
        <v>5</v>
      </c>
      <c r="Q15" s="61" t="s">
        <v>29</v>
      </c>
      <c r="R15" s="63" t="s">
        <v>34</v>
      </c>
      <c r="S15" s="63" t="s">
        <v>456</v>
      </c>
      <c r="T15" s="63" t="s">
        <v>477</v>
      </c>
      <c r="U15" s="63" t="s">
        <v>455</v>
      </c>
      <c r="W15" t="s">
        <v>5</v>
      </c>
      <c r="X15" s="4" t="s">
        <v>29</v>
      </c>
      <c r="Y15" t="s">
        <v>34</v>
      </c>
      <c r="Z15" s="1" t="s">
        <v>166</v>
      </c>
      <c r="AB15" t="s">
        <v>5</v>
      </c>
      <c r="AC15" s="4" t="s">
        <v>29</v>
      </c>
      <c r="AD15" t="s">
        <v>34</v>
      </c>
      <c r="AE15" s="4"/>
      <c r="AF15" s="1" t="s">
        <v>166</v>
      </c>
      <c r="AH15" t="s">
        <v>5</v>
      </c>
      <c r="AI15" s="4" t="s">
        <v>29</v>
      </c>
      <c r="AJ15" t="s">
        <v>34</v>
      </c>
      <c r="AK15" s="1" t="s">
        <v>166</v>
      </c>
      <c r="AS15" s="2"/>
      <c r="AT15" s="4"/>
      <c r="AV15" s="4"/>
      <c r="AW15" s="1"/>
      <c r="AZ15" s="2"/>
      <c r="BA15" s="1"/>
    </row>
    <row r="16" spans="1:53" x14ac:dyDescent="0.2">
      <c r="B16" t="s">
        <v>50</v>
      </c>
      <c r="C16" s="4">
        <v>4.7763402898704066E-2</v>
      </c>
      <c r="D16" s="4">
        <v>0</v>
      </c>
      <c r="E16" s="66">
        <f>D16/$B$5</f>
        <v>0</v>
      </c>
      <c r="F16" s="66">
        <f>D16/$B$4*1000</f>
        <v>0</v>
      </c>
      <c r="G16" s="4">
        <f>C16*$B$10*60</f>
        <v>0.2149353130441683</v>
      </c>
      <c r="I16" t="s">
        <v>42</v>
      </c>
      <c r="J16" s="4">
        <v>0.29583411581694097</v>
      </c>
      <c r="K16" s="4">
        <v>0</v>
      </c>
      <c r="L16" s="66">
        <f>K16/$B$5</f>
        <v>0</v>
      </c>
      <c r="M16" s="66">
        <f>K16/$B$4*1000</f>
        <v>0</v>
      </c>
      <c r="N16" s="4">
        <f>J16*$B$11*60</f>
        <v>1.4555038498193495</v>
      </c>
      <c r="O16" s="4"/>
      <c r="P16" t="s">
        <v>37</v>
      </c>
      <c r="Q16" s="4">
        <v>0.84437376225478566</v>
      </c>
      <c r="R16" s="4">
        <v>0</v>
      </c>
      <c r="S16" s="66">
        <f>R16/$B$5</f>
        <v>0</v>
      </c>
      <c r="T16" s="66">
        <f>R16/$B$4*1000</f>
        <v>0</v>
      </c>
      <c r="U16" s="4">
        <f>Q16*$B$12*60</f>
        <v>0.43921789991207183</v>
      </c>
      <c r="W16" s="4" t="s">
        <v>14</v>
      </c>
      <c r="X16" s="4">
        <v>3.9166666666860692</v>
      </c>
      <c r="Y16">
        <v>0</v>
      </c>
      <c r="Z16" t="s">
        <v>167</v>
      </c>
      <c r="AB16" s="4" t="s">
        <v>14</v>
      </c>
      <c r="AC16" s="4"/>
      <c r="AD16">
        <v>0</v>
      </c>
      <c r="AF16" t="s">
        <v>167</v>
      </c>
      <c r="AH16" s="4" t="s">
        <v>14</v>
      </c>
      <c r="AI16" s="4">
        <v>0.49999999988358468</v>
      </c>
      <c r="AJ16">
        <v>0</v>
      </c>
      <c r="AK16" t="s">
        <v>167</v>
      </c>
    </row>
    <row r="17" spans="2:37" x14ac:dyDescent="0.2">
      <c r="B17" t="s">
        <v>53</v>
      </c>
      <c r="C17" s="4">
        <v>0.16443006959641482</v>
      </c>
      <c r="D17" s="4">
        <v>0</v>
      </c>
      <c r="E17" s="66">
        <f t="shared" ref="E17:E65" si="0">D17/$B$5</f>
        <v>0</v>
      </c>
      <c r="F17" s="66">
        <f t="shared" ref="F17" si="1">D17/$B$4*1000</f>
        <v>0</v>
      </c>
      <c r="G17" s="4">
        <f t="shared" ref="G17:G65" si="2">C17*$B$10*60</f>
        <v>0.73993531318386663</v>
      </c>
      <c r="I17" t="s">
        <v>45</v>
      </c>
      <c r="J17" s="4">
        <v>0.48750078240987793</v>
      </c>
      <c r="K17" s="4">
        <v>0</v>
      </c>
      <c r="L17" s="66">
        <f t="shared" ref="L17:L39" si="3">K17/$B$5</f>
        <v>0</v>
      </c>
      <c r="M17" s="66">
        <f t="shared" ref="M17:M39" si="4">K17/$B$4*1000</f>
        <v>0</v>
      </c>
      <c r="N17" s="4">
        <f t="shared" ref="N17:N39" si="5">J17*$B$11*60</f>
        <v>2.3985038494565996</v>
      </c>
      <c r="O17" s="4"/>
      <c r="P17" t="s">
        <v>40</v>
      </c>
      <c r="Q17" s="4">
        <v>1.2485404289292132</v>
      </c>
      <c r="R17" s="4">
        <v>0</v>
      </c>
      <c r="S17" s="66">
        <f t="shared" ref="S17:S32" si="6">R17/$B$5</f>
        <v>0</v>
      </c>
      <c r="T17" s="66">
        <f t="shared" ref="T17:T32" si="7">R17/$B$4*1000</f>
        <v>0</v>
      </c>
      <c r="U17" s="4">
        <f t="shared" ref="U17:U32" si="8">Q17*$B$12*60</f>
        <v>0.64945327491610882</v>
      </c>
      <c r="W17" s="4" t="s">
        <v>14</v>
      </c>
      <c r="X17" s="4">
        <v>4.7999999999301508</v>
      </c>
      <c r="Y17">
        <v>0</v>
      </c>
      <c r="Z17" t="s">
        <v>167</v>
      </c>
      <c r="AH17" s="4" t="s">
        <v>14</v>
      </c>
      <c r="AI17" s="4">
        <v>1.2499999998835847</v>
      </c>
      <c r="AJ17">
        <v>0</v>
      </c>
      <c r="AK17" t="s">
        <v>167</v>
      </c>
    </row>
    <row r="18" spans="2:37" x14ac:dyDescent="0.2">
      <c r="B18" t="s">
        <v>56</v>
      </c>
      <c r="C18" s="4">
        <v>0.2310967363057671</v>
      </c>
      <c r="D18" s="4">
        <v>0</v>
      </c>
      <c r="E18" s="66">
        <f t="shared" si="0"/>
        <v>0</v>
      </c>
      <c r="F18" s="66">
        <f t="shared" ref="F18:F65" si="9">D18/$B$4*1000</f>
        <v>0</v>
      </c>
      <c r="G18" s="4">
        <f t="shared" si="2"/>
        <v>1.0399353133759519</v>
      </c>
      <c r="I18" t="s">
        <v>48</v>
      </c>
      <c r="J18" s="4">
        <v>0.6208341158285825</v>
      </c>
      <c r="K18" s="4">
        <v>1.2617599899017811</v>
      </c>
      <c r="L18" s="66">
        <f t="shared" si="3"/>
        <v>4.1334331380159439E-3</v>
      </c>
      <c r="M18" s="66">
        <f t="shared" si="4"/>
        <v>1.9683014942933064</v>
      </c>
      <c r="N18" s="4">
        <f t="shared" si="5"/>
        <v>3.0545038498766259</v>
      </c>
      <c r="O18" s="4"/>
      <c r="P18" t="s">
        <v>43</v>
      </c>
      <c r="Q18" s="4">
        <v>1.3527070956734901</v>
      </c>
      <c r="R18" s="4">
        <v>0</v>
      </c>
      <c r="S18" s="66">
        <f t="shared" si="6"/>
        <v>0</v>
      </c>
      <c r="T18" s="66">
        <f t="shared" si="7"/>
        <v>0</v>
      </c>
      <c r="U18" s="4">
        <f t="shared" si="8"/>
        <v>0.70363764995647937</v>
      </c>
      <c r="W18" s="4" t="s">
        <v>14</v>
      </c>
      <c r="X18" s="4">
        <v>5.8000000000465661</v>
      </c>
      <c r="Y18">
        <v>0</v>
      </c>
      <c r="Z18" t="s">
        <v>167</v>
      </c>
      <c r="AH18" s="4" t="s">
        <v>14</v>
      </c>
      <c r="AI18" s="4">
        <v>2.6666666666278616</v>
      </c>
      <c r="AJ18">
        <v>0</v>
      </c>
      <c r="AK18" t="s">
        <v>167</v>
      </c>
    </row>
    <row r="19" spans="2:37" x14ac:dyDescent="0.2">
      <c r="B19" t="s">
        <v>59</v>
      </c>
      <c r="C19" s="4">
        <v>0.31443006956149022</v>
      </c>
      <c r="D19" s="4">
        <v>0</v>
      </c>
      <c r="E19" s="66">
        <f t="shared" si="0"/>
        <v>0</v>
      </c>
      <c r="F19" s="66">
        <f t="shared" si="9"/>
        <v>0</v>
      </c>
      <c r="G19" s="4">
        <f t="shared" si="2"/>
        <v>1.4149353130267059</v>
      </c>
      <c r="I19" t="s">
        <v>51</v>
      </c>
      <c r="J19" s="4">
        <v>0.70416744908430562</v>
      </c>
      <c r="K19" s="4">
        <v>2.8772532503641841</v>
      </c>
      <c r="L19" s="66">
        <f t="shared" si="3"/>
        <v>9.4256705131735737E-3</v>
      </c>
      <c r="M19" s="66">
        <f t="shared" si="4"/>
        <v>4.4884145300826539</v>
      </c>
      <c r="N19" s="4">
        <f t="shared" si="5"/>
        <v>3.464503849494784</v>
      </c>
      <c r="O19" s="4"/>
      <c r="P19" t="s">
        <v>46</v>
      </c>
      <c r="Q19" s="4">
        <v>1.5249293178168086</v>
      </c>
      <c r="R19" s="4">
        <v>4.5870817853377911E-2</v>
      </c>
      <c r="S19" s="66">
        <f t="shared" si="6"/>
        <v>1.502694332523612E-4</v>
      </c>
      <c r="T19" s="66">
        <f t="shared" si="7"/>
        <v>7.1556872977314862E-2</v>
      </c>
      <c r="U19" s="4">
        <f t="shared" si="8"/>
        <v>0.79322248324876932</v>
      </c>
      <c r="W19" s="4" t="s">
        <v>14</v>
      </c>
      <c r="X19" s="4">
        <v>7.0999999999185093</v>
      </c>
      <c r="Y19">
        <v>0</v>
      </c>
      <c r="Z19" t="s">
        <v>167</v>
      </c>
      <c r="AH19" s="4" t="s">
        <v>14</v>
      </c>
      <c r="AI19" s="4">
        <v>3.9999999999417923</v>
      </c>
      <c r="AJ19">
        <v>0</v>
      </c>
      <c r="AK19" t="s">
        <v>167</v>
      </c>
    </row>
    <row r="20" spans="2:37" x14ac:dyDescent="0.2">
      <c r="B20" t="s">
        <v>62</v>
      </c>
      <c r="C20" s="4">
        <v>0.38109673627084251</v>
      </c>
      <c r="D20" s="4">
        <v>0</v>
      </c>
      <c r="E20" s="66">
        <f t="shared" si="0"/>
        <v>0</v>
      </c>
      <c r="F20" s="66">
        <f t="shared" si="9"/>
        <v>0</v>
      </c>
      <c r="G20" s="4">
        <f t="shared" si="2"/>
        <v>1.714935313218791</v>
      </c>
      <c r="I20" t="s">
        <v>54</v>
      </c>
      <c r="J20" s="4">
        <v>0.78750078251465172</v>
      </c>
      <c r="K20" s="4">
        <v>4.0820338699717862</v>
      </c>
      <c r="L20" s="66">
        <f t="shared" si="3"/>
        <v>1.337244341529507E-2</v>
      </c>
      <c r="M20" s="66">
        <f t="shared" si="4"/>
        <v>6.3678301977595568</v>
      </c>
      <c r="N20" s="4">
        <f t="shared" si="5"/>
        <v>3.8745038499720867</v>
      </c>
      <c r="O20" s="4"/>
      <c r="P20" t="s">
        <v>49</v>
      </c>
      <c r="Q20" s="4">
        <v>1.6929848733671902</v>
      </c>
      <c r="R20" s="4">
        <v>0.52736549070179206</v>
      </c>
      <c r="S20" s="66">
        <f t="shared" si="6"/>
        <v>1.7276106490605322E-3</v>
      </c>
      <c r="T20" s="66">
        <f t="shared" si="7"/>
        <v>0.82267173764787238</v>
      </c>
      <c r="U20" s="4">
        <f t="shared" si="8"/>
        <v>0.88063994157941139</v>
      </c>
      <c r="W20" s="4"/>
      <c r="X20" s="13"/>
      <c r="Y20" s="4"/>
      <c r="AA20" s="4"/>
      <c r="AH20" s="4" t="s">
        <v>14</v>
      </c>
      <c r="AI20" s="4">
        <v>4.9499999998952262</v>
      </c>
      <c r="AJ20">
        <v>0</v>
      </c>
      <c r="AK20" t="s">
        <v>167</v>
      </c>
    </row>
    <row r="21" spans="2:37" x14ac:dyDescent="0.2">
      <c r="B21" t="s">
        <v>65</v>
      </c>
      <c r="C21" s="4">
        <v>0.46443006952656563</v>
      </c>
      <c r="D21" s="4">
        <v>0</v>
      </c>
      <c r="E21" s="66">
        <f t="shared" si="0"/>
        <v>0</v>
      </c>
      <c r="F21" s="66">
        <f t="shared" si="9"/>
        <v>0</v>
      </c>
      <c r="G21" s="4">
        <f t="shared" si="2"/>
        <v>2.0899353128695455</v>
      </c>
      <c r="I21" t="s">
        <v>57</v>
      </c>
      <c r="J21" s="4">
        <v>0.95694522692934558</v>
      </c>
      <c r="K21" s="4">
        <v>4.6966090795268842</v>
      </c>
      <c r="L21" s="66">
        <f t="shared" si="3"/>
        <v>1.538574670380391E-2</v>
      </c>
      <c r="M21" s="66">
        <f t="shared" si="4"/>
        <v>7.3265460494304326</v>
      </c>
      <c r="N21" s="4">
        <f t="shared" si="5"/>
        <v>4.7081705164923804</v>
      </c>
      <c r="O21" s="4"/>
      <c r="P21" t="s">
        <v>52</v>
      </c>
      <c r="Q21" s="4">
        <v>1.8915959844563117</v>
      </c>
      <c r="R21" s="4">
        <v>0.88234722179577707</v>
      </c>
      <c r="S21" s="66">
        <f t="shared" si="6"/>
        <v>2.890504751296537E-3</v>
      </c>
      <c r="T21" s="66">
        <f t="shared" si="7"/>
        <v>1.3764308339507316</v>
      </c>
      <c r="U21" s="4">
        <f t="shared" si="8"/>
        <v>0.98395148323463966</v>
      </c>
      <c r="W21" s="4"/>
      <c r="X21" s="13"/>
      <c r="Y21" s="4"/>
      <c r="AA21" s="4"/>
      <c r="AH21" s="4" t="s">
        <v>14</v>
      </c>
      <c r="AI21" s="4">
        <v>5.8666666665812954</v>
      </c>
      <c r="AJ21">
        <v>0</v>
      </c>
      <c r="AK21" t="s">
        <v>167</v>
      </c>
    </row>
    <row r="22" spans="2:37" x14ac:dyDescent="0.2">
      <c r="B22" t="s">
        <v>68</v>
      </c>
      <c r="C22" s="4">
        <v>0.56443006967790554</v>
      </c>
      <c r="D22" s="4">
        <v>0</v>
      </c>
      <c r="E22" s="66">
        <f t="shared" si="0"/>
        <v>0</v>
      </c>
      <c r="F22" s="66">
        <f t="shared" si="9"/>
        <v>0</v>
      </c>
      <c r="G22" s="4">
        <f t="shared" si="2"/>
        <v>2.5399353135505747</v>
      </c>
      <c r="I22" t="s">
        <v>60</v>
      </c>
      <c r="J22" s="4">
        <v>1.0208341157354504</v>
      </c>
      <c r="K22" s="4">
        <v>4.5399539780500202</v>
      </c>
      <c r="L22" s="66">
        <f t="shared" si="3"/>
        <v>1.4872556086835523E-2</v>
      </c>
      <c r="M22" s="66">
        <f t="shared" si="4"/>
        <v>7.0821695651597727</v>
      </c>
      <c r="N22" s="4">
        <f t="shared" si="5"/>
        <v>5.022503849418416</v>
      </c>
      <c r="O22" s="4"/>
      <c r="P22" t="s">
        <v>55</v>
      </c>
      <c r="Q22" s="4">
        <v>2.0082626511540225</v>
      </c>
      <c r="R22" s="4">
        <v>0.99077241139324701</v>
      </c>
      <c r="S22" s="66">
        <f t="shared" si="6"/>
        <v>3.2456977160954374E-3</v>
      </c>
      <c r="T22" s="66">
        <f t="shared" si="7"/>
        <v>1.545570340997827</v>
      </c>
      <c r="U22" s="4">
        <f t="shared" si="8"/>
        <v>1.0446379832507879</v>
      </c>
      <c r="W22" s="4"/>
      <c r="X22" s="13"/>
      <c r="Y22" s="4"/>
      <c r="AA22" s="4"/>
      <c r="AH22" s="4" t="s">
        <v>14</v>
      </c>
      <c r="AI22" s="4">
        <v>7.1666666666278616</v>
      </c>
      <c r="AJ22">
        <v>0</v>
      </c>
      <c r="AK22" t="s">
        <v>167</v>
      </c>
    </row>
    <row r="23" spans="2:37" x14ac:dyDescent="0.2">
      <c r="B23" t="s">
        <v>71</v>
      </c>
      <c r="C23" s="4">
        <v>0.64776340293362866</v>
      </c>
      <c r="D23" s="4">
        <v>0</v>
      </c>
      <c r="E23" s="66">
        <f t="shared" si="0"/>
        <v>0</v>
      </c>
      <c r="F23" s="66">
        <f t="shared" si="9"/>
        <v>0</v>
      </c>
      <c r="G23" s="4">
        <f t="shared" si="2"/>
        <v>2.9149353132013291</v>
      </c>
      <c r="I23" t="s">
        <v>63</v>
      </c>
      <c r="J23" s="4">
        <v>1.1230563379299916</v>
      </c>
      <c r="K23" s="4">
        <v>4.2420664162581323</v>
      </c>
      <c r="L23" s="66">
        <f t="shared" si="3"/>
        <v>1.3896698293619867E-2</v>
      </c>
      <c r="M23" s="66">
        <f t="shared" si="4"/>
        <v>6.6174753779142215</v>
      </c>
      <c r="N23" s="4">
        <f t="shared" si="5"/>
        <v>5.5254371826155584</v>
      </c>
      <c r="O23" s="4"/>
      <c r="P23" t="s">
        <v>58</v>
      </c>
      <c r="Q23" s="4">
        <v>2.0999293179448655</v>
      </c>
      <c r="R23" s="4">
        <v>1.1575782697247892</v>
      </c>
      <c r="S23" s="66">
        <f t="shared" si="6"/>
        <v>3.7921414676495347E-3</v>
      </c>
      <c r="T23" s="66">
        <f t="shared" si="7"/>
        <v>1.8057816512616831</v>
      </c>
      <c r="U23" s="4">
        <f t="shared" si="8"/>
        <v>1.0923202333153808</v>
      </c>
      <c r="W23" s="4"/>
      <c r="X23" s="13"/>
      <c r="Y23" s="4"/>
      <c r="AA23" s="4"/>
      <c r="AH23" s="4" t="s">
        <v>163</v>
      </c>
      <c r="AI23" s="4">
        <v>9.8249999998952262</v>
      </c>
      <c r="AJ23">
        <v>0</v>
      </c>
      <c r="AK23" t="s">
        <v>167</v>
      </c>
    </row>
    <row r="24" spans="2:37" x14ac:dyDescent="0.2">
      <c r="B24" t="s">
        <v>74</v>
      </c>
      <c r="C24" s="4">
        <v>0.73109673636397476</v>
      </c>
      <c r="D24" s="4">
        <v>0</v>
      </c>
      <c r="E24" s="66">
        <f t="shared" si="0"/>
        <v>0</v>
      </c>
      <c r="F24" s="66">
        <f t="shared" si="9"/>
        <v>0</v>
      </c>
      <c r="G24" s="4">
        <f t="shared" si="2"/>
        <v>3.2899353136378866</v>
      </c>
      <c r="I24" t="s">
        <v>66</v>
      </c>
      <c r="J24" s="4">
        <v>1.2930563380301088</v>
      </c>
      <c r="K24" s="4">
        <v>3.5374853729347264</v>
      </c>
      <c r="L24" s="66">
        <f t="shared" si="3"/>
        <v>1.1588542498382202E-2</v>
      </c>
      <c r="M24" s="66">
        <f t="shared" si="4"/>
        <v>5.5183535706581912</v>
      </c>
      <c r="N24" s="4">
        <f t="shared" si="5"/>
        <v>6.3618371831081362</v>
      </c>
      <c r="O24" s="4"/>
      <c r="P24" t="s">
        <v>61</v>
      </c>
      <c r="Q24" s="4">
        <v>2.2277070957316978</v>
      </c>
      <c r="R24" s="4">
        <v>1.122790588187131</v>
      </c>
      <c r="S24" s="66">
        <f t="shared" si="6"/>
        <v>3.6781795756785462E-3</v>
      </c>
      <c r="T24" s="66">
        <f t="shared" si="7"/>
        <v>1.7515140836564504</v>
      </c>
      <c r="U24" s="4">
        <f t="shared" si="8"/>
        <v>1.1587863999867571</v>
      </c>
      <c r="W24" s="4"/>
      <c r="X24" s="13"/>
      <c r="Y24" s="4"/>
      <c r="AA24" s="4"/>
      <c r="AH24" s="4" t="s">
        <v>164</v>
      </c>
      <c r="AI24" s="4">
        <v>15.074999999720603</v>
      </c>
      <c r="AJ24">
        <v>0</v>
      </c>
      <c r="AK24" t="s">
        <v>167</v>
      </c>
    </row>
    <row r="25" spans="2:37" x14ac:dyDescent="0.2">
      <c r="B25" t="s">
        <v>77</v>
      </c>
      <c r="C25" s="4">
        <v>0.81443006961969788</v>
      </c>
      <c r="D25" s="4">
        <v>0</v>
      </c>
      <c r="E25" s="66">
        <f t="shared" si="0"/>
        <v>0</v>
      </c>
      <c r="F25" s="66">
        <f t="shared" si="9"/>
        <v>0</v>
      </c>
      <c r="G25" s="4">
        <f t="shared" si="2"/>
        <v>3.6649353132886402</v>
      </c>
      <c r="I25" t="s">
        <v>69</v>
      </c>
      <c r="J25" s="4">
        <v>1.4611118935804903</v>
      </c>
      <c r="K25" s="4">
        <v>2.8013804879213704</v>
      </c>
      <c r="L25" s="66">
        <f t="shared" si="3"/>
        <v>9.1771169110116037E-3</v>
      </c>
      <c r="M25" s="66">
        <f t="shared" si="4"/>
        <v>4.3700556719102872</v>
      </c>
      <c r="N25" s="4">
        <f t="shared" si="5"/>
        <v>7.1886705164160132</v>
      </c>
      <c r="O25" s="4"/>
      <c r="P25" t="s">
        <v>64</v>
      </c>
      <c r="Q25" s="4">
        <v>2.2540959845028778</v>
      </c>
      <c r="R25" s="4">
        <v>1.0795439426039075</v>
      </c>
      <c r="S25" s="66">
        <f t="shared" si="6"/>
        <v>3.5365067382194656E-3</v>
      </c>
      <c r="T25" s="66">
        <f t="shared" si="7"/>
        <v>1.6840508277235546</v>
      </c>
      <c r="U25" s="4">
        <f t="shared" si="8"/>
        <v>1.172513108258862</v>
      </c>
      <c r="W25" s="4"/>
      <c r="X25" s="13"/>
      <c r="Y25" s="4"/>
      <c r="AA25" s="4"/>
      <c r="AH25" s="4" t="s">
        <v>165</v>
      </c>
      <c r="AI25" s="4">
        <v>22.074999999487773</v>
      </c>
      <c r="AJ25">
        <v>0</v>
      </c>
      <c r="AK25" t="s">
        <v>167</v>
      </c>
    </row>
    <row r="26" spans="2:37" x14ac:dyDescent="0.2">
      <c r="B26" t="s">
        <v>80</v>
      </c>
      <c r="C26" s="4">
        <v>0.91443006959641482</v>
      </c>
      <c r="D26" s="4">
        <v>0</v>
      </c>
      <c r="E26" s="66">
        <f t="shared" si="0"/>
        <v>0</v>
      </c>
      <c r="F26" s="66">
        <f t="shared" si="9"/>
        <v>0</v>
      </c>
      <c r="G26" s="4">
        <f t="shared" si="2"/>
        <v>4.1149353131838664</v>
      </c>
      <c r="I26" t="s">
        <v>72</v>
      </c>
      <c r="J26" s="4">
        <v>1.5666674491890795</v>
      </c>
      <c r="K26" s="4">
        <v>2.4293979278182047</v>
      </c>
      <c r="L26" s="66">
        <f t="shared" si="3"/>
        <v>7.9585293404752129E-3</v>
      </c>
      <c r="M26" s="66">
        <f t="shared" si="4"/>
        <v>3.7897758764167677</v>
      </c>
      <c r="N26" s="4">
        <f t="shared" si="5"/>
        <v>7.7080038500102708</v>
      </c>
      <c r="O26" s="4"/>
      <c r="P26" t="s">
        <v>70</v>
      </c>
      <c r="Q26" s="4">
        <v>2.4179848734603224</v>
      </c>
      <c r="R26" s="4">
        <v>0.88273102234230905</v>
      </c>
      <c r="S26" s="66">
        <f t="shared" si="6"/>
        <v>2.8917620537234016E-3</v>
      </c>
      <c r="T26" s="66">
        <f t="shared" si="7"/>
        <v>1.3770295493920957</v>
      </c>
      <c r="U26" s="4">
        <f t="shared" si="8"/>
        <v>1.257763191627856</v>
      </c>
      <c r="W26" s="4"/>
      <c r="X26" s="13"/>
      <c r="Y26" s="4"/>
      <c r="AA26" s="4"/>
      <c r="AH26" s="4" t="s">
        <v>14</v>
      </c>
      <c r="AI26" s="4">
        <v>30.583333333313931</v>
      </c>
      <c r="AJ26">
        <v>0</v>
      </c>
      <c r="AK26" t="s">
        <v>167</v>
      </c>
    </row>
    <row r="27" spans="2:37" x14ac:dyDescent="0.2">
      <c r="B27" t="s">
        <v>83</v>
      </c>
      <c r="C27" s="4">
        <v>1.0144300695731316</v>
      </c>
      <c r="D27" s="4">
        <v>0</v>
      </c>
      <c r="E27" s="66">
        <f t="shared" si="0"/>
        <v>0</v>
      </c>
      <c r="F27" s="66">
        <f t="shared" si="9"/>
        <v>0</v>
      </c>
      <c r="G27" s="4">
        <f t="shared" si="2"/>
        <v>4.5649353130790917</v>
      </c>
      <c r="I27" t="s">
        <v>75</v>
      </c>
      <c r="J27" s="4">
        <v>1.6638896712625488</v>
      </c>
      <c r="K27" s="4">
        <v>2.0683552184933864</v>
      </c>
      <c r="L27" s="66">
        <f t="shared" si="3"/>
        <v>6.7757799183141652E-3</v>
      </c>
      <c r="M27" s="66">
        <f t="shared" si="4"/>
        <v>3.2265618658638879</v>
      </c>
      <c r="N27" s="4">
        <f t="shared" si="5"/>
        <v>8.1863371826117408</v>
      </c>
      <c r="O27" s="4"/>
      <c r="P27" t="s">
        <v>79</v>
      </c>
      <c r="Q27" s="4">
        <v>2.7860404289641378</v>
      </c>
      <c r="R27" s="4">
        <v>0.52995384158760361</v>
      </c>
      <c r="S27" s="66">
        <f t="shared" si="6"/>
        <v>1.7360898966273053E-3</v>
      </c>
      <c r="T27" s="66">
        <f t="shared" si="7"/>
        <v>0.826709474584431</v>
      </c>
      <c r="U27" s="4">
        <f t="shared" si="8"/>
        <v>1.4492146499342757</v>
      </c>
    </row>
    <row r="28" spans="2:37" x14ac:dyDescent="0.2">
      <c r="B28" t="s">
        <v>86</v>
      </c>
      <c r="C28" s="4">
        <v>1.0977634030034777</v>
      </c>
      <c r="D28" s="4">
        <v>0</v>
      </c>
      <c r="E28" s="66">
        <f t="shared" si="0"/>
        <v>0</v>
      </c>
      <c r="F28" s="66">
        <f t="shared" si="9"/>
        <v>0</v>
      </c>
      <c r="G28" s="4">
        <f t="shared" si="2"/>
        <v>4.9399353135156501</v>
      </c>
      <c r="I28" t="s">
        <v>78</v>
      </c>
      <c r="J28" s="4">
        <v>1.7833341158635072</v>
      </c>
      <c r="K28" s="4">
        <v>1.760940191934389</v>
      </c>
      <c r="L28" s="66">
        <f t="shared" si="3"/>
        <v>5.7687108496540266E-3</v>
      </c>
      <c r="M28" s="66">
        <f t="shared" si="4"/>
        <v>2.7470051665019173</v>
      </c>
      <c r="N28" s="4">
        <f t="shared" si="5"/>
        <v>8.774003850048457</v>
      </c>
      <c r="O28" s="4"/>
      <c r="P28" t="s">
        <v>88</v>
      </c>
      <c r="Q28" s="4">
        <v>3.0902070956618486</v>
      </c>
      <c r="R28" s="4">
        <v>0.35164010766884657</v>
      </c>
      <c r="S28" s="66">
        <f t="shared" si="6"/>
        <v>1.1519471891061055E-3</v>
      </c>
      <c r="T28" s="66">
        <f t="shared" si="7"/>
        <v>0.54854628052671695</v>
      </c>
      <c r="U28" s="4">
        <f t="shared" si="8"/>
        <v>1.6074330249504238</v>
      </c>
    </row>
    <row r="29" spans="2:37" x14ac:dyDescent="0.2">
      <c r="B29" t="s">
        <v>89</v>
      </c>
      <c r="C29" s="4">
        <v>1.2144300695265655</v>
      </c>
      <c r="D29" s="4">
        <v>0</v>
      </c>
      <c r="E29" s="66">
        <f t="shared" si="0"/>
        <v>0</v>
      </c>
      <c r="F29" s="66">
        <f t="shared" si="9"/>
        <v>0</v>
      </c>
      <c r="G29" s="4">
        <f t="shared" si="2"/>
        <v>5.464935312869545</v>
      </c>
      <c r="I29" t="s">
        <v>81</v>
      </c>
      <c r="J29" s="4">
        <v>1.8625007825262934</v>
      </c>
      <c r="K29" s="4">
        <v>1.7134134026562409</v>
      </c>
      <c r="L29" s="66">
        <f t="shared" si="3"/>
        <v>5.613016575530554E-3</v>
      </c>
      <c r="M29" s="66">
        <f t="shared" si="4"/>
        <v>2.6728650359669301</v>
      </c>
      <c r="N29" s="4">
        <f t="shared" si="5"/>
        <v>9.1635038500293629</v>
      </c>
      <c r="O29" s="4"/>
      <c r="P29" t="s">
        <v>94</v>
      </c>
      <c r="Q29" s="4">
        <v>3.5874293178168086</v>
      </c>
      <c r="R29" s="4">
        <v>0.21356095264412989</v>
      </c>
      <c r="S29" s="66">
        <f t="shared" si="6"/>
        <v>6.9961000959795462E-4</v>
      </c>
      <c r="T29" s="66">
        <f t="shared" si="7"/>
        <v>0.3331476236180736</v>
      </c>
      <c r="U29" s="4">
        <f t="shared" si="8"/>
        <v>1.8660731082487694</v>
      </c>
    </row>
    <row r="30" spans="2:37" x14ac:dyDescent="0.2">
      <c r="B30" t="s">
        <v>92</v>
      </c>
      <c r="C30" s="4">
        <v>1.3310967362242763</v>
      </c>
      <c r="D30" s="4">
        <v>0</v>
      </c>
      <c r="E30" s="66">
        <f t="shared" si="0"/>
        <v>0</v>
      </c>
      <c r="F30" s="66">
        <f t="shared" si="9"/>
        <v>0</v>
      </c>
      <c r="G30" s="4">
        <f t="shared" si="2"/>
        <v>5.9899353130092434</v>
      </c>
      <c r="I30" t="s">
        <v>84</v>
      </c>
      <c r="J30" s="4">
        <v>1.9500007823749534</v>
      </c>
      <c r="K30" s="4">
        <v>1.6029187605118707</v>
      </c>
      <c r="L30" s="66">
        <f t="shared" si="3"/>
        <v>5.251044236046002E-3</v>
      </c>
      <c r="M30" s="66">
        <f t="shared" si="4"/>
        <v>2.5004972552600004</v>
      </c>
      <c r="N30" s="4">
        <f t="shared" si="5"/>
        <v>9.5940038492847712</v>
      </c>
      <c r="O30" s="4"/>
      <c r="P30" t="s">
        <v>103</v>
      </c>
      <c r="Q30" s="4">
        <v>4.6915959845028778</v>
      </c>
      <c r="R30" s="4">
        <v>0.15075890161400915</v>
      </c>
      <c r="S30" s="66">
        <f t="shared" si="6"/>
        <v>4.9387509888527904E-4</v>
      </c>
      <c r="T30" s="66">
        <f t="shared" si="7"/>
        <v>0.23517861851679953</v>
      </c>
      <c r="U30" s="4">
        <f t="shared" si="8"/>
        <v>2.4404274832588619</v>
      </c>
    </row>
    <row r="31" spans="2:37" x14ac:dyDescent="0.2">
      <c r="B31" t="s">
        <v>95</v>
      </c>
      <c r="C31" s="4">
        <v>1.3644300696662639</v>
      </c>
      <c r="D31" s="4">
        <v>7.2051985357582754E-2</v>
      </c>
      <c r="E31" s="66">
        <f t="shared" si="0"/>
        <v>2.3603701680226477E-4</v>
      </c>
      <c r="F31" s="66">
        <f t="shared" si="9"/>
        <v>0.11239857942964988</v>
      </c>
      <c r="G31" s="4">
        <f t="shared" si="2"/>
        <v>6.1399353134981878</v>
      </c>
      <c r="I31" t="s">
        <v>93</v>
      </c>
      <c r="J31" s="4">
        <v>2.1902785602665595</v>
      </c>
      <c r="K31" s="4">
        <v>1.3047425807089903</v>
      </c>
      <c r="L31" s="66">
        <f t="shared" si="3"/>
        <v>4.2742409514053411E-3</v>
      </c>
      <c r="M31" s="66">
        <f t="shared" si="4"/>
        <v>2.0353528340025435</v>
      </c>
      <c r="N31" s="4">
        <f t="shared" si="5"/>
        <v>10.776170516511472</v>
      </c>
      <c r="O31" s="4"/>
      <c r="P31" t="s">
        <v>112</v>
      </c>
      <c r="Q31" s="4">
        <v>6.0110404289990624</v>
      </c>
      <c r="R31" s="4">
        <v>0.12480784385970292</v>
      </c>
      <c r="S31" s="66">
        <f t="shared" si="6"/>
        <v>4.0886133799041588E-4</v>
      </c>
      <c r="T31" s="66">
        <f t="shared" si="7"/>
        <v>0.19469587523353135</v>
      </c>
      <c r="U31" s="4">
        <f t="shared" si="8"/>
        <v>3.1267628999524426</v>
      </c>
    </row>
    <row r="32" spans="2:37" x14ac:dyDescent="0.2">
      <c r="B32" t="s">
        <v>98</v>
      </c>
      <c r="C32" s="4">
        <v>1.3977634029336286</v>
      </c>
      <c r="D32" s="4">
        <v>0.19237499189754406</v>
      </c>
      <c r="E32" s="66">
        <f t="shared" si="0"/>
        <v>6.3020635683396138E-4</v>
      </c>
      <c r="F32" s="66">
        <f t="shared" si="9"/>
        <v>0.30009826515902915</v>
      </c>
      <c r="G32" s="4">
        <f t="shared" si="2"/>
        <v>6.2899353132013287</v>
      </c>
      <c r="I32" t="s">
        <v>105</v>
      </c>
      <c r="J32" s="4">
        <v>2.6041674491657965</v>
      </c>
      <c r="K32" s="4">
        <v>0.94139399770060828</v>
      </c>
      <c r="L32" s="66">
        <f t="shared" si="3"/>
        <v>3.0839376562636928E-3</v>
      </c>
      <c r="M32" s="66">
        <f t="shared" si="4"/>
        <v>1.4685417410779489</v>
      </c>
      <c r="N32" s="4">
        <f t="shared" si="5"/>
        <v>12.812503849895718</v>
      </c>
      <c r="O32" s="4"/>
      <c r="P32" t="s">
        <v>118</v>
      </c>
      <c r="Q32" s="4">
        <v>7.0749293179215824</v>
      </c>
      <c r="R32" s="4">
        <v>0.10024767928602864</v>
      </c>
      <c r="S32" s="66">
        <f t="shared" si="6"/>
        <v>3.2840404109050944E-4</v>
      </c>
      <c r="T32" s="66">
        <f t="shared" si="7"/>
        <v>0.15638287670976639</v>
      </c>
      <c r="U32" s="4">
        <f t="shared" si="8"/>
        <v>3.6801659833032696</v>
      </c>
    </row>
    <row r="33" spans="2:20" x14ac:dyDescent="0.2">
      <c r="B33" t="s">
        <v>101</v>
      </c>
      <c r="C33" s="4">
        <v>1.4310967362009932</v>
      </c>
      <c r="D33" s="4">
        <v>0.2168737483837733</v>
      </c>
      <c r="E33" s="66">
        <f t="shared" si="0"/>
        <v>7.1046248534556964E-4</v>
      </c>
      <c r="F33" s="66">
        <f t="shared" si="9"/>
        <v>0.33831546921217598</v>
      </c>
      <c r="G33" s="4">
        <f t="shared" si="2"/>
        <v>6.4399353129044696</v>
      </c>
      <c r="I33" t="s">
        <v>114</v>
      </c>
      <c r="J33" s="4">
        <v>2.8708341158285826</v>
      </c>
      <c r="K33" s="4">
        <v>0.64528420004025655</v>
      </c>
      <c r="L33" s="66">
        <f t="shared" si="3"/>
        <v>2.1139036878892719E-3</v>
      </c>
      <c r="M33" s="66">
        <f t="shared" si="4"/>
        <v>1.0066208037567961</v>
      </c>
      <c r="N33" s="4">
        <f t="shared" si="5"/>
        <v>14.124503849876627</v>
      </c>
      <c r="O33" s="4"/>
    </row>
    <row r="34" spans="2:20" x14ac:dyDescent="0.2">
      <c r="B34" t="s">
        <v>104</v>
      </c>
      <c r="C34" s="4">
        <v>1.4644300696429808</v>
      </c>
      <c r="D34" s="4">
        <v>0.24794009982225776</v>
      </c>
      <c r="E34" s="66">
        <f t="shared" si="0"/>
        <v>8.1223357298568168E-4</v>
      </c>
      <c r="F34" s="66">
        <f t="shared" si="9"/>
        <v>0.38677789189794359</v>
      </c>
      <c r="G34" s="4">
        <f t="shared" si="2"/>
        <v>6.5899353133934131</v>
      </c>
      <c r="I34" t="s">
        <v>120</v>
      </c>
      <c r="J34" s="4">
        <v>3.3708341157121673</v>
      </c>
      <c r="K34" s="4">
        <v>0.44883972830332869</v>
      </c>
      <c r="L34" s="66">
        <f t="shared" si="3"/>
        <v>1.4703660137229976E-3</v>
      </c>
      <c r="M34" s="66">
        <f t="shared" si="4"/>
        <v>0.70017429224904637</v>
      </c>
      <c r="N34" s="4">
        <f t="shared" si="5"/>
        <v>16.584503849303864</v>
      </c>
      <c r="O34" s="4"/>
      <c r="S34" s="4"/>
      <c r="T34" s="4"/>
    </row>
    <row r="35" spans="2:20" x14ac:dyDescent="0.2">
      <c r="B35" t="s">
        <v>107</v>
      </c>
      <c r="C35" s="4">
        <v>1.5144300696313393</v>
      </c>
      <c r="D35" s="4">
        <v>0.41509291384786495</v>
      </c>
      <c r="E35" s="66">
        <f t="shared" si="0"/>
        <v>1.3598139259336649E-3</v>
      </c>
      <c r="F35" s="66">
        <f t="shared" si="9"/>
        <v>0.6475304409207927</v>
      </c>
      <c r="G35" s="4">
        <f t="shared" si="2"/>
        <v>6.8149353133410262</v>
      </c>
      <c r="I35" t="s">
        <v>122</v>
      </c>
      <c r="J35" s="4">
        <v>3.6597230047278195</v>
      </c>
      <c r="K35" s="4">
        <v>0.42652402932577338</v>
      </c>
      <c r="L35" s="66">
        <f t="shared" si="3"/>
        <v>1.397261421415394E-3</v>
      </c>
      <c r="M35" s="66">
        <f t="shared" si="4"/>
        <v>0.66536258162637807</v>
      </c>
      <c r="N35" s="4">
        <f t="shared" si="5"/>
        <v>18.005837183260873</v>
      </c>
      <c r="O35" s="4"/>
    </row>
    <row r="36" spans="2:20" x14ac:dyDescent="0.2">
      <c r="B36" t="s">
        <v>110</v>
      </c>
      <c r="C36" s="4">
        <v>1.5644300696196978</v>
      </c>
      <c r="D36" s="4">
        <v>0.55478096076364369</v>
      </c>
      <c r="E36" s="66">
        <f t="shared" si="0"/>
        <v>1.8174217172152315E-3</v>
      </c>
      <c r="F36" s="66">
        <f t="shared" si="9"/>
        <v>0.86543891295963393</v>
      </c>
      <c r="G36" s="4">
        <f t="shared" si="2"/>
        <v>7.0399353132886402</v>
      </c>
      <c r="I36" t="s">
        <v>126</v>
      </c>
      <c r="J36" s="4">
        <v>4.4805563380301088</v>
      </c>
      <c r="K36" s="4">
        <v>0.14533639691458478</v>
      </c>
      <c r="L36" s="66">
        <f t="shared" si="3"/>
        <v>4.7611137139746051E-4</v>
      </c>
      <c r="M36" s="66">
        <f t="shared" si="4"/>
        <v>0.22671970066545735</v>
      </c>
      <c r="N36" s="4">
        <f t="shared" si="5"/>
        <v>22.044337183108134</v>
      </c>
      <c r="O36" s="4"/>
      <c r="P36" s="4"/>
      <c r="Q36" s="4"/>
    </row>
    <row r="37" spans="2:20" x14ac:dyDescent="0.2">
      <c r="B37" t="s">
        <v>113</v>
      </c>
      <c r="C37" s="4">
        <v>1.5977634028870624</v>
      </c>
      <c r="D37" s="4">
        <v>0.72919528112963605</v>
      </c>
      <c r="E37" s="66">
        <f t="shared" si="0"/>
        <v>2.3887902320794893E-3</v>
      </c>
      <c r="F37" s="66">
        <f t="shared" si="9"/>
        <v>1.1375191581330901</v>
      </c>
      <c r="G37" s="4">
        <f t="shared" si="2"/>
        <v>7.1899353129917811</v>
      </c>
      <c r="I37" t="s">
        <v>130</v>
      </c>
      <c r="J37" s="4">
        <v>5.3041674490610227</v>
      </c>
      <c r="K37" s="4">
        <v>6.6331822012070149E-2</v>
      </c>
      <c r="L37" s="66">
        <f t="shared" si="3"/>
        <v>2.1729818143227775E-4</v>
      </c>
      <c r="M37" s="66">
        <f t="shared" si="4"/>
        <v>0.10347532449156083</v>
      </c>
      <c r="N37" s="4">
        <f t="shared" si="5"/>
        <v>26.09650384938023</v>
      </c>
      <c r="O37" s="4"/>
      <c r="P37" s="4"/>
      <c r="Q37" s="4"/>
    </row>
    <row r="38" spans="2:20" x14ac:dyDescent="0.2">
      <c r="B38" t="s">
        <v>116</v>
      </c>
      <c r="C38" s="4">
        <v>1.6477634028754209</v>
      </c>
      <c r="D38" s="4">
        <v>0.78686975685808946</v>
      </c>
      <c r="E38" s="66">
        <f t="shared" si="0"/>
        <v>2.5777275823692563E-3</v>
      </c>
      <c r="F38" s="66">
        <f t="shared" si="9"/>
        <v>1.227489324937741</v>
      </c>
      <c r="G38" s="4">
        <f t="shared" si="2"/>
        <v>7.4149353129393942</v>
      </c>
      <c r="I38" t="s">
        <v>132</v>
      </c>
      <c r="J38" s="4">
        <v>5.7958341157587334</v>
      </c>
      <c r="K38" s="4">
        <v>1.1838285213273741E-2</v>
      </c>
      <c r="L38" s="66">
        <f t="shared" si="3"/>
        <v>3.8781353656362882E-5</v>
      </c>
      <c r="M38" s="66">
        <f t="shared" si="4"/>
        <v>1.8467311264934703E-2</v>
      </c>
      <c r="N38" s="4">
        <f t="shared" si="5"/>
        <v>28.515503849532969</v>
      </c>
      <c r="O38" s="4"/>
    </row>
    <row r="39" spans="2:20" x14ac:dyDescent="0.2">
      <c r="B39" t="s">
        <v>119</v>
      </c>
      <c r="C39" s="4">
        <v>1.7144300695847732</v>
      </c>
      <c r="D39" s="4">
        <v>0.91842123218739036</v>
      </c>
      <c r="E39" s="66">
        <f t="shared" si="0"/>
        <v>3.0086805622012978E-3</v>
      </c>
      <c r="F39" s="66">
        <f t="shared" si="9"/>
        <v>1.4327050296196655</v>
      </c>
      <c r="G39" s="4">
        <f t="shared" si="2"/>
        <v>7.7149353131314795</v>
      </c>
      <c r="I39" t="s">
        <v>136</v>
      </c>
      <c r="J39" s="4">
        <v>6.8458341158635072</v>
      </c>
      <c r="K39" s="4">
        <v>0</v>
      </c>
      <c r="L39" s="66">
        <f t="shared" si="3"/>
        <v>0</v>
      </c>
      <c r="M39" s="66">
        <f t="shared" si="4"/>
        <v>0</v>
      </c>
      <c r="N39" s="4">
        <f t="shared" si="5"/>
        <v>33.681503850048458</v>
      </c>
      <c r="O39" s="4"/>
      <c r="P39" s="4"/>
      <c r="Q39" s="4"/>
    </row>
    <row r="40" spans="2:20" x14ac:dyDescent="0.2">
      <c r="B40" t="s">
        <v>121</v>
      </c>
      <c r="C40" s="4">
        <v>1.7644300695731316</v>
      </c>
      <c r="D40" s="4">
        <v>1.3031214072004393</v>
      </c>
      <c r="E40" s="66">
        <f t="shared" si="0"/>
        <v>4.2689301059542668E-3</v>
      </c>
      <c r="F40" s="66">
        <f t="shared" si="9"/>
        <v>2.032823859978222</v>
      </c>
      <c r="G40" s="4">
        <f t="shared" si="2"/>
        <v>7.9399353130790917</v>
      </c>
      <c r="P40" s="4"/>
      <c r="Q40" s="4"/>
    </row>
    <row r="41" spans="2:20" x14ac:dyDescent="0.2">
      <c r="B41" t="s">
        <v>123</v>
      </c>
      <c r="C41" s="4">
        <v>1.8144300695614901</v>
      </c>
      <c r="D41" s="4">
        <v>1.3799797694467473</v>
      </c>
      <c r="E41" s="66">
        <f t="shared" si="0"/>
        <v>4.5207124607484243E-3</v>
      </c>
      <c r="F41" s="66">
        <f t="shared" si="9"/>
        <v>2.1527202194040114</v>
      </c>
      <c r="G41" s="4">
        <f t="shared" si="2"/>
        <v>8.1649353130267048</v>
      </c>
      <c r="I41"/>
      <c r="K41" s="4"/>
    </row>
    <row r="42" spans="2:20" x14ac:dyDescent="0.2">
      <c r="B42" t="s">
        <v>125</v>
      </c>
      <c r="C42" s="4">
        <v>1.8644300695498486</v>
      </c>
      <c r="D42" s="4">
        <v>1.5016568243148731</v>
      </c>
      <c r="E42" s="66">
        <f t="shared" si="0"/>
        <v>4.9193175637420976E-3</v>
      </c>
      <c r="F42" s="66">
        <f t="shared" si="9"/>
        <v>2.3425321732105222</v>
      </c>
      <c r="G42" s="4">
        <f t="shared" si="2"/>
        <v>8.3899353129743179</v>
      </c>
      <c r="P42" s="4"/>
      <c r="Q42" s="4"/>
    </row>
    <row r="43" spans="2:20" x14ac:dyDescent="0.2">
      <c r="B43" t="s">
        <v>127</v>
      </c>
      <c r="C43" s="4">
        <v>1.9310967362592009</v>
      </c>
      <c r="D43" s="4">
        <v>1.6531782096813259</v>
      </c>
      <c r="E43" s="66">
        <f t="shared" si="0"/>
        <v>5.415690503448747E-3</v>
      </c>
      <c r="F43" s="66">
        <f t="shared" si="9"/>
        <v>2.5789002397374983</v>
      </c>
      <c r="G43" s="4">
        <f t="shared" si="2"/>
        <v>8.689935313166405</v>
      </c>
    </row>
    <row r="44" spans="2:20" x14ac:dyDescent="0.2">
      <c r="B44" t="s">
        <v>129</v>
      </c>
      <c r="C44" s="4">
        <v>1.9810967362475593</v>
      </c>
      <c r="D44" s="4">
        <v>1.7148595631155736</v>
      </c>
      <c r="E44" s="66">
        <f t="shared" si="0"/>
        <v>5.61775409107498E-3</v>
      </c>
      <c r="F44" s="66">
        <f t="shared" si="9"/>
        <v>2.6751209957499902</v>
      </c>
      <c r="G44" s="4">
        <f t="shared" si="2"/>
        <v>8.9149353131140163</v>
      </c>
      <c r="I44"/>
      <c r="K44" s="4"/>
    </row>
    <row r="45" spans="2:20" x14ac:dyDescent="0.2">
      <c r="B45" t="s">
        <v>131</v>
      </c>
      <c r="C45" s="4">
        <v>2.0310967362359178</v>
      </c>
      <c r="D45" s="4">
        <v>1.7375590626396609</v>
      </c>
      <c r="E45" s="66">
        <f t="shared" si="0"/>
        <v>5.6921159858094482E-3</v>
      </c>
      <c r="F45" s="66">
        <f t="shared" si="9"/>
        <v>2.7105314218140224</v>
      </c>
      <c r="G45" s="4">
        <f t="shared" si="2"/>
        <v>9.1399353130616294</v>
      </c>
    </row>
    <row r="46" spans="2:20" x14ac:dyDescent="0.2">
      <c r="B46" t="s">
        <v>133</v>
      </c>
      <c r="C46" s="4">
        <v>2.0977634029452701</v>
      </c>
      <c r="D46" s="4">
        <v>1.7949234275265165</v>
      </c>
      <c r="E46" s="66">
        <f t="shared" si="0"/>
        <v>5.8800374357383086E-3</v>
      </c>
      <c r="F46" s="66">
        <f t="shared" si="9"/>
        <v>2.8000178265420512</v>
      </c>
      <c r="G46" s="4">
        <f t="shared" si="2"/>
        <v>9.4399353132537147</v>
      </c>
      <c r="I46"/>
      <c r="K46" s="4"/>
    </row>
    <row r="47" spans="2:20" x14ac:dyDescent="0.2">
      <c r="B47" t="s">
        <v>135</v>
      </c>
      <c r="C47" s="4">
        <v>2.1644300696546224</v>
      </c>
      <c r="D47" s="4">
        <v>1.8013589950907645</v>
      </c>
      <c r="E47" s="66">
        <f t="shared" si="0"/>
        <v>5.9011198828319697E-3</v>
      </c>
      <c r="F47" s="66">
        <f t="shared" si="9"/>
        <v>2.8100570870628427</v>
      </c>
      <c r="G47" s="4">
        <f t="shared" si="2"/>
        <v>9.7399353134458</v>
      </c>
    </row>
    <row r="48" spans="2:20" x14ac:dyDescent="0.2">
      <c r="B48" t="s">
        <v>137</v>
      </c>
      <c r="C48" s="4">
        <v>2.2477634029103455</v>
      </c>
      <c r="D48" s="4">
        <v>1.7910362955912402</v>
      </c>
      <c r="E48" s="66">
        <f t="shared" si="0"/>
        <v>5.8673034767590245E-3</v>
      </c>
      <c r="F48" s="66">
        <f t="shared" si="9"/>
        <v>2.793954036551916</v>
      </c>
      <c r="G48" s="4">
        <f t="shared" si="2"/>
        <v>10.114935313096554</v>
      </c>
    </row>
    <row r="49" spans="2:11" x14ac:dyDescent="0.2">
      <c r="B49" t="s">
        <v>139</v>
      </c>
      <c r="C49" s="4">
        <v>2.3477634028870624</v>
      </c>
      <c r="D49" s="4">
        <v>1.7935693791983511</v>
      </c>
      <c r="E49" s="66">
        <f t="shared" si="0"/>
        <v>5.8756016727763288E-3</v>
      </c>
      <c r="F49" s="66">
        <f t="shared" si="9"/>
        <v>2.7979055584649184</v>
      </c>
      <c r="G49" s="4">
        <f t="shared" si="2"/>
        <v>10.56493531299178</v>
      </c>
      <c r="I49"/>
      <c r="K49" s="4"/>
    </row>
    <row r="50" spans="2:11" x14ac:dyDescent="0.2">
      <c r="B50" t="s">
        <v>141</v>
      </c>
      <c r="C50" s="4">
        <v>2.4310967363174085</v>
      </c>
      <c r="D50" s="4">
        <v>1.7840818296880807</v>
      </c>
      <c r="E50" s="66">
        <f t="shared" si="0"/>
        <v>5.8445211567842411E-3</v>
      </c>
      <c r="F50" s="66">
        <f t="shared" si="9"/>
        <v>2.7831053127544001</v>
      </c>
      <c r="G50" s="4">
        <f t="shared" si="2"/>
        <v>10.939935313428338</v>
      </c>
    </row>
    <row r="51" spans="2:11" x14ac:dyDescent="0.2">
      <c r="B51" t="s">
        <v>143</v>
      </c>
      <c r="C51" s="4">
        <v>2.5144300695731316</v>
      </c>
      <c r="D51" s="4">
        <v>1.7302545706380641</v>
      </c>
      <c r="E51" s="66">
        <f t="shared" si="0"/>
        <v>5.6681870060213638E-3</v>
      </c>
      <c r="F51" s="66">
        <f t="shared" si="9"/>
        <v>2.6991366695339827</v>
      </c>
      <c r="G51" s="4">
        <f t="shared" si="2"/>
        <v>11.314935313079092</v>
      </c>
      <c r="I51"/>
    </row>
    <row r="52" spans="2:11" x14ac:dyDescent="0.2">
      <c r="B52" t="s">
        <v>145</v>
      </c>
      <c r="C52" s="4">
        <v>2.6144300695498486</v>
      </c>
      <c r="D52" s="4">
        <v>1.6456557189692991</v>
      </c>
      <c r="E52" s="66">
        <f t="shared" si="0"/>
        <v>5.3910473758822051E-3</v>
      </c>
      <c r="F52" s="66">
        <f t="shared" si="9"/>
        <v>2.5671654170867644</v>
      </c>
      <c r="G52" s="4">
        <f t="shared" si="2"/>
        <v>11.76493531297432</v>
      </c>
      <c r="I52"/>
    </row>
    <row r="53" spans="2:11" x14ac:dyDescent="0.2">
      <c r="B53" t="s">
        <v>146</v>
      </c>
      <c r="C53" s="4">
        <v>2.7310967362475593</v>
      </c>
      <c r="D53" s="4">
        <v>1.5933145356354543</v>
      </c>
      <c r="E53" s="66">
        <f t="shared" si="0"/>
        <v>5.2195815001161465E-3</v>
      </c>
      <c r="F53" s="66">
        <f t="shared" si="9"/>
        <v>2.4855150000553077</v>
      </c>
      <c r="G53" s="4">
        <f t="shared" si="2"/>
        <v>12.289935313114016</v>
      </c>
      <c r="I53"/>
    </row>
    <row r="54" spans="2:11" x14ac:dyDescent="0.2">
      <c r="B54" t="s">
        <v>147</v>
      </c>
      <c r="C54" s="4">
        <v>2.8977634029336286</v>
      </c>
      <c r="D54" s="4">
        <v>1.4384187758638924</v>
      </c>
      <c r="E54" s="66">
        <f t="shared" si="0"/>
        <v>4.7121543574725052E-3</v>
      </c>
      <c r="F54" s="66">
        <f t="shared" si="9"/>
        <v>2.2438830273678594</v>
      </c>
      <c r="G54" s="4">
        <f t="shared" si="2"/>
        <v>13.039935313201328</v>
      </c>
      <c r="I54"/>
    </row>
    <row r="55" spans="2:11" x14ac:dyDescent="0.2">
      <c r="B55" t="s">
        <v>148</v>
      </c>
      <c r="C55" s="4">
        <v>3.2144300695847732</v>
      </c>
      <c r="D55" s="4">
        <v>1.293397436553505</v>
      </c>
      <c r="E55" s="66">
        <f t="shared" si="0"/>
        <v>4.2370750916672301E-3</v>
      </c>
      <c r="F55" s="66">
        <f t="shared" si="9"/>
        <v>2.0176548055558237</v>
      </c>
      <c r="G55" s="4">
        <f t="shared" si="2"/>
        <v>14.464935313131479</v>
      </c>
    </row>
    <row r="56" spans="2:11" x14ac:dyDescent="0.2">
      <c r="B56" t="s">
        <v>149</v>
      </c>
      <c r="C56" s="4">
        <v>3.3977634029918362</v>
      </c>
      <c r="D56" s="4">
        <v>1.1524259606101233</v>
      </c>
      <c r="E56" s="66">
        <f t="shared" si="0"/>
        <v>3.7752628810702282E-3</v>
      </c>
      <c r="F56" s="66">
        <f t="shared" si="9"/>
        <v>1.797744229081061</v>
      </c>
      <c r="G56" s="4">
        <f t="shared" si="2"/>
        <v>15.289935313463261</v>
      </c>
    </row>
    <row r="57" spans="2:11" x14ac:dyDescent="0.2">
      <c r="B57" t="s">
        <v>150</v>
      </c>
      <c r="C57" s="4">
        <v>3.6810967362009932</v>
      </c>
      <c r="D57" s="4">
        <v>0.99336366210541049</v>
      </c>
      <c r="E57" s="66">
        <f t="shared" si="0"/>
        <v>3.2541864632805477E-3</v>
      </c>
      <c r="F57" s="66">
        <f t="shared" si="9"/>
        <v>1.5496126015621654</v>
      </c>
      <c r="G57" s="4">
        <f t="shared" si="2"/>
        <v>16.564935312904467</v>
      </c>
    </row>
    <row r="58" spans="2:11" x14ac:dyDescent="0.2">
      <c r="B58" t="s">
        <v>151</v>
      </c>
      <c r="C58" s="4">
        <v>3.9477634028637794</v>
      </c>
      <c r="D58" s="4">
        <v>0.84743041269646335</v>
      </c>
      <c r="E58" s="66">
        <f t="shared" si="0"/>
        <v>2.7761198469090434E-3</v>
      </c>
      <c r="F58" s="66">
        <f t="shared" si="9"/>
        <v>1.3219618318614492</v>
      </c>
      <c r="G58" s="4">
        <f t="shared" si="2"/>
        <v>17.764935312887005</v>
      </c>
    </row>
    <row r="59" spans="2:11" x14ac:dyDescent="0.2">
      <c r="B59" t="s">
        <v>152</v>
      </c>
      <c r="C59" s="4">
        <v>4.2644300696895474</v>
      </c>
      <c r="D59" s="4">
        <v>0.60885385216344112</v>
      </c>
      <c r="E59" s="66">
        <f t="shared" si="0"/>
        <v>1.9945605415313031E-3</v>
      </c>
      <c r="F59" s="66">
        <f t="shared" si="9"/>
        <v>0.94979073406252523</v>
      </c>
      <c r="G59" s="4">
        <f t="shared" si="2"/>
        <v>19.189935313602962</v>
      </c>
    </row>
    <row r="60" spans="2:11" x14ac:dyDescent="0.2">
      <c r="B60" t="s">
        <v>153</v>
      </c>
      <c r="C60" s="4">
        <v>4.7477634030267613</v>
      </c>
      <c r="D60" s="4">
        <v>0.49241797755875555</v>
      </c>
      <c r="E60" s="66">
        <f t="shared" si="0"/>
        <v>1.6131251604788886E-3</v>
      </c>
      <c r="F60" s="66">
        <f t="shared" si="9"/>
        <v>0.76815483832328024</v>
      </c>
      <c r="G60" s="4">
        <f t="shared" si="2"/>
        <v>21.364935313620425</v>
      </c>
    </row>
    <row r="61" spans="2:11" x14ac:dyDescent="0.2">
      <c r="B61" t="s">
        <v>154</v>
      </c>
      <c r="C61" s="4">
        <v>5.1310967362126352</v>
      </c>
      <c r="D61" s="4">
        <v>0.295746295898281</v>
      </c>
      <c r="E61" s="66">
        <f t="shared" si="0"/>
        <v>9.6884316327591129E-4</v>
      </c>
      <c r="F61" s="66">
        <f t="shared" si="9"/>
        <v>0.46135388727424348</v>
      </c>
      <c r="G61" s="4">
        <f t="shared" si="2"/>
        <v>23.089935312956857</v>
      </c>
    </row>
    <row r="62" spans="2:11" x14ac:dyDescent="0.2">
      <c r="B62" t="s">
        <v>155</v>
      </c>
      <c r="C62" s="4">
        <v>5.5310967362941259</v>
      </c>
      <c r="D62" s="4">
        <v>0.21314934788022699</v>
      </c>
      <c r="E62" s="66">
        <f t="shared" si="0"/>
        <v>6.9826162259527757E-4</v>
      </c>
      <c r="F62" s="66">
        <f t="shared" si="9"/>
        <v>0.33250553456917975</v>
      </c>
      <c r="G62" s="4">
        <f t="shared" si="2"/>
        <v>24.889935313323566</v>
      </c>
    </row>
    <row r="63" spans="2:11" x14ac:dyDescent="0.2">
      <c r="B63" t="s">
        <v>156</v>
      </c>
      <c r="C63" s="4">
        <v>5.8644300696662643</v>
      </c>
      <c r="D63" s="4">
        <v>0.28323439808133849</v>
      </c>
      <c r="E63" s="66">
        <f t="shared" si="0"/>
        <v>9.278551041601318E-4</v>
      </c>
      <c r="F63" s="66">
        <f t="shared" si="9"/>
        <v>0.441835763885777</v>
      </c>
      <c r="G63" s="4">
        <f t="shared" si="2"/>
        <v>26.389935313498189</v>
      </c>
    </row>
    <row r="64" spans="2:11" x14ac:dyDescent="0.2">
      <c r="B64" t="s">
        <v>157</v>
      </c>
      <c r="C64" s="4">
        <v>6.1310967363290505</v>
      </c>
      <c r="D64" s="4">
        <v>0.19925269769139714</v>
      </c>
      <c r="E64" s="66">
        <f t="shared" si="0"/>
        <v>6.5273721632337146E-4</v>
      </c>
      <c r="F64" s="66">
        <f t="shared" si="9"/>
        <v>0.3108272458682721</v>
      </c>
      <c r="G64" s="4">
        <f t="shared" si="2"/>
        <v>27.589935313480723</v>
      </c>
    </row>
    <row r="65" spans="1:37" x14ac:dyDescent="0.2">
      <c r="B65" t="s">
        <v>158</v>
      </c>
      <c r="C65" s="4">
        <v>6.9477634028637798</v>
      </c>
      <c r="D65" s="4">
        <v>0.11904452427495819</v>
      </c>
      <c r="E65" s="66">
        <f t="shared" si="0"/>
        <v>3.8998112594754186E-4</v>
      </c>
      <c r="F65" s="66">
        <f t="shared" si="9"/>
        <v>0.18570529807025801</v>
      </c>
      <c r="G65" s="4">
        <f t="shared" si="2"/>
        <v>31.264935312887008</v>
      </c>
    </row>
    <row r="71" spans="1:37" x14ac:dyDescent="0.2">
      <c r="I71" s="13"/>
    </row>
    <row r="72" spans="1:37" x14ac:dyDescent="0.2">
      <c r="C72" s="13"/>
      <c r="I72" s="13"/>
    </row>
    <row r="73" spans="1:37" ht="20" x14ac:dyDescent="0.25">
      <c r="A73" s="42" t="s">
        <v>478</v>
      </c>
      <c r="C73" s="13"/>
      <c r="I73" s="13"/>
    </row>
    <row r="74" spans="1:37" x14ac:dyDescent="0.2">
      <c r="C74" s="13"/>
      <c r="I74" s="13"/>
    </row>
    <row r="75" spans="1:37" x14ac:dyDescent="0.2">
      <c r="B75" s="1"/>
      <c r="C75"/>
      <c r="E75"/>
      <c r="F75"/>
      <c r="G75"/>
      <c r="I75"/>
      <c r="J75"/>
    </row>
    <row r="76" spans="1:37" x14ac:dyDescent="0.2">
      <c r="A76" s="18" t="s">
        <v>479</v>
      </c>
      <c r="B76" s="49">
        <v>7.9233271269564973</v>
      </c>
      <c r="C76" s="2"/>
      <c r="E76"/>
      <c r="F76"/>
      <c r="G76"/>
      <c r="I76"/>
      <c r="J76"/>
    </row>
    <row r="77" spans="1:37" x14ac:dyDescent="0.2">
      <c r="B77" s="1"/>
      <c r="C77" s="43" t="s">
        <v>30</v>
      </c>
      <c r="D77" s="44"/>
      <c r="E77" s="43"/>
      <c r="F77" s="45" t="s">
        <v>476</v>
      </c>
      <c r="G77" s="46">
        <v>3.0554927056115031</v>
      </c>
      <c r="I77" s="50" t="s">
        <v>2</v>
      </c>
      <c r="J77" s="50"/>
      <c r="K77" s="50"/>
      <c r="L77" s="51" t="s">
        <v>476</v>
      </c>
      <c r="M77" s="52">
        <v>4.6104723141087831</v>
      </c>
      <c r="O77" s="55" t="s">
        <v>1</v>
      </c>
      <c r="P77" s="55"/>
      <c r="Q77" s="55"/>
      <c r="R77" s="56" t="s">
        <v>476</v>
      </c>
      <c r="S77" s="57">
        <v>0.25736210723621117</v>
      </c>
    </row>
    <row r="78" spans="1:37" x14ac:dyDescent="0.2">
      <c r="B78" s="1"/>
      <c r="C78" s="43" t="s">
        <v>5</v>
      </c>
      <c r="D78" s="43" t="s">
        <v>29</v>
      </c>
      <c r="E78" s="43" t="s">
        <v>456</v>
      </c>
      <c r="F78" s="43" t="s">
        <v>477</v>
      </c>
      <c r="G78" s="43" t="s">
        <v>482</v>
      </c>
      <c r="I78" s="50" t="s">
        <v>5</v>
      </c>
      <c r="J78" s="50" t="s">
        <v>160</v>
      </c>
      <c r="K78" s="50" t="s">
        <v>456</v>
      </c>
      <c r="L78" s="50" t="s">
        <v>477</v>
      </c>
      <c r="M78" s="50" t="s">
        <v>482</v>
      </c>
      <c r="O78" s="55" t="s">
        <v>5</v>
      </c>
      <c r="P78" s="55" t="s">
        <v>160</v>
      </c>
      <c r="Q78" s="55" t="s">
        <v>456</v>
      </c>
      <c r="R78" s="55" t="s">
        <v>477</v>
      </c>
      <c r="S78" s="55" t="s">
        <v>482</v>
      </c>
      <c r="U78" s="1"/>
      <c r="AB78" s="1"/>
      <c r="AK78" s="1"/>
    </row>
    <row r="79" spans="1:37" x14ac:dyDescent="0.2">
      <c r="C79" s="43" t="s">
        <v>35</v>
      </c>
      <c r="D79" s="47"/>
      <c r="E79" s="47"/>
      <c r="F79" s="47"/>
      <c r="G79" s="47"/>
      <c r="I79" s="50" t="s">
        <v>36</v>
      </c>
      <c r="J79" s="53"/>
      <c r="K79" s="50"/>
      <c r="L79" s="50"/>
      <c r="M79" s="50"/>
      <c r="O79" s="55" t="s">
        <v>37</v>
      </c>
      <c r="P79" s="58">
        <v>0.84437376225478566</v>
      </c>
      <c r="Q79" s="59">
        <v>0</v>
      </c>
      <c r="R79" s="58">
        <v>0</v>
      </c>
      <c r="S79" s="55"/>
    </row>
    <row r="80" spans="1:37" x14ac:dyDescent="0.2">
      <c r="C80" s="43" t="s">
        <v>38</v>
      </c>
      <c r="D80" s="47"/>
      <c r="E80" s="47"/>
      <c r="F80" s="47"/>
      <c r="G80" s="47"/>
      <c r="I80" s="50" t="s">
        <v>39</v>
      </c>
      <c r="J80" s="53"/>
      <c r="K80" s="50"/>
      <c r="L80" s="50"/>
      <c r="M80" s="50"/>
      <c r="O80" s="55" t="s">
        <v>40</v>
      </c>
      <c r="P80" s="58">
        <v>1.2485404289292132</v>
      </c>
      <c r="Q80" s="59">
        <v>0</v>
      </c>
      <c r="R80" s="58">
        <v>0</v>
      </c>
      <c r="S80" s="58">
        <v>0</v>
      </c>
    </row>
    <row r="81" spans="3:19" x14ac:dyDescent="0.2">
      <c r="C81" s="43" t="s">
        <v>41</v>
      </c>
      <c r="D81" s="47"/>
      <c r="E81" s="47"/>
      <c r="F81" s="47"/>
      <c r="G81" s="47"/>
      <c r="I81" s="50" t="s">
        <v>42</v>
      </c>
      <c r="J81" s="53">
        <v>0.29583411581694097</v>
      </c>
      <c r="K81" s="54">
        <v>0</v>
      </c>
      <c r="L81" s="53">
        <v>0</v>
      </c>
      <c r="M81" s="53">
        <v>0</v>
      </c>
      <c r="O81" s="55" t="s">
        <v>43</v>
      </c>
      <c r="P81" s="58">
        <v>1.3527070956734901</v>
      </c>
      <c r="Q81" s="59">
        <v>0</v>
      </c>
      <c r="R81" s="58">
        <v>0</v>
      </c>
      <c r="S81" s="58">
        <v>0</v>
      </c>
    </row>
    <row r="82" spans="3:19" x14ac:dyDescent="0.2">
      <c r="C82" s="43" t="s">
        <v>44</v>
      </c>
      <c r="D82" s="47">
        <v>-0.13556993033373599</v>
      </c>
      <c r="E82" s="48">
        <v>0</v>
      </c>
      <c r="F82" s="47">
        <v>0</v>
      </c>
      <c r="G82" s="47">
        <v>0</v>
      </c>
      <c r="I82" s="50" t="s">
        <v>45</v>
      </c>
      <c r="J82" s="53">
        <v>0.48750078240987793</v>
      </c>
      <c r="K82" s="54">
        <v>0</v>
      </c>
      <c r="L82" s="53">
        <v>0</v>
      </c>
      <c r="M82" s="53">
        <v>0</v>
      </c>
      <c r="O82" s="55" t="s">
        <v>46</v>
      </c>
      <c r="P82" s="58">
        <v>1.5249293178168086</v>
      </c>
      <c r="Q82" s="59">
        <v>1.502694332523612E-4</v>
      </c>
      <c r="R82" s="58">
        <v>7.1556872977314862E-2</v>
      </c>
      <c r="S82" s="58">
        <v>2.0546647851879289E-3</v>
      </c>
    </row>
    <row r="83" spans="3:19" x14ac:dyDescent="0.2">
      <c r="C83" s="43" t="s">
        <v>47</v>
      </c>
      <c r="D83" s="47">
        <v>-5.223659707801287E-2</v>
      </c>
      <c r="E83" s="48">
        <v>0</v>
      </c>
      <c r="F83" s="47">
        <v>0</v>
      </c>
      <c r="G83" s="47">
        <v>0</v>
      </c>
      <c r="I83" s="50" t="s">
        <v>48</v>
      </c>
      <c r="J83" s="53">
        <v>0.6208341158285825</v>
      </c>
      <c r="K83" s="54">
        <v>4.1334331380159439E-3</v>
      </c>
      <c r="L83" s="53">
        <v>1.9683014942933064</v>
      </c>
      <c r="M83" s="53">
        <v>0.41385727695277041</v>
      </c>
      <c r="O83" s="55" t="s">
        <v>49</v>
      </c>
      <c r="P83" s="58">
        <v>1.6929848733671902</v>
      </c>
      <c r="Q83" s="59">
        <v>1.7276106490605322E-3</v>
      </c>
      <c r="R83" s="58">
        <v>0.82267173764787238</v>
      </c>
      <c r="S83" s="58">
        <v>2.7110095343554224E-2</v>
      </c>
    </row>
    <row r="84" spans="3:19" x14ac:dyDescent="0.2">
      <c r="C84" s="43" t="s">
        <v>50</v>
      </c>
      <c r="D84" s="47">
        <v>4.7763402898704066E-2</v>
      </c>
      <c r="E84" s="48">
        <v>0</v>
      </c>
      <c r="F84" s="47">
        <v>0</v>
      </c>
      <c r="G84" s="47">
        <v>0</v>
      </c>
      <c r="I84" s="50" t="s">
        <v>51</v>
      </c>
      <c r="J84" s="53">
        <v>0.70416744908430562</v>
      </c>
      <c r="K84" s="54">
        <v>9.4256705131735737E-3</v>
      </c>
      <c r="L84" s="53">
        <v>4.4884145300826539</v>
      </c>
      <c r="M84" s="53">
        <v>1.262354990417069</v>
      </c>
      <c r="O84" s="55" t="s">
        <v>52</v>
      </c>
      <c r="P84" s="58">
        <v>1.8915959844563117</v>
      </c>
      <c r="Q84" s="59">
        <v>2.890504751296537E-3</v>
      </c>
      <c r="R84" s="58">
        <v>1.3764308339507318</v>
      </c>
      <c r="S84" s="58">
        <v>9.9929892153103037E-2</v>
      </c>
    </row>
    <row r="85" spans="3:19" x14ac:dyDescent="0.2">
      <c r="C85" s="43" t="s">
        <v>53</v>
      </c>
      <c r="D85" s="47">
        <v>0.16443006959641482</v>
      </c>
      <c r="E85" s="48">
        <v>0</v>
      </c>
      <c r="F85" s="47">
        <v>0</v>
      </c>
      <c r="G85" s="47">
        <v>0</v>
      </c>
      <c r="I85" s="50" t="s">
        <v>54</v>
      </c>
      <c r="J85" s="53">
        <v>0.78750078251465172</v>
      </c>
      <c r="K85" s="54">
        <v>1.337244341529507E-2</v>
      </c>
      <c r="L85" s="53">
        <v>6.3678301977595568</v>
      </c>
      <c r="M85" s="53">
        <v>2.6890088517467863</v>
      </c>
      <c r="O85" s="55" t="s">
        <v>55</v>
      </c>
      <c r="P85" s="58">
        <v>2.0082626511540225</v>
      </c>
      <c r="Q85" s="59">
        <v>3.2456977160954374E-3</v>
      </c>
      <c r="R85" s="58">
        <v>1.5455703409978272</v>
      </c>
      <c r="S85" s="58">
        <v>0.15676642947798963</v>
      </c>
    </row>
    <row r="86" spans="3:19" x14ac:dyDescent="0.2">
      <c r="C86" s="43" t="s">
        <v>56</v>
      </c>
      <c r="D86" s="47">
        <v>0.2310967363057671</v>
      </c>
      <c r="E86" s="48">
        <v>0</v>
      </c>
      <c r="F86" s="47">
        <v>0</v>
      </c>
      <c r="G86" s="47">
        <v>0</v>
      </c>
      <c r="I86" s="50" t="s">
        <v>57</v>
      </c>
      <c r="J86" s="53">
        <v>0.95694522692934558</v>
      </c>
      <c r="K86" s="54">
        <v>1.538574670380391E-2</v>
      </c>
      <c r="L86" s="53">
        <v>7.3265460494304326</v>
      </c>
      <c r="M86" s="53">
        <v>6.348239853887006</v>
      </c>
      <c r="O86" s="55" t="s">
        <v>58</v>
      </c>
      <c r="P86" s="58">
        <v>2.0999293179448655</v>
      </c>
      <c r="Q86" s="59">
        <v>3.7921414676495347E-3</v>
      </c>
      <c r="R86" s="58">
        <v>1.8057816512616831</v>
      </c>
      <c r="S86" s="58">
        <v>0.20798552667974388</v>
      </c>
    </row>
    <row r="87" spans="3:19" x14ac:dyDescent="0.2">
      <c r="C87" s="43" t="s">
        <v>59</v>
      </c>
      <c r="D87" s="47">
        <v>0.31443006956149022</v>
      </c>
      <c r="E87" s="48">
        <v>0</v>
      </c>
      <c r="F87" s="47">
        <v>0</v>
      </c>
      <c r="G87" s="47">
        <v>0</v>
      </c>
      <c r="I87" s="50" t="s">
        <v>60</v>
      </c>
      <c r="J87" s="53">
        <v>1.0208341157354504</v>
      </c>
      <c r="K87" s="54">
        <v>1.4872556086835523E-2</v>
      </c>
      <c r="L87" s="53">
        <v>7.0821695651597727</v>
      </c>
      <c r="M87" s="53">
        <v>7.7999196792218228</v>
      </c>
      <c r="O87" s="55" t="s">
        <v>61</v>
      </c>
      <c r="P87" s="58">
        <v>2.2277070957316978</v>
      </c>
      <c r="Q87" s="59">
        <v>3.6781795756785462E-3</v>
      </c>
      <c r="R87" s="58">
        <v>1.7515140836564504</v>
      </c>
      <c r="S87" s="58">
        <v>0.28376921497083907</v>
      </c>
    </row>
    <row r="88" spans="3:19" x14ac:dyDescent="0.2">
      <c r="C88" s="43" t="s">
        <v>62</v>
      </c>
      <c r="D88" s="47">
        <v>0.38109673627084251</v>
      </c>
      <c r="E88" s="48">
        <v>0</v>
      </c>
      <c r="F88" s="47">
        <v>0</v>
      </c>
      <c r="G88" s="47">
        <v>0</v>
      </c>
      <c r="I88" s="50" t="s">
        <v>63</v>
      </c>
      <c r="J88" s="53">
        <v>1.1230563379299916</v>
      </c>
      <c r="K88" s="54">
        <v>1.3896698293619867E-2</v>
      </c>
      <c r="L88" s="53">
        <v>6.6174753779142215</v>
      </c>
      <c r="M88" s="53">
        <v>10.008305073779168</v>
      </c>
      <c r="O88" s="55" t="s">
        <v>64</v>
      </c>
      <c r="P88" s="58">
        <v>2.2540959845028778</v>
      </c>
      <c r="Q88" s="59">
        <v>3.5365067382194656E-3</v>
      </c>
      <c r="R88" s="58">
        <v>1.6840508277235549</v>
      </c>
      <c r="S88" s="58">
        <v>0.29888461678171457</v>
      </c>
    </row>
    <row r="89" spans="3:19" x14ac:dyDescent="0.2">
      <c r="C89" s="43" t="s">
        <v>65</v>
      </c>
      <c r="D89" s="47">
        <v>0.46443006952656563</v>
      </c>
      <c r="E89" s="48">
        <v>0</v>
      </c>
      <c r="F89" s="47">
        <v>0</v>
      </c>
      <c r="G89" s="47">
        <v>0</v>
      </c>
      <c r="I89" s="50" t="s">
        <v>66</v>
      </c>
      <c r="J89" s="53">
        <v>1.2930563380301088</v>
      </c>
      <c r="K89" s="54">
        <v>1.1588542498382202E-2</v>
      </c>
      <c r="L89" s="53">
        <v>5.5183535706581912</v>
      </c>
      <c r="M89" s="53">
        <v>13.261713633935631</v>
      </c>
      <c r="O89" s="55" t="s">
        <v>67</v>
      </c>
      <c r="P89" s="58"/>
      <c r="Q89" s="59"/>
      <c r="R89" s="58"/>
      <c r="S89" s="58"/>
    </row>
    <row r="90" spans="3:19" x14ac:dyDescent="0.2">
      <c r="C90" s="43" t="s">
        <v>68</v>
      </c>
      <c r="D90" s="47">
        <v>0.56443006967790554</v>
      </c>
      <c r="E90" s="48">
        <v>0</v>
      </c>
      <c r="F90" s="47">
        <v>0</v>
      </c>
      <c r="G90" s="47">
        <v>0</v>
      </c>
      <c r="I90" s="50" t="s">
        <v>69</v>
      </c>
      <c r="J90" s="53">
        <v>1.4611118935804903</v>
      </c>
      <c r="K90" s="54">
        <v>9.1771169110116037E-3</v>
      </c>
      <c r="L90" s="53">
        <v>4.3700556719102872</v>
      </c>
      <c r="M90" s="53">
        <v>15.882306428497209</v>
      </c>
      <c r="O90" s="55" t="s">
        <v>70</v>
      </c>
      <c r="P90" s="58">
        <v>2.4179848734603224</v>
      </c>
      <c r="Q90" s="59">
        <v>2.8917620537234016E-3</v>
      </c>
      <c r="R90" s="58">
        <v>1.3770295493920959</v>
      </c>
      <c r="S90" s="58">
        <v>1.110266588010183</v>
      </c>
    </row>
    <row r="91" spans="3:19" x14ac:dyDescent="0.2">
      <c r="C91" s="43" t="s">
        <v>71</v>
      </c>
      <c r="D91" s="47">
        <v>0.64776340293362866</v>
      </c>
      <c r="E91" s="48">
        <v>0</v>
      </c>
      <c r="F91" s="47">
        <v>0</v>
      </c>
      <c r="G91" s="47">
        <v>0</v>
      </c>
      <c r="I91" s="50" t="s">
        <v>72</v>
      </c>
      <c r="J91" s="53">
        <v>1.5666674491890795</v>
      </c>
      <c r="K91" s="54">
        <v>7.9585293404752129E-3</v>
      </c>
      <c r="L91" s="53">
        <v>3.7897758764167682</v>
      </c>
      <c r="M91" s="53">
        <v>17.240565224466671</v>
      </c>
      <c r="O91" s="55" t="s">
        <v>73</v>
      </c>
      <c r="P91" s="58"/>
      <c r="Q91" s="59"/>
      <c r="R91" s="58"/>
      <c r="S91" s="55"/>
    </row>
    <row r="92" spans="3:19" x14ac:dyDescent="0.2">
      <c r="C92" s="43" t="s">
        <v>74</v>
      </c>
      <c r="D92" s="47">
        <v>0.73109673636397476</v>
      </c>
      <c r="E92" s="48">
        <v>0</v>
      </c>
      <c r="F92" s="47">
        <v>0</v>
      </c>
      <c r="G92" s="47">
        <v>0</v>
      </c>
      <c r="I92" s="50" t="s">
        <v>75</v>
      </c>
      <c r="J92" s="53">
        <v>1.6638896712625488</v>
      </c>
      <c r="K92" s="54">
        <v>6.7757799183141652E-3</v>
      </c>
      <c r="L92" s="53">
        <v>3.2265618658638879</v>
      </c>
      <c r="M92" s="53">
        <v>18.316277850313654</v>
      </c>
      <c r="O92" s="55" t="s">
        <v>76</v>
      </c>
      <c r="P92" s="58"/>
      <c r="Q92" s="59"/>
      <c r="R92" s="58"/>
      <c r="S92" s="55"/>
    </row>
    <row r="93" spans="3:19" x14ac:dyDescent="0.2">
      <c r="C93" s="43" t="s">
        <v>77</v>
      </c>
      <c r="D93" s="47">
        <v>0.81443006961969788</v>
      </c>
      <c r="E93" s="48">
        <v>0</v>
      </c>
      <c r="F93" s="47">
        <v>0</v>
      </c>
      <c r="G93" s="47">
        <v>0</v>
      </c>
      <c r="I93" s="50" t="s">
        <v>78</v>
      </c>
      <c r="J93" s="53">
        <v>1.7833341158635072</v>
      </c>
      <c r="K93" s="54">
        <v>5.7687108496540266E-3</v>
      </c>
      <c r="L93" s="53">
        <v>2.7470051665019173</v>
      </c>
      <c r="M93" s="53">
        <v>19.441452486552055</v>
      </c>
      <c r="O93" s="55" t="s">
        <v>79</v>
      </c>
      <c r="P93" s="58">
        <v>2.7860404289641378</v>
      </c>
      <c r="Q93" s="59">
        <v>1.7360898966273053E-3</v>
      </c>
      <c r="R93" s="58">
        <v>0.826709474584431</v>
      </c>
      <c r="S93" s="58">
        <v>1.245496876673577</v>
      </c>
    </row>
    <row r="94" spans="3:19" x14ac:dyDescent="0.2">
      <c r="C94" s="43" t="s">
        <v>80</v>
      </c>
      <c r="D94" s="47">
        <v>0.91443006959641482</v>
      </c>
      <c r="E94" s="48">
        <v>0</v>
      </c>
      <c r="F94" s="47">
        <v>0</v>
      </c>
      <c r="G94" s="47">
        <v>0</v>
      </c>
      <c r="I94" s="50" t="s">
        <v>81</v>
      </c>
      <c r="J94" s="53">
        <v>1.8625007825262934</v>
      </c>
      <c r="K94" s="54">
        <v>5.613016575530554E-3</v>
      </c>
      <c r="L94" s="53">
        <v>2.6728650359669301</v>
      </c>
      <c r="M94" s="53">
        <v>20.118082849065413</v>
      </c>
      <c r="O94" s="55" t="s">
        <v>82</v>
      </c>
      <c r="P94" s="58"/>
      <c r="Q94" s="59"/>
      <c r="R94" s="58"/>
      <c r="S94" s="55"/>
    </row>
    <row r="95" spans="3:19" x14ac:dyDescent="0.2">
      <c r="C95" s="43" t="s">
        <v>83</v>
      </c>
      <c r="D95" s="47">
        <v>1.0144300695731316</v>
      </c>
      <c r="E95" s="48">
        <v>0</v>
      </c>
      <c r="F95" s="47">
        <v>0</v>
      </c>
      <c r="G95" s="47">
        <v>0</v>
      </c>
      <c r="I95" s="50" t="s">
        <v>84</v>
      </c>
      <c r="J95" s="53">
        <v>1.9500007823749534</v>
      </c>
      <c r="K95" s="54">
        <v>5.251044236046002E-3</v>
      </c>
      <c r="L95" s="53">
        <v>2.5004972552600004</v>
      </c>
      <c r="M95" s="53">
        <v>20.831923345952692</v>
      </c>
      <c r="O95" s="55" t="s">
        <v>85</v>
      </c>
      <c r="P95" s="58"/>
      <c r="Q95" s="59"/>
      <c r="R95" s="58"/>
      <c r="S95" s="55"/>
    </row>
    <row r="96" spans="3:19" x14ac:dyDescent="0.2">
      <c r="C96" s="43" t="s">
        <v>86</v>
      </c>
      <c r="D96" s="47">
        <v>1.0977634030034777</v>
      </c>
      <c r="E96" s="48">
        <v>0</v>
      </c>
      <c r="F96" s="47">
        <v>0</v>
      </c>
      <c r="G96" s="47">
        <v>0</v>
      </c>
      <c r="I96" s="50" t="s">
        <v>87</v>
      </c>
      <c r="J96" s="53"/>
      <c r="K96" s="50"/>
      <c r="L96" s="50"/>
      <c r="M96" s="50"/>
      <c r="O96" s="55" t="s">
        <v>88</v>
      </c>
      <c r="P96" s="58">
        <v>3.0902070956618486</v>
      </c>
      <c r="Q96" s="59">
        <v>1.1519471891061055E-3</v>
      </c>
      <c r="R96" s="58">
        <v>0.54854628052671695</v>
      </c>
      <c r="S96" s="58">
        <v>1.3152390577112891</v>
      </c>
    </row>
    <row r="97" spans="3:19" x14ac:dyDescent="0.2">
      <c r="C97" s="43" t="s">
        <v>89</v>
      </c>
      <c r="D97" s="47">
        <v>1.2144300695265655</v>
      </c>
      <c r="E97" s="48">
        <v>0</v>
      </c>
      <c r="F97" s="47">
        <v>0</v>
      </c>
      <c r="G97" s="47">
        <v>0</v>
      </c>
      <c r="I97" s="50" t="s">
        <v>90</v>
      </c>
      <c r="J97" s="53"/>
      <c r="K97" s="50"/>
      <c r="L97" s="50"/>
      <c r="M97" s="50"/>
      <c r="O97" s="55" t="s">
        <v>91</v>
      </c>
      <c r="P97" s="58"/>
      <c r="Q97" s="59"/>
      <c r="R97" s="58"/>
      <c r="S97" s="55"/>
    </row>
    <row r="98" spans="3:19" x14ac:dyDescent="0.2">
      <c r="C98" s="43" t="s">
        <v>92</v>
      </c>
      <c r="D98" s="47">
        <v>1.3310967362242763</v>
      </c>
      <c r="E98" s="48">
        <v>0</v>
      </c>
      <c r="F98" s="47">
        <v>0</v>
      </c>
      <c r="G98" s="47">
        <v>0</v>
      </c>
      <c r="I98" s="50" t="s">
        <v>93</v>
      </c>
      <c r="J98" s="53">
        <v>2.1902785602665595</v>
      </c>
      <c r="K98" s="54">
        <v>4.2742409514053411E-3</v>
      </c>
      <c r="L98" s="53">
        <v>2.0353528340025435</v>
      </c>
      <c r="M98" s="53">
        <v>22.550593504540185</v>
      </c>
      <c r="O98" s="55" t="s">
        <v>94</v>
      </c>
      <c r="P98" s="58">
        <v>3.5874293178168086</v>
      </c>
      <c r="Q98" s="59">
        <v>6.9961000959795462E-4</v>
      </c>
      <c r="R98" s="58">
        <v>0.3331476236180736</v>
      </c>
      <c r="S98" s="58">
        <v>1.3883308823711198</v>
      </c>
    </row>
    <row r="99" spans="3:19" x14ac:dyDescent="0.2">
      <c r="C99" s="43" t="s">
        <v>95</v>
      </c>
      <c r="D99" s="47">
        <v>1.3644300696662639</v>
      </c>
      <c r="E99" s="48">
        <v>2.3603701680226477E-4</v>
      </c>
      <c r="F99" s="47">
        <v>0.11239857942964988</v>
      </c>
      <c r="G99" s="47">
        <v>5.4038989194334121E-3</v>
      </c>
      <c r="I99" s="50" t="s">
        <v>96</v>
      </c>
      <c r="J99" s="53"/>
      <c r="K99" s="50"/>
      <c r="L99" s="50"/>
      <c r="M99" s="50"/>
      <c r="O99" s="55" t="s">
        <v>97</v>
      </c>
      <c r="P99" s="58"/>
      <c r="Q99" s="59"/>
      <c r="R99" s="58"/>
      <c r="S99" s="55"/>
    </row>
    <row r="100" spans="3:19" x14ac:dyDescent="0.2">
      <c r="C100" s="43" t="s">
        <v>98</v>
      </c>
      <c r="D100" s="47">
        <v>1.3977634029336286</v>
      </c>
      <c r="E100" s="48">
        <v>6.3020635683396138E-4</v>
      </c>
      <c r="F100" s="47">
        <v>0.30009826515902921</v>
      </c>
      <c r="G100" s="47">
        <v>2.523592217431915E-2</v>
      </c>
      <c r="I100" s="50" t="s">
        <v>99</v>
      </c>
      <c r="J100" s="53"/>
      <c r="K100" s="50"/>
      <c r="L100" s="50"/>
      <c r="M100" s="50"/>
      <c r="O100" s="55" t="s">
        <v>100</v>
      </c>
      <c r="P100" s="58"/>
      <c r="Q100" s="59"/>
      <c r="R100" s="58"/>
      <c r="S100" s="55"/>
    </row>
    <row r="101" spans="3:19" x14ac:dyDescent="0.2">
      <c r="C101" s="43" t="s">
        <v>101</v>
      </c>
      <c r="D101" s="47">
        <v>1.4310967362009932</v>
      </c>
      <c r="E101" s="48">
        <v>7.1046248534556964E-4</v>
      </c>
      <c r="F101" s="47">
        <v>0.33831546921217603</v>
      </c>
      <c r="G101" s="47">
        <v>5.592957763467335E-2</v>
      </c>
      <c r="I101" s="50" t="s">
        <v>102</v>
      </c>
      <c r="J101" s="53"/>
      <c r="K101" s="50"/>
      <c r="L101" s="50"/>
      <c r="M101" s="50"/>
      <c r="O101" s="55" t="s">
        <v>103</v>
      </c>
      <c r="P101" s="58">
        <v>4.6915959845028778</v>
      </c>
      <c r="Q101" s="59">
        <v>4.9387509888527904E-4</v>
      </c>
      <c r="R101" s="58">
        <v>0.23517861851679953</v>
      </c>
      <c r="S101" s="58">
        <v>1.4929552334692204</v>
      </c>
    </row>
    <row r="102" spans="3:19" x14ac:dyDescent="0.2">
      <c r="C102" s="43" t="s">
        <v>104</v>
      </c>
      <c r="D102" s="47">
        <v>1.4644300696429808</v>
      </c>
      <c r="E102" s="48">
        <v>8.1223357298568168E-4</v>
      </c>
      <c r="F102" s="47">
        <v>0.38677789189794365</v>
      </c>
      <c r="G102" s="47">
        <v>9.0790616363759735E-2</v>
      </c>
      <c r="I102" s="50" t="s">
        <v>105</v>
      </c>
      <c r="J102" s="53">
        <v>2.6041674491657965</v>
      </c>
      <c r="K102" s="54">
        <v>3.0839376562636928E-3</v>
      </c>
      <c r="L102" s="53">
        <v>1.4685417410779489</v>
      </c>
      <c r="M102" s="53">
        <v>24.837534897514736</v>
      </c>
      <c r="O102" s="55" t="s">
        <v>106</v>
      </c>
      <c r="P102" s="58"/>
      <c r="Q102" s="59"/>
      <c r="R102" s="58"/>
      <c r="S102" s="55"/>
    </row>
    <row r="103" spans="3:19" x14ac:dyDescent="0.2">
      <c r="C103" s="43" t="s">
        <v>107</v>
      </c>
      <c r="D103" s="47">
        <v>1.5144300696313393</v>
      </c>
      <c r="E103" s="48">
        <v>1.3598139259336649E-3</v>
      </c>
      <c r="F103" s="47">
        <v>0.6475304409207927</v>
      </c>
      <c r="G103" s="47">
        <v>0.16538183038428142</v>
      </c>
      <c r="I103" s="50" t="s">
        <v>108</v>
      </c>
      <c r="J103" s="53"/>
      <c r="K103" s="50"/>
      <c r="L103" s="50"/>
      <c r="M103" s="50"/>
      <c r="O103" s="55" t="s">
        <v>109</v>
      </c>
      <c r="P103" s="58"/>
      <c r="Q103" s="59"/>
      <c r="R103" s="58"/>
      <c r="S103" s="55"/>
    </row>
    <row r="104" spans="3:19" x14ac:dyDescent="0.2">
      <c r="C104" s="43" t="s">
        <v>110</v>
      </c>
      <c r="D104" s="47">
        <v>1.5644300696196978</v>
      </c>
      <c r="E104" s="48">
        <v>1.8174217172152315E-3</v>
      </c>
      <c r="F104" s="47">
        <v>0.86543891295963393</v>
      </c>
      <c r="G104" s="47">
        <v>0.27449264125267181</v>
      </c>
      <c r="I104" s="50" t="s">
        <v>111</v>
      </c>
      <c r="J104" s="53"/>
      <c r="K104" s="50"/>
      <c r="L104" s="50"/>
      <c r="M104" s="50"/>
      <c r="O104" s="55" t="s">
        <v>112</v>
      </c>
      <c r="P104" s="58">
        <v>6.0110404289990624</v>
      </c>
      <c r="Q104" s="59">
        <v>4.0886133799041588E-4</v>
      </c>
      <c r="R104" s="58">
        <v>0.19469587523353135</v>
      </c>
      <c r="S104" s="58">
        <v>1.5875208420100173</v>
      </c>
    </row>
    <row r="105" spans="3:19" x14ac:dyDescent="0.2">
      <c r="C105" s="43" t="s">
        <v>113</v>
      </c>
      <c r="D105" s="47">
        <v>1.5977634028870624</v>
      </c>
      <c r="E105" s="48">
        <v>2.3887902320794893E-3</v>
      </c>
      <c r="F105" s="47">
        <v>1.1375191581330901</v>
      </c>
      <c r="G105" s="47">
        <v>0.37079085920408777</v>
      </c>
      <c r="I105" s="50" t="s">
        <v>114</v>
      </c>
      <c r="J105" s="53">
        <v>2.8708341158285826</v>
      </c>
      <c r="K105" s="54">
        <v>2.1139036878892719E-3</v>
      </c>
      <c r="L105" s="53">
        <v>1.0066208037567961</v>
      </c>
      <c r="M105" s="53">
        <v>25.878395795217596</v>
      </c>
      <c r="O105" s="55" t="s">
        <v>115</v>
      </c>
      <c r="P105" s="58"/>
      <c r="Q105" s="59"/>
      <c r="R105" s="58"/>
      <c r="S105" s="55"/>
    </row>
    <row r="106" spans="3:19" x14ac:dyDescent="0.2">
      <c r="C106" s="43" t="s">
        <v>116</v>
      </c>
      <c r="D106" s="47">
        <v>1.6477634028754209</v>
      </c>
      <c r="E106" s="48">
        <v>2.5777275823692563E-3</v>
      </c>
      <c r="F106" s="47">
        <v>1.227489324937741</v>
      </c>
      <c r="G106" s="47">
        <v>0.54134817593799589</v>
      </c>
      <c r="I106" s="50" t="s">
        <v>117</v>
      </c>
      <c r="J106" s="53"/>
      <c r="K106" s="50"/>
      <c r="L106" s="50"/>
      <c r="M106" s="50"/>
      <c r="O106" s="55" t="s">
        <v>118</v>
      </c>
      <c r="P106" s="58">
        <v>7.0749293179215824</v>
      </c>
      <c r="Q106" s="59">
        <v>3.2840404109050944E-4</v>
      </c>
      <c r="R106" s="58">
        <v>0.15638287670976639</v>
      </c>
      <c r="S106" s="58">
        <v>1.649794052227008</v>
      </c>
    </row>
    <row r="107" spans="3:19" x14ac:dyDescent="0.2">
      <c r="C107" s="43" t="s">
        <v>119</v>
      </c>
      <c r="D107" s="47">
        <v>1.7144300695847732</v>
      </c>
      <c r="E107" s="48">
        <v>3.0086805622012978E-3</v>
      </c>
      <c r="F107" s="47">
        <v>1.4327050296196655</v>
      </c>
      <c r="G107" s="47">
        <v>0.7971418244585986</v>
      </c>
      <c r="I107" s="50" t="s">
        <v>120</v>
      </c>
      <c r="J107" s="53">
        <v>3.3708341157121673</v>
      </c>
      <c r="K107" s="54">
        <v>1.4703660137229976E-3</v>
      </c>
      <c r="L107" s="53">
        <v>0.70017429224904648</v>
      </c>
      <c r="M107" s="53">
        <v>27.224168226766867</v>
      </c>
    </row>
    <row r="108" spans="3:19" x14ac:dyDescent="0.2">
      <c r="C108" s="43" t="s">
        <v>121</v>
      </c>
      <c r="D108" s="47">
        <v>1.7644300695731316</v>
      </c>
      <c r="E108" s="48">
        <v>4.2689301059542668E-3</v>
      </c>
      <c r="F108" s="47">
        <v>2.032823859978222</v>
      </c>
      <c r="G108" s="47">
        <v>1.0470653713315397</v>
      </c>
      <c r="I108" s="50" t="s">
        <v>122</v>
      </c>
      <c r="J108" s="53">
        <v>3.6597230047278195</v>
      </c>
      <c r="K108" s="54">
        <v>1.397261421415394E-3</v>
      </c>
      <c r="L108" s="53">
        <v>0.66536258162637807</v>
      </c>
      <c r="M108" s="53">
        <v>27.846260070794919</v>
      </c>
    </row>
    <row r="109" spans="3:19" x14ac:dyDescent="0.2">
      <c r="C109" s="43" t="s">
        <v>123</v>
      </c>
      <c r="D109" s="47">
        <v>1.8144300695614901</v>
      </c>
      <c r="E109" s="48">
        <v>4.5207124607484243E-3</v>
      </c>
      <c r="F109" s="47">
        <v>2.1527202194040114</v>
      </c>
      <c r="G109" s="47">
        <v>1.3489142536340686</v>
      </c>
      <c r="I109" s="50" t="s">
        <v>124</v>
      </c>
      <c r="J109" s="53"/>
      <c r="K109" s="50"/>
      <c r="L109" s="50"/>
      <c r="M109" s="50"/>
    </row>
    <row r="110" spans="3:19" x14ac:dyDescent="0.2">
      <c r="C110" s="43" t="s">
        <v>125</v>
      </c>
      <c r="D110" s="47">
        <v>1.8644300695498486</v>
      </c>
      <c r="E110" s="48">
        <v>4.9193175637420976E-3</v>
      </c>
      <c r="F110" s="47">
        <v>2.3425321732105222</v>
      </c>
      <c r="G110" s="47">
        <v>1.673098370356771</v>
      </c>
      <c r="I110" s="50" t="s">
        <v>126</v>
      </c>
      <c r="J110" s="53">
        <v>4.4805563380301088</v>
      </c>
      <c r="K110" s="54">
        <v>4.7611137139746051E-4</v>
      </c>
      <c r="L110" s="53">
        <v>0.22671970066545735</v>
      </c>
      <c r="M110" s="53">
        <v>29.000989236437089</v>
      </c>
    </row>
    <row r="111" spans="3:19" x14ac:dyDescent="0.2">
      <c r="C111" s="43" t="s">
        <v>127</v>
      </c>
      <c r="D111" s="47">
        <v>1.9310967362592009</v>
      </c>
      <c r="E111" s="48">
        <v>5.415690503448747E-3</v>
      </c>
      <c r="F111" s="47">
        <v>2.5789002397374987</v>
      </c>
      <c r="G111" s="47">
        <v>2.1463236257591998</v>
      </c>
      <c r="I111" s="50" t="s">
        <v>128</v>
      </c>
      <c r="J111" s="53"/>
      <c r="K111" s="50"/>
      <c r="L111" s="50"/>
      <c r="M111" s="50"/>
    </row>
    <row r="112" spans="3:19" x14ac:dyDescent="0.2">
      <c r="C112" s="43" t="s">
        <v>129</v>
      </c>
      <c r="D112" s="47">
        <v>1.9810967362475593</v>
      </c>
      <c r="E112" s="48">
        <v>5.61775409107498E-3</v>
      </c>
      <c r="F112" s="47">
        <v>2.6751209957499902</v>
      </c>
      <c r="G112" s="47">
        <v>2.5252278751106303</v>
      </c>
      <c r="I112" s="50" t="s">
        <v>130</v>
      </c>
      <c r="J112" s="53">
        <v>5.3041674490610227</v>
      </c>
      <c r="K112" s="54">
        <v>2.1729818143227775E-4</v>
      </c>
      <c r="L112" s="53">
        <v>0.10347532449156083</v>
      </c>
      <c r="M112" s="53">
        <v>29.429846686958978</v>
      </c>
    </row>
    <row r="113" spans="3:13" x14ac:dyDescent="0.2">
      <c r="C113" s="43" t="s">
        <v>131</v>
      </c>
      <c r="D113" s="47">
        <v>2.0310967362359178</v>
      </c>
      <c r="E113" s="48">
        <v>5.6921159858094482E-3</v>
      </c>
      <c r="F113" s="47">
        <v>2.7105314218140224</v>
      </c>
      <c r="G113" s="47">
        <v>2.9136249704176636</v>
      </c>
      <c r="I113" s="50" t="s">
        <v>132</v>
      </c>
      <c r="J113" s="53">
        <v>5.7958341157587334</v>
      </c>
      <c r="K113" s="54">
        <v>3.8781353656362882E-5</v>
      </c>
      <c r="L113" s="53">
        <v>1.8467311264934703E-2</v>
      </c>
      <c r="M113" s="53">
        <v>29.524393431654001</v>
      </c>
    </row>
    <row r="114" spans="3:13" x14ac:dyDescent="0.2">
      <c r="C114" s="43" t="s">
        <v>133</v>
      </c>
      <c r="D114" s="47">
        <v>2.0977634029452701</v>
      </c>
      <c r="E114" s="48">
        <v>5.8800374357383086E-3</v>
      </c>
      <c r="F114" s="47">
        <v>2.8000178265420512</v>
      </c>
      <c r="G114" s="47">
        <v>3.4434973442818588</v>
      </c>
      <c r="I114" s="50" t="s">
        <v>134</v>
      </c>
      <c r="J114" s="53"/>
      <c r="K114" s="50"/>
      <c r="L114" s="50"/>
      <c r="M114" s="50"/>
    </row>
    <row r="115" spans="3:13" x14ac:dyDescent="0.2">
      <c r="C115" s="43" t="s">
        <v>135</v>
      </c>
      <c r="D115" s="47">
        <v>2.1644300696546224</v>
      </c>
      <c r="E115" s="48">
        <v>5.9011198828319697E-3</v>
      </c>
      <c r="F115" s="47">
        <v>2.8100570870628427</v>
      </c>
      <c r="G115" s="47">
        <v>3.9829397080198472</v>
      </c>
      <c r="I115" s="50" t="s">
        <v>136</v>
      </c>
      <c r="J115" s="53">
        <v>6.8458341158635072</v>
      </c>
      <c r="K115" s="54">
        <v>0</v>
      </c>
      <c r="L115" s="53">
        <v>0</v>
      </c>
      <c r="M115" s="53">
        <v>29.554971722362939</v>
      </c>
    </row>
    <row r="116" spans="3:13" x14ac:dyDescent="0.2">
      <c r="C116" s="43" t="s">
        <v>137</v>
      </c>
      <c r="D116" s="47">
        <v>2.2477634029103455</v>
      </c>
      <c r="E116" s="48">
        <v>5.8673034767590245E-3</v>
      </c>
      <c r="F116" s="47">
        <v>2.7939540365519164</v>
      </c>
      <c r="G116" s="47">
        <v>4.6565138243954083</v>
      </c>
      <c r="I116" s="50" t="s">
        <v>138</v>
      </c>
      <c r="J116" s="53"/>
      <c r="K116" s="50"/>
      <c r="L116" s="50"/>
      <c r="M116" s="50"/>
    </row>
    <row r="117" spans="3:13" x14ac:dyDescent="0.2">
      <c r="C117" s="43" t="s">
        <v>139</v>
      </c>
      <c r="D117" s="47">
        <v>2.3477634028870624</v>
      </c>
      <c r="E117" s="48">
        <v>5.8756016727763288E-3</v>
      </c>
      <c r="F117" s="47">
        <v>2.7979055584649184</v>
      </c>
      <c r="G117" s="47">
        <v>5.4630501010352797</v>
      </c>
      <c r="I117" s="50" t="s">
        <v>140</v>
      </c>
      <c r="J117" s="53"/>
      <c r="K117" s="50"/>
      <c r="L117" s="50"/>
      <c r="M117" s="50"/>
    </row>
    <row r="118" spans="3:13" x14ac:dyDescent="0.2">
      <c r="C118" s="43" t="s">
        <v>141</v>
      </c>
      <c r="D118" s="47">
        <v>2.4310967363174085</v>
      </c>
      <c r="E118" s="48">
        <v>5.8445211567842411E-3</v>
      </c>
      <c r="F118" s="47">
        <v>2.7831053127544005</v>
      </c>
      <c r="G118" s="47">
        <v>6.1338597034824112</v>
      </c>
      <c r="I118" s="50" t="s">
        <v>142</v>
      </c>
      <c r="J118" s="53"/>
      <c r="K118" s="50"/>
      <c r="L118" s="50"/>
      <c r="M118" s="50"/>
    </row>
    <row r="119" spans="3:13" x14ac:dyDescent="0.2">
      <c r="C119" s="43" t="s">
        <v>143</v>
      </c>
      <c r="D119" s="47">
        <v>2.5144300695731316</v>
      </c>
      <c r="E119" s="48">
        <v>5.6681870060213638E-3</v>
      </c>
      <c r="F119" s="47">
        <v>2.6991366695339827</v>
      </c>
      <c r="G119" s="47">
        <v>6.7927977779298789</v>
      </c>
      <c r="I119" s="50" t="s">
        <v>144</v>
      </c>
      <c r="J119" s="53"/>
      <c r="K119" s="50"/>
      <c r="L119" s="50"/>
      <c r="M119" s="50"/>
    </row>
    <row r="120" spans="3:13" x14ac:dyDescent="0.2">
      <c r="C120" s="43" t="s">
        <v>145</v>
      </c>
      <c r="D120" s="47">
        <v>2.6144300695498486</v>
      </c>
      <c r="E120" s="48">
        <v>5.3910473758822051E-3</v>
      </c>
      <c r="F120" s="47">
        <v>2.5671654170867639</v>
      </c>
      <c r="G120" s="47">
        <v>7.5523775929146826</v>
      </c>
    </row>
    <row r="121" spans="3:13" x14ac:dyDescent="0.2">
      <c r="C121" s="43" t="s">
        <v>146</v>
      </c>
      <c r="D121" s="47">
        <v>2.7310967362475593</v>
      </c>
      <c r="E121" s="48">
        <v>5.2195815001161465E-3</v>
      </c>
      <c r="F121" s="47">
        <v>2.4855150000553077</v>
      </c>
      <c r="G121" s="47">
        <v>8.4026072849746694</v>
      </c>
    </row>
    <row r="122" spans="3:13" x14ac:dyDescent="0.2">
      <c r="C122" s="43" t="s">
        <v>147</v>
      </c>
      <c r="D122" s="47">
        <v>2.8977634029336286</v>
      </c>
      <c r="E122" s="48">
        <v>4.7121543574725052E-3</v>
      </c>
      <c r="F122" s="47">
        <v>2.2438830273678594</v>
      </c>
      <c r="G122" s="47">
        <v>9.5395072769192772</v>
      </c>
    </row>
    <row r="123" spans="3:13" x14ac:dyDescent="0.2">
      <c r="C123" s="43" t="s">
        <v>148</v>
      </c>
      <c r="D123" s="47">
        <v>3.2144300695847732</v>
      </c>
      <c r="E123" s="48">
        <v>4.2370750916672301E-3</v>
      </c>
      <c r="F123" s="47">
        <v>2.0176548055558237</v>
      </c>
      <c r="G123" s="47">
        <v>11.485926328171264</v>
      </c>
    </row>
    <row r="124" spans="3:13" x14ac:dyDescent="0.2">
      <c r="C124" s="43" t="s">
        <v>149</v>
      </c>
      <c r="D124" s="47">
        <v>3.3977634029918362</v>
      </c>
      <c r="E124" s="48">
        <v>3.7752628810702282E-3</v>
      </c>
      <c r="F124" s="47">
        <v>1.797744229081061</v>
      </c>
      <c r="G124" s="47">
        <v>12.494828479907003</v>
      </c>
    </row>
    <row r="125" spans="3:13" x14ac:dyDescent="0.2">
      <c r="C125" s="43" t="s">
        <v>150</v>
      </c>
      <c r="D125" s="47">
        <v>3.6810967362009932</v>
      </c>
      <c r="E125" s="48">
        <v>3.2541864632805477E-3</v>
      </c>
      <c r="F125" s="47">
        <v>1.5496126015621656</v>
      </c>
      <c r="G125" s="47">
        <v>13.86276936378863</v>
      </c>
    </row>
    <row r="126" spans="3:13" x14ac:dyDescent="0.2">
      <c r="C126" s="43" t="s">
        <v>151</v>
      </c>
      <c r="D126" s="47">
        <v>3.9477634028637794</v>
      </c>
      <c r="E126" s="48">
        <v>2.7761198469090434E-3</v>
      </c>
      <c r="F126" s="47">
        <v>1.3219618318614492</v>
      </c>
      <c r="G126" s="47">
        <v>14.967245808653681</v>
      </c>
    </row>
    <row r="127" spans="3:13" x14ac:dyDescent="0.2">
      <c r="C127" s="43" t="s">
        <v>152</v>
      </c>
      <c r="D127" s="47">
        <v>4.2644300696895474</v>
      </c>
      <c r="E127" s="48">
        <v>1.9945605415313031E-3</v>
      </c>
      <c r="F127" s="47">
        <v>0.94979073406252523</v>
      </c>
      <c r="G127" s="47">
        <v>16.00484834788768</v>
      </c>
    </row>
    <row r="128" spans="3:13" x14ac:dyDescent="0.2">
      <c r="C128" s="43" t="s">
        <v>153</v>
      </c>
      <c r="D128" s="47">
        <v>4.7477634030267613</v>
      </c>
      <c r="E128" s="48">
        <v>1.6131251604788886E-3</v>
      </c>
      <c r="F128" s="47">
        <v>0.76815483832328024</v>
      </c>
      <c r="G128" s="47">
        <v>17.202481462720186</v>
      </c>
    </row>
    <row r="129" spans="3:7" x14ac:dyDescent="0.2">
      <c r="C129" s="43" t="s">
        <v>154</v>
      </c>
      <c r="D129" s="47">
        <v>5.1310967362126352</v>
      </c>
      <c r="E129" s="48">
        <v>9.6884316327591129E-4</v>
      </c>
      <c r="F129" s="47">
        <v>0.46135388727424348</v>
      </c>
      <c r="G129" s="47">
        <v>17.882273148315381</v>
      </c>
    </row>
    <row r="130" spans="3:7" x14ac:dyDescent="0.2">
      <c r="C130" s="43" t="s">
        <v>155</v>
      </c>
      <c r="D130" s="47">
        <v>5.5310967362941259</v>
      </c>
      <c r="E130" s="48">
        <v>6.9826162259527757E-4</v>
      </c>
      <c r="F130" s="47">
        <v>0.33250553456917981</v>
      </c>
      <c r="G130" s="47">
        <v>18.340279227809347</v>
      </c>
    </row>
    <row r="131" spans="3:7" x14ac:dyDescent="0.2">
      <c r="C131" s="43" t="s">
        <v>156</v>
      </c>
      <c r="D131" s="47">
        <v>5.8644300696662643</v>
      </c>
      <c r="E131" s="48">
        <v>9.278551041601318E-4</v>
      </c>
      <c r="F131" s="47">
        <v>0.44183576388577706</v>
      </c>
      <c r="G131" s="47">
        <v>18.712567037323861</v>
      </c>
    </row>
    <row r="132" spans="3:7" x14ac:dyDescent="0.2">
      <c r="C132" s="43" t="s">
        <v>157</v>
      </c>
      <c r="D132" s="47">
        <v>6.1310967363290505</v>
      </c>
      <c r="E132" s="48">
        <v>6.5273721632337146E-4</v>
      </c>
      <c r="F132" s="47">
        <v>0.3108272458682721</v>
      </c>
      <c r="G132" s="47">
        <v>19.00205929478329</v>
      </c>
    </row>
    <row r="133" spans="3:7" x14ac:dyDescent="0.2">
      <c r="C133" s="43" t="s">
        <v>158</v>
      </c>
      <c r="D133" s="47">
        <v>6.9477634028637798</v>
      </c>
      <c r="E133" s="48">
        <v>3.8998112594754186E-4</v>
      </c>
      <c r="F133" s="47">
        <v>0.18570529807025801</v>
      </c>
      <c r="G133" s="47">
        <v>19.586930440051979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69"/>
  <sheetViews>
    <sheetView workbookViewId="0">
      <selection activeCell="L37" sqref="L37"/>
    </sheetView>
  </sheetViews>
  <sheetFormatPr baseColWidth="10" defaultColWidth="8.83203125" defaultRowHeight="15" x14ac:dyDescent="0.2"/>
  <cols>
    <col min="1" max="1" width="38.83203125" bestFit="1" customWidth="1"/>
    <col min="2" max="2" width="14.5" customWidth="1"/>
    <col min="3" max="3" width="14.83203125" bestFit="1" customWidth="1"/>
    <col min="4" max="4" width="11" customWidth="1"/>
    <col min="5" max="5" width="10.6640625" customWidth="1"/>
    <col min="17" max="17" width="12.6640625" bestFit="1" customWidth="1"/>
  </cols>
  <sheetData>
    <row r="1" spans="1:52" x14ac:dyDescent="0.2">
      <c r="A1" s="18" t="s">
        <v>545</v>
      </c>
      <c r="B1" s="2">
        <v>43405.425694444442</v>
      </c>
      <c r="C1" s="18" t="s">
        <v>159</v>
      </c>
      <c r="D1" s="20">
        <v>43405</v>
      </c>
      <c r="F1" s="29"/>
    </row>
    <row r="2" spans="1:52" x14ac:dyDescent="0.2">
      <c r="A2" t="s">
        <v>161</v>
      </c>
      <c r="B2" s="2">
        <v>43405.429166666669</v>
      </c>
      <c r="C2" t="s">
        <v>159</v>
      </c>
      <c r="D2" s="3"/>
      <c r="J2" s="17"/>
    </row>
    <row r="3" spans="1:52" x14ac:dyDescent="0.2">
      <c r="A3" s="18" t="s">
        <v>444</v>
      </c>
      <c r="B3" s="28" t="s">
        <v>228</v>
      </c>
      <c r="J3" s="17"/>
    </row>
    <row r="4" spans="1:52" x14ac:dyDescent="0.2">
      <c r="A4" s="29" t="s">
        <v>462</v>
      </c>
      <c r="B4" s="30">
        <v>1157.5</v>
      </c>
      <c r="C4" t="s">
        <v>463</v>
      </c>
      <c r="D4" s="14" t="s">
        <v>464</v>
      </c>
      <c r="J4" s="17"/>
    </row>
    <row r="5" spans="1:52" x14ac:dyDescent="0.2">
      <c r="A5" s="4" t="s">
        <v>203</v>
      </c>
      <c r="B5" s="30">
        <f>B4/B9</f>
        <v>545.73314474304573</v>
      </c>
      <c r="C5" s="8" t="s">
        <v>0</v>
      </c>
      <c r="D5" s="14"/>
      <c r="E5" s="15"/>
      <c r="F5" s="15"/>
      <c r="G5" s="15"/>
      <c r="H5" s="15"/>
      <c r="I5" s="15"/>
      <c r="J5" s="17"/>
      <c r="K5" s="15"/>
      <c r="L5" s="15"/>
    </row>
    <row r="6" spans="1:52" x14ac:dyDescent="0.2">
      <c r="A6" t="s">
        <v>466</v>
      </c>
      <c r="B6">
        <v>0.10100000000000001</v>
      </c>
      <c r="C6" t="s">
        <v>445</v>
      </c>
      <c r="D6" s="14" t="s">
        <v>457</v>
      </c>
      <c r="E6" s="15"/>
      <c r="F6" s="15"/>
      <c r="G6" s="15"/>
      <c r="H6" s="15"/>
      <c r="I6" s="15"/>
      <c r="J6" s="17"/>
      <c r="K6" s="15"/>
      <c r="L6" s="15"/>
    </row>
    <row r="7" spans="1:52" x14ac:dyDescent="0.2">
      <c r="A7" t="s">
        <v>446</v>
      </c>
      <c r="B7" s="4">
        <v>0.42</v>
      </c>
      <c r="C7" t="s">
        <v>450</v>
      </c>
      <c r="D7" s="14" t="s">
        <v>458</v>
      </c>
      <c r="E7" s="15"/>
      <c r="F7" s="15"/>
      <c r="G7" s="15"/>
      <c r="H7" s="15"/>
      <c r="I7" s="15"/>
      <c r="J7" s="17"/>
      <c r="K7" s="15"/>
      <c r="L7" s="15"/>
    </row>
    <row r="8" spans="1:52" x14ac:dyDescent="0.2">
      <c r="A8" t="s">
        <v>447</v>
      </c>
      <c r="B8" s="4">
        <f>B6/0.02</f>
        <v>5.05</v>
      </c>
      <c r="C8" t="s">
        <v>451</v>
      </c>
      <c r="D8" s="14"/>
      <c r="E8" s="15"/>
      <c r="F8" s="15"/>
      <c r="G8" s="15"/>
      <c r="H8" s="15"/>
      <c r="I8" s="15"/>
      <c r="J8" s="17"/>
      <c r="K8" s="15"/>
      <c r="L8" s="15"/>
    </row>
    <row r="9" spans="1:52" x14ac:dyDescent="0.2">
      <c r="A9" t="s">
        <v>448</v>
      </c>
      <c r="B9" s="4">
        <v>2.121</v>
      </c>
      <c r="C9" t="s">
        <v>445</v>
      </c>
      <c r="D9" s="14" t="s">
        <v>459</v>
      </c>
      <c r="E9" s="15"/>
      <c r="F9" s="15"/>
      <c r="G9" s="15"/>
      <c r="H9" s="15"/>
      <c r="I9" s="15"/>
      <c r="J9" s="17"/>
      <c r="K9" s="15"/>
      <c r="L9" s="15"/>
    </row>
    <row r="10" spans="1:52" x14ac:dyDescent="0.2">
      <c r="A10" t="s">
        <v>449</v>
      </c>
      <c r="B10" s="4">
        <v>7.0000000000000007E-2</v>
      </c>
      <c r="C10" t="s">
        <v>450</v>
      </c>
      <c r="D10" s="33"/>
      <c r="E10" s="15"/>
      <c r="F10" s="15"/>
      <c r="G10" s="15"/>
      <c r="H10" s="15"/>
      <c r="I10" s="15"/>
      <c r="J10" s="17"/>
      <c r="K10" s="15"/>
      <c r="L10" s="15"/>
    </row>
    <row r="11" spans="1:52" x14ac:dyDescent="0.2">
      <c r="A11" t="s">
        <v>452</v>
      </c>
      <c r="B11">
        <v>8.5000000000000006E-2</v>
      </c>
      <c r="C11" t="s">
        <v>450</v>
      </c>
      <c r="D11" s="33"/>
      <c r="E11" s="15"/>
      <c r="F11" s="15"/>
      <c r="G11" s="15"/>
      <c r="H11" s="15"/>
      <c r="I11" s="15"/>
      <c r="J11" s="17"/>
      <c r="K11" s="15"/>
      <c r="L11" s="15"/>
    </row>
    <row r="12" spans="1:52" x14ac:dyDescent="0.2">
      <c r="A12" t="s">
        <v>453</v>
      </c>
      <c r="B12">
        <v>0.01</v>
      </c>
      <c r="C12" t="s">
        <v>450</v>
      </c>
      <c r="D12" s="15"/>
      <c r="E12" s="15"/>
      <c r="F12" s="15"/>
      <c r="G12" s="15"/>
      <c r="H12" s="15"/>
      <c r="I12" s="15"/>
      <c r="J12" s="17"/>
      <c r="K12" s="15"/>
      <c r="L12" s="15"/>
    </row>
    <row r="13" spans="1:52" x14ac:dyDescent="0.2">
      <c r="B13" s="1"/>
      <c r="D13" s="19"/>
      <c r="F13" s="4"/>
      <c r="K13" s="19"/>
      <c r="L13" s="19"/>
      <c r="N13" s="4"/>
      <c r="R13" s="19"/>
      <c r="T13" s="4"/>
      <c r="X13" s="19"/>
      <c r="AE13" s="19"/>
      <c r="AL13" s="19"/>
      <c r="AS13" s="19"/>
      <c r="AZ13" s="19"/>
    </row>
    <row r="14" spans="1:52" x14ac:dyDescent="0.2">
      <c r="B14" t="s">
        <v>30</v>
      </c>
      <c r="I14" t="s">
        <v>2</v>
      </c>
      <c r="P14" t="s">
        <v>1</v>
      </c>
    </row>
    <row r="15" spans="1:52" x14ac:dyDescent="0.2">
      <c r="B15" t="s">
        <v>226</v>
      </c>
      <c r="C15" t="s">
        <v>168</v>
      </c>
      <c r="D15" t="s">
        <v>33</v>
      </c>
      <c r="E15" s="63" t="s">
        <v>456</v>
      </c>
      <c r="F15" s="63" t="s">
        <v>477</v>
      </c>
      <c r="G15" t="s">
        <v>455</v>
      </c>
      <c r="I15" t="s">
        <v>226</v>
      </c>
      <c r="J15" t="s">
        <v>168</v>
      </c>
      <c r="K15" t="s">
        <v>33</v>
      </c>
      <c r="L15" s="63" t="s">
        <v>456</v>
      </c>
      <c r="M15" s="63" t="s">
        <v>477</v>
      </c>
      <c r="N15" t="s">
        <v>455</v>
      </c>
      <c r="P15" t="s">
        <v>226</v>
      </c>
      <c r="Q15" t="s">
        <v>168</v>
      </c>
      <c r="R15" t="s">
        <v>33</v>
      </c>
      <c r="S15" s="63" t="s">
        <v>456</v>
      </c>
      <c r="T15" s="63" t="s">
        <v>477</v>
      </c>
      <c r="U15" t="s">
        <v>455</v>
      </c>
    </row>
    <row r="16" spans="1:52" x14ac:dyDescent="0.2">
      <c r="B16" t="s">
        <v>169</v>
      </c>
      <c r="C16" s="4">
        <v>0.83825818031656052</v>
      </c>
      <c r="D16" s="10">
        <v>0</v>
      </c>
      <c r="E16" s="66">
        <f>D16/$B$5</f>
        <v>0</v>
      </c>
      <c r="F16" s="66">
        <f>D16/$B$4*1000</f>
        <v>0</v>
      </c>
      <c r="G16" s="4">
        <f>C16*$B$10*60</f>
        <v>3.5206843573295545</v>
      </c>
      <c r="H16" s="4"/>
      <c r="I16" t="s">
        <v>138</v>
      </c>
      <c r="J16" s="4">
        <v>0.11154643849743867</v>
      </c>
      <c r="K16">
        <v>0</v>
      </c>
      <c r="L16" s="66">
        <f>K16/$B$5</f>
        <v>0</v>
      </c>
      <c r="M16" s="66">
        <f>K16/$B$4*1000</f>
        <v>0</v>
      </c>
      <c r="N16" s="4">
        <f>J16*$B$11*60</f>
        <v>0.56888683633693726</v>
      </c>
      <c r="P16" s="4" t="s">
        <v>205</v>
      </c>
      <c r="Q16" s="4">
        <v>0.26974547010755057</v>
      </c>
      <c r="R16">
        <v>0</v>
      </c>
      <c r="S16" s="66">
        <f>R16/$B$5</f>
        <v>0</v>
      </c>
      <c r="T16" s="66">
        <f>R16/$B$4*1000</f>
        <v>0</v>
      </c>
      <c r="U16" s="4">
        <f>Q16*$B$12*60</f>
        <v>0.16184728206453033</v>
      </c>
      <c r="W16" s="2"/>
      <c r="Z16" s="22"/>
      <c r="AD16" s="2"/>
      <c r="AK16" s="2"/>
      <c r="AR16" s="2"/>
      <c r="AY16" s="2"/>
    </row>
    <row r="17" spans="2:21" x14ac:dyDescent="0.2">
      <c r="B17" t="s">
        <v>170</v>
      </c>
      <c r="C17" s="4">
        <v>1.0382581802699944</v>
      </c>
      <c r="D17" s="10">
        <v>0</v>
      </c>
      <c r="E17" s="66">
        <f t="shared" ref="E17:E68" si="0">D17/$B$5</f>
        <v>0</v>
      </c>
      <c r="F17" s="66">
        <f t="shared" ref="F17:F68" si="1">D17/$B$4*1000</f>
        <v>0</v>
      </c>
      <c r="G17" s="4">
        <f t="shared" ref="G17:G68" si="2">C17*$B$10*60</f>
        <v>4.3606843571339766</v>
      </c>
      <c r="H17" s="4"/>
      <c r="I17" t="s">
        <v>140</v>
      </c>
      <c r="J17" s="4">
        <v>0.5448797718462941</v>
      </c>
      <c r="K17">
        <v>4.6853915309446261</v>
      </c>
      <c r="L17" s="66">
        <f t="shared" ref="L17:L31" si="3">K17/$B$5</f>
        <v>8.585499297739569E-3</v>
      </c>
      <c r="M17" s="66">
        <f t="shared" ref="M17:M31" si="4">K17/$B$4*1000</f>
        <v>4.0478544543798067</v>
      </c>
      <c r="N17" s="4">
        <f t="shared" ref="N17:N31" si="5">J17*$B$11*60</f>
        <v>2.7788868364160999</v>
      </c>
      <c r="P17" s="4" t="s">
        <v>206</v>
      </c>
      <c r="Q17" s="4">
        <v>0.76974546999113524</v>
      </c>
      <c r="R17">
        <v>0</v>
      </c>
      <c r="S17" s="66">
        <f t="shared" ref="S17:S53" si="6">R17/$B$5</f>
        <v>0</v>
      </c>
      <c r="T17" s="66">
        <f t="shared" ref="T17:T53" si="7">R17/$B$4*1000</f>
        <v>0</v>
      </c>
      <c r="U17" s="4">
        <f t="shared" ref="U17:U53" si="8">Q17*$B$12*60</f>
        <v>0.46184728199468111</v>
      </c>
    </row>
    <row r="18" spans="2:21" x14ac:dyDescent="0.2">
      <c r="B18" t="s">
        <v>171</v>
      </c>
      <c r="C18" s="4">
        <v>1.1882581802350698</v>
      </c>
      <c r="D18" s="10">
        <v>4.7192182410423448E-3</v>
      </c>
      <c r="E18" s="66">
        <f t="shared" si="0"/>
        <v>8.6474832736508106E-6</v>
      </c>
      <c r="F18" s="66">
        <f t="shared" si="1"/>
        <v>4.0770783939890667E-3</v>
      </c>
      <c r="G18" s="4">
        <f t="shared" si="2"/>
        <v>4.9906843569872938</v>
      </c>
      <c r="H18" s="4"/>
      <c r="I18" t="s">
        <v>142</v>
      </c>
      <c r="J18" s="4">
        <v>0.97821310519514948</v>
      </c>
      <c r="K18">
        <v>14.544539413680781</v>
      </c>
      <c r="L18" s="66">
        <f t="shared" si="3"/>
        <v>2.6651376325198217E-2</v>
      </c>
      <c r="M18" s="66">
        <f t="shared" si="4"/>
        <v>12.565476815274973</v>
      </c>
      <c r="N18" s="4">
        <f t="shared" si="5"/>
        <v>4.9888868364952623</v>
      </c>
      <c r="P18" s="4" t="s">
        <v>207</v>
      </c>
      <c r="Q18" s="4">
        <v>1.1530788033516322</v>
      </c>
      <c r="R18">
        <v>0</v>
      </c>
      <c r="S18" s="66">
        <f t="shared" si="6"/>
        <v>0</v>
      </c>
      <c r="T18" s="66">
        <f t="shared" si="7"/>
        <v>0</v>
      </c>
      <c r="U18" s="4">
        <f t="shared" si="8"/>
        <v>0.69184728201097934</v>
      </c>
    </row>
    <row r="19" spans="2:21" x14ac:dyDescent="0.2">
      <c r="B19" t="s">
        <v>172</v>
      </c>
      <c r="C19" s="4">
        <v>1.3382581802001452</v>
      </c>
      <c r="D19" s="10">
        <v>0.33965602605863193</v>
      </c>
      <c r="E19" s="66">
        <f t="shared" si="0"/>
        <v>6.2238482183184305E-4</v>
      </c>
      <c r="F19" s="66">
        <f t="shared" si="1"/>
        <v>0.29343933136814854</v>
      </c>
      <c r="G19" s="4">
        <f t="shared" si="2"/>
        <v>5.6206843568406111</v>
      </c>
      <c r="H19" s="4"/>
      <c r="I19" t="s">
        <v>144</v>
      </c>
      <c r="J19" s="4">
        <v>1.1782131051485834</v>
      </c>
      <c r="K19">
        <v>10.825412377850162</v>
      </c>
      <c r="L19" s="66">
        <f t="shared" si="3"/>
        <v>1.9836457583948332E-2</v>
      </c>
      <c r="M19" s="66">
        <f t="shared" si="4"/>
        <v>9.3524081018143956</v>
      </c>
      <c r="N19" s="4">
        <f t="shared" si="5"/>
        <v>6.0088868362577754</v>
      </c>
      <c r="P19" s="4" t="s">
        <v>208</v>
      </c>
      <c r="Q19" s="4">
        <v>1.3864121367470537</v>
      </c>
      <c r="R19">
        <v>0.28313036111405276</v>
      </c>
      <c r="S19" s="66">
        <f t="shared" si="6"/>
        <v>5.1880733989019946E-4</v>
      </c>
      <c r="T19" s="66">
        <f t="shared" si="7"/>
        <v>0.24460506359745382</v>
      </c>
      <c r="U19" s="4">
        <f t="shared" si="8"/>
        <v>0.83184728204823222</v>
      </c>
    </row>
    <row r="20" spans="2:21" x14ac:dyDescent="0.2">
      <c r="B20" t="s">
        <v>173</v>
      </c>
      <c r="C20" s="4">
        <v>1.5215915136072082</v>
      </c>
      <c r="D20" s="10">
        <v>1.1966384364820848</v>
      </c>
      <c r="E20" s="66">
        <f t="shared" si="0"/>
        <v>2.1927171695710597E-3</v>
      </c>
      <c r="F20" s="66">
        <f t="shared" si="1"/>
        <v>1.033812904088194</v>
      </c>
      <c r="G20" s="4">
        <f t="shared" si="2"/>
        <v>6.3906843571502758</v>
      </c>
      <c r="H20" s="4"/>
      <c r="I20" t="s">
        <v>174</v>
      </c>
      <c r="J20" s="4">
        <v>1.3782131051020172</v>
      </c>
      <c r="K20">
        <v>8.328841693811075</v>
      </c>
      <c r="L20" s="66">
        <f t="shared" si="3"/>
        <v>1.5261747933108675E-2</v>
      </c>
      <c r="M20" s="66">
        <f t="shared" si="4"/>
        <v>7.1955435799663716</v>
      </c>
      <c r="N20" s="4">
        <f t="shared" si="5"/>
        <v>7.0288868360202885</v>
      </c>
      <c r="P20" s="4" t="s">
        <v>209</v>
      </c>
      <c r="Q20" s="4">
        <v>1.5697454699794937</v>
      </c>
      <c r="R20">
        <v>1.6391798157365245</v>
      </c>
      <c r="S20" s="66">
        <f t="shared" si="6"/>
        <v>3.0036288459413985E-3</v>
      </c>
      <c r="T20" s="66">
        <f t="shared" si="7"/>
        <v>1.4161380697507771</v>
      </c>
      <c r="U20" s="4">
        <f t="shared" si="8"/>
        <v>0.94184728198769618</v>
      </c>
    </row>
    <row r="21" spans="2:21" x14ac:dyDescent="0.2">
      <c r="B21" t="s">
        <v>175</v>
      </c>
      <c r="C21" s="4">
        <v>1.7882581802699944</v>
      </c>
      <c r="D21" s="10">
        <v>3.2492977198697068</v>
      </c>
      <c r="E21" s="66">
        <f t="shared" si="0"/>
        <v>5.9540047203832814E-3</v>
      </c>
      <c r="F21" s="66">
        <f t="shared" si="1"/>
        <v>2.807168656474909</v>
      </c>
      <c r="G21" s="4">
        <f t="shared" si="2"/>
        <v>7.5106843571339779</v>
      </c>
      <c r="H21" s="4"/>
      <c r="I21" t="s">
        <v>176</v>
      </c>
      <c r="J21" s="4">
        <v>1.5615464385090803</v>
      </c>
      <c r="K21">
        <v>6.607473615635179</v>
      </c>
      <c r="L21" s="66">
        <f t="shared" si="3"/>
        <v>1.2107517528088306E-2</v>
      </c>
      <c r="M21" s="66">
        <f t="shared" si="4"/>
        <v>5.7084005318662454</v>
      </c>
      <c r="N21" s="4">
        <f t="shared" si="5"/>
        <v>7.9638868363963091</v>
      </c>
      <c r="P21" s="4" t="s">
        <v>210</v>
      </c>
      <c r="Q21" s="4">
        <v>1.7697454701075506</v>
      </c>
      <c r="R21">
        <v>2.4210182145504606</v>
      </c>
      <c r="S21" s="66">
        <f t="shared" si="6"/>
        <v>4.4362675015650341E-3</v>
      </c>
      <c r="T21" s="66">
        <f t="shared" si="7"/>
        <v>2.0915924099787997</v>
      </c>
      <c r="U21" s="4">
        <f t="shared" si="8"/>
        <v>1.0618472820645302</v>
      </c>
    </row>
    <row r="22" spans="2:21" x14ac:dyDescent="0.2">
      <c r="B22" t="s">
        <v>177</v>
      </c>
      <c r="C22" s="4">
        <v>2.0215915136654159</v>
      </c>
      <c r="D22" s="10">
        <v>4.3495452768729645</v>
      </c>
      <c r="E22" s="66">
        <f t="shared" si="0"/>
        <v>7.9700954922225127E-3</v>
      </c>
      <c r="F22" s="66">
        <f t="shared" si="1"/>
        <v>3.7577065026980256</v>
      </c>
      <c r="G22" s="4">
        <f t="shared" si="2"/>
        <v>8.4906843573947484</v>
      </c>
      <c r="H22" s="4"/>
      <c r="I22" t="s">
        <v>178</v>
      </c>
      <c r="J22" s="4">
        <v>1.6948797719277848</v>
      </c>
      <c r="K22">
        <v>5.9704625407166132</v>
      </c>
      <c r="L22" s="66">
        <f t="shared" si="3"/>
        <v>1.0940260085408153E-2</v>
      </c>
      <c r="M22" s="66">
        <f t="shared" si="4"/>
        <v>5.158066989819968</v>
      </c>
      <c r="N22" s="4">
        <f t="shared" si="5"/>
        <v>8.6438868368317028</v>
      </c>
      <c r="P22" s="4" t="s">
        <v>211</v>
      </c>
      <c r="Q22" s="4">
        <v>1.919745470072626</v>
      </c>
      <c r="R22">
        <v>2.3947368421052633</v>
      </c>
      <c r="S22" s="66">
        <f t="shared" si="6"/>
        <v>4.388109582812323E-3</v>
      </c>
      <c r="T22" s="66">
        <f t="shared" si="7"/>
        <v>2.0688871206092987</v>
      </c>
      <c r="U22" s="4">
        <f t="shared" si="8"/>
        <v>1.1518472820435757</v>
      </c>
    </row>
    <row r="23" spans="2:21" x14ac:dyDescent="0.2">
      <c r="B23" t="s">
        <v>179</v>
      </c>
      <c r="C23" s="4">
        <v>2.1715915136304913</v>
      </c>
      <c r="D23" s="10">
        <v>5.0721563517915316</v>
      </c>
      <c r="E23" s="66">
        <f t="shared" si="0"/>
        <v>9.2942061530452164E-3</v>
      </c>
      <c r="F23" s="66">
        <f t="shared" si="1"/>
        <v>4.3819925285455996</v>
      </c>
      <c r="G23" s="4">
        <f t="shared" si="2"/>
        <v>9.1206843572480647</v>
      </c>
      <c r="H23" s="4"/>
      <c r="I23" t="s">
        <v>180</v>
      </c>
      <c r="J23" s="4">
        <v>2.0448797718462939</v>
      </c>
      <c r="K23">
        <v>4.5180377850162872</v>
      </c>
      <c r="L23" s="66">
        <f t="shared" si="3"/>
        <v>8.2788407274466905E-3</v>
      </c>
      <c r="M23" s="66">
        <f t="shared" si="4"/>
        <v>3.9032723844633153</v>
      </c>
      <c r="N23" s="4">
        <f t="shared" si="5"/>
        <v>10.428886836416101</v>
      </c>
      <c r="P23" s="4" t="s">
        <v>212</v>
      </c>
      <c r="Q23" s="4">
        <v>2.0697454700377014</v>
      </c>
      <c r="R23">
        <v>2.0422747008365985</v>
      </c>
      <c r="S23" s="66">
        <f t="shared" si="6"/>
        <v>3.7422588686604106E-3</v>
      </c>
      <c r="T23" s="66">
        <f t="shared" si="7"/>
        <v>1.7643841907875579</v>
      </c>
      <c r="U23" s="4">
        <f t="shared" si="8"/>
        <v>1.2418472820226207</v>
      </c>
    </row>
    <row r="24" spans="2:21" x14ac:dyDescent="0.2">
      <c r="B24" t="s">
        <v>181</v>
      </c>
      <c r="C24" s="4">
        <v>2.3549248468629314</v>
      </c>
      <c r="D24" s="10">
        <v>5.2978162866449505</v>
      </c>
      <c r="E24" s="66">
        <f t="shared" si="0"/>
        <v>9.7077048328068592E-3</v>
      </c>
      <c r="F24" s="66">
        <f t="shared" si="1"/>
        <v>4.5769471158919659</v>
      </c>
      <c r="G24" s="4">
        <f t="shared" si="2"/>
        <v>9.8906843568243126</v>
      </c>
      <c r="H24" s="4"/>
      <c r="I24" t="s">
        <v>182</v>
      </c>
      <c r="J24" s="4">
        <v>2.3282131052300739</v>
      </c>
      <c r="K24">
        <v>3.9809381107491859</v>
      </c>
      <c r="L24" s="66">
        <f t="shared" si="3"/>
        <v>7.2946606763706467E-3</v>
      </c>
      <c r="M24" s="66">
        <f t="shared" si="4"/>
        <v>3.4392553872563161</v>
      </c>
      <c r="N24" s="4">
        <f t="shared" si="5"/>
        <v>11.873886836673377</v>
      </c>
      <c r="P24" s="4" t="s">
        <v>213</v>
      </c>
      <c r="Q24" s="4">
        <v>2.2530788034447644</v>
      </c>
      <c r="R24">
        <v>1.6447315471778039</v>
      </c>
      <c r="S24" s="66">
        <f t="shared" si="6"/>
        <v>3.0138018242454618E-3</v>
      </c>
      <c r="T24" s="66">
        <f t="shared" si="7"/>
        <v>1.4209343820110616</v>
      </c>
      <c r="U24" s="4">
        <f t="shared" si="8"/>
        <v>1.3518472820668588</v>
      </c>
    </row>
    <row r="25" spans="2:21" x14ac:dyDescent="0.2">
      <c r="B25" t="s">
        <v>183</v>
      </c>
      <c r="C25" s="4">
        <v>2.5049248470026297</v>
      </c>
      <c r="D25" s="10">
        <v>5.4955074918566771</v>
      </c>
      <c r="E25" s="66">
        <f t="shared" si="0"/>
        <v>1.0069953684862213E-2</v>
      </c>
      <c r="F25" s="66">
        <f t="shared" si="1"/>
        <v>4.7477386538718589</v>
      </c>
      <c r="G25" s="4">
        <f t="shared" si="2"/>
        <v>10.520684357411046</v>
      </c>
      <c r="H25" s="4"/>
      <c r="I25" t="s">
        <v>184</v>
      </c>
      <c r="J25" s="4">
        <v>2.878213105102017</v>
      </c>
      <c r="K25">
        <v>2.8477732899022801</v>
      </c>
      <c r="L25" s="66">
        <f t="shared" si="3"/>
        <v>5.2182523955790379E-3</v>
      </c>
      <c r="M25" s="66">
        <f t="shared" si="4"/>
        <v>2.4602793001315595</v>
      </c>
      <c r="N25" s="4">
        <f t="shared" si="5"/>
        <v>14.678886836020288</v>
      </c>
      <c r="P25" s="4" t="s">
        <v>214</v>
      </c>
      <c r="Q25" s="4">
        <v>2.4030788034098398</v>
      </c>
      <c r="R25">
        <v>1.3668749338134067</v>
      </c>
      <c r="S25" s="66">
        <f t="shared" si="6"/>
        <v>2.5046580860632705E-3</v>
      </c>
      <c r="T25" s="66">
        <f t="shared" si="7"/>
        <v>1.1808854719770252</v>
      </c>
      <c r="U25" s="4">
        <f t="shared" si="8"/>
        <v>1.4418472820459038</v>
      </c>
    </row>
    <row r="26" spans="2:21" x14ac:dyDescent="0.2">
      <c r="B26" t="s">
        <v>185</v>
      </c>
      <c r="C26" s="4">
        <v>2.854924846921139</v>
      </c>
      <c r="D26" s="10">
        <v>5.1600859934853425</v>
      </c>
      <c r="E26" s="66">
        <f t="shared" si="0"/>
        <v>9.4553282005895561E-3</v>
      </c>
      <c r="F26" s="66">
        <f t="shared" si="1"/>
        <v>4.4579576617583951</v>
      </c>
      <c r="G26" s="4">
        <f t="shared" si="2"/>
        <v>11.990684357068785</v>
      </c>
      <c r="H26" s="4"/>
      <c r="I26" t="s">
        <v>186</v>
      </c>
      <c r="J26" s="4">
        <v>3.161546438485797</v>
      </c>
      <c r="K26">
        <v>2.4360781758957657</v>
      </c>
      <c r="L26" s="66">
        <f t="shared" si="3"/>
        <v>4.4638633357018736E-3</v>
      </c>
      <c r="M26" s="66">
        <f t="shared" si="4"/>
        <v>2.104603175719884</v>
      </c>
      <c r="N26" s="4">
        <f t="shared" si="5"/>
        <v>16.123886836277567</v>
      </c>
      <c r="P26" s="4" t="s">
        <v>215</v>
      </c>
      <c r="Q26" s="4">
        <v>2.5364121366539214</v>
      </c>
      <c r="R26">
        <v>1.1956422747008368</v>
      </c>
      <c r="S26" s="66">
        <f t="shared" si="6"/>
        <v>2.1908918053049459E-3</v>
      </c>
      <c r="T26" s="66">
        <f t="shared" si="7"/>
        <v>1.0329522891583904</v>
      </c>
      <c r="U26" s="4">
        <f t="shared" si="8"/>
        <v>1.521847281992353</v>
      </c>
    </row>
    <row r="27" spans="2:21" x14ac:dyDescent="0.2">
      <c r="B27" t="s">
        <v>187</v>
      </c>
      <c r="C27" s="4">
        <v>3.0549248468745729</v>
      </c>
      <c r="D27" s="10">
        <v>5.1004195439739419</v>
      </c>
      <c r="E27" s="66">
        <f t="shared" si="0"/>
        <v>9.3459955531479313E-3</v>
      </c>
      <c r="F27" s="66">
        <f t="shared" si="1"/>
        <v>4.4064099731956299</v>
      </c>
      <c r="G27" s="4">
        <f t="shared" si="2"/>
        <v>12.830684356873206</v>
      </c>
      <c r="H27" s="4"/>
      <c r="I27" t="s">
        <v>188</v>
      </c>
      <c r="J27" s="4">
        <v>3.911546438485797</v>
      </c>
      <c r="K27">
        <v>1.8755856677524432</v>
      </c>
      <c r="L27" s="66">
        <f t="shared" si="3"/>
        <v>3.4368183164604164E-3</v>
      </c>
      <c r="M27" s="66">
        <f t="shared" si="4"/>
        <v>1.6203763868271648</v>
      </c>
      <c r="N27" s="4">
        <f t="shared" si="5"/>
        <v>19.948886836277566</v>
      </c>
      <c r="P27" s="4" t="s">
        <v>216</v>
      </c>
      <c r="Q27" s="4">
        <v>2.7530788033283491</v>
      </c>
      <c r="R27">
        <v>1.1082997987927568</v>
      </c>
      <c r="S27" s="66">
        <f t="shared" si="6"/>
        <v>2.0308456788245676E-3</v>
      </c>
      <c r="T27" s="66">
        <f t="shared" si="7"/>
        <v>0.9574944266028137</v>
      </c>
      <c r="U27" s="4">
        <f t="shared" si="8"/>
        <v>1.6518472819970094</v>
      </c>
    </row>
    <row r="28" spans="2:21" x14ac:dyDescent="0.2">
      <c r="B28" t="s">
        <v>189</v>
      </c>
      <c r="C28" s="4">
        <v>3.2215915135606421</v>
      </c>
      <c r="D28" s="10">
        <v>4.7594553745928341</v>
      </c>
      <c r="E28" s="66">
        <f t="shared" si="0"/>
        <v>8.7212136928824201E-3</v>
      </c>
      <c r="F28" s="66">
        <f t="shared" si="1"/>
        <v>4.1118404964084965</v>
      </c>
      <c r="G28" s="4">
        <f t="shared" si="2"/>
        <v>13.530684356954698</v>
      </c>
      <c r="H28" s="4"/>
      <c r="I28" t="s">
        <v>190</v>
      </c>
      <c r="J28" s="4">
        <v>5.0948797718346528</v>
      </c>
      <c r="K28">
        <v>1.2899622149837133</v>
      </c>
      <c r="L28" s="66">
        <f t="shared" si="3"/>
        <v>2.3637234194215603E-3</v>
      </c>
      <c r="M28" s="66">
        <f t="shared" si="4"/>
        <v>1.1144381986900331</v>
      </c>
      <c r="N28" s="4">
        <f t="shared" si="5"/>
        <v>25.983886836356731</v>
      </c>
      <c r="P28" s="4" t="s">
        <v>217</v>
      </c>
      <c r="Q28" s="4">
        <v>3.0864121367004875</v>
      </c>
      <c r="R28">
        <v>0.93183045642274709</v>
      </c>
      <c r="S28" s="66">
        <f t="shared" si="6"/>
        <v>1.7074837132377077E-3</v>
      </c>
      <c r="T28" s="66">
        <f t="shared" si="7"/>
        <v>0.80503711138034306</v>
      </c>
      <c r="U28" s="4">
        <f t="shared" si="8"/>
        <v>1.8518472820202925</v>
      </c>
    </row>
    <row r="29" spans="2:21" x14ac:dyDescent="0.2">
      <c r="B29" t="s">
        <v>191</v>
      </c>
      <c r="C29" s="4">
        <v>3.3882581802467113</v>
      </c>
      <c r="D29" s="10">
        <v>4.5830801302931592</v>
      </c>
      <c r="E29" s="66">
        <f t="shared" si="0"/>
        <v>8.3980241523557587E-3</v>
      </c>
      <c r="F29" s="66">
        <f t="shared" si="1"/>
        <v>3.9594644754152561</v>
      </c>
      <c r="G29" s="4">
        <f t="shared" si="2"/>
        <v>14.230684357036189</v>
      </c>
      <c r="H29" s="4"/>
      <c r="I29" t="s">
        <v>192</v>
      </c>
      <c r="J29" s="4">
        <v>6.3448797718928605</v>
      </c>
      <c r="K29">
        <v>0.96146710097719867</v>
      </c>
      <c r="L29" s="66">
        <f t="shared" si="3"/>
        <v>1.761789823907247E-3</v>
      </c>
      <c r="M29" s="66">
        <f t="shared" si="4"/>
        <v>0.83064112395438339</v>
      </c>
      <c r="N29" s="4">
        <f t="shared" si="5"/>
        <v>32.358886836653596</v>
      </c>
      <c r="P29" s="4" t="s">
        <v>218</v>
      </c>
      <c r="Q29" s="4">
        <v>3.2197454701191921</v>
      </c>
      <c r="R29">
        <v>0.89189346605951492</v>
      </c>
      <c r="S29" s="66">
        <f t="shared" si="6"/>
        <v>1.6343032756045194E-3</v>
      </c>
      <c r="T29" s="66">
        <f t="shared" si="7"/>
        <v>0.77053431193046651</v>
      </c>
      <c r="U29" s="4">
        <f t="shared" si="8"/>
        <v>1.9318472820715153</v>
      </c>
    </row>
    <row r="30" spans="2:21" x14ac:dyDescent="0.2">
      <c r="B30" t="s">
        <v>193</v>
      </c>
      <c r="C30" s="4">
        <v>3.604924846921139</v>
      </c>
      <c r="D30" s="10">
        <v>4.467554397394137</v>
      </c>
      <c r="E30" s="66">
        <f t="shared" si="0"/>
        <v>8.1863350988103361E-3</v>
      </c>
      <c r="F30" s="66">
        <f t="shared" si="1"/>
        <v>3.8596582266903994</v>
      </c>
      <c r="G30" s="4">
        <f t="shared" si="2"/>
        <v>15.140684357068785</v>
      </c>
      <c r="H30" s="4"/>
      <c r="I30" t="s">
        <v>493</v>
      </c>
      <c r="J30" s="4">
        <v>6.5448797718462943</v>
      </c>
      <c r="K30">
        <v>0.84661628664495125</v>
      </c>
      <c r="L30" s="66">
        <f t="shared" si="3"/>
        <v>1.5513374893943339E-3</v>
      </c>
      <c r="M30" s="66">
        <f t="shared" si="4"/>
        <v>0.73141795822457989</v>
      </c>
      <c r="N30" s="4">
        <f t="shared" si="5"/>
        <v>33.3788868364161</v>
      </c>
      <c r="P30" s="4" t="s">
        <v>219</v>
      </c>
      <c r="Q30" s="4">
        <v>3.3697454700842675</v>
      </c>
      <c r="R30">
        <v>0.86154029439796675</v>
      </c>
      <c r="S30" s="66">
        <f t="shared" si="6"/>
        <v>1.5786842025210259E-3</v>
      </c>
      <c r="T30" s="66">
        <f t="shared" si="7"/>
        <v>0.74431126945828663</v>
      </c>
      <c r="U30" s="4">
        <f t="shared" si="8"/>
        <v>2.0218472820505609</v>
      </c>
    </row>
    <row r="31" spans="2:21" x14ac:dyDescent="0.2">
      <c r="B31" t="s">
        <v>194</v>
      </c>
      <c r="C31" s="4">
        <v>3.8049248468745729</v>
      </c>
      <c r="D31" s="10">
        <v>4.1040677524429965</v>
      </c>
      <c r="E31" s="66">
        <f t="shared" si="0"/>
        <v>7.5202831126838839E-3</v>
      </c>
      <c r="F31" s="66">
        <f t="shared" si="1"/>
        <v>3.5456308876397378</v>
      </c>
      <c r="G31" s="4">
        <f t="shared" si="2"/>
        <v>15.980684356873207</v>
      </c>
      <c r="H31" s="4"/>
      <c r="I31" t="s">
        <v>494</v>
      </c>
      <c r="J31" s="4">
        <v>6.8782131052184328</v>
      </c>
      <c r="K31">
        <v>0.65</v>
      </c>
      <c r="L31" s="66">
        <f t="shared" si="3"/>
        <v>1.1910583153347733E-3</v>
      </c>
      <c r="M31" s="66">
        <f t="shared" si="4"/>
        <v>0.56155507559395246</v>
      </c>
      <c r="N31" s="4">
        <f t="shared" si="5"/>
        <v>35.078886836614011</v>
      </c>
      <c r="P31" s="4" t="s">
        <v>220</v>
      </c>
      <c r="Q31" s="4">
        <v>3.603078803479689</v>
      </c>
      <c r="R31">
        <v>0.81690935084189353</v>
      </c>
      <c r="S31" s="66">
        <f t="shared" si="6"/>
        <v>1.4969025772230292E-3</v>
      </c>
      <c r="T31" s="66">
        <f t="shared" si="7"/>
        <v>0.7057532188698864</v>
      </c>
      <c r="U31" s="4">
        <f t="shared" si="8"/>
        <v>2.1618472820878134</v>
      </c>
    </row>
    <row r="32" spans="2:21" x14ac:dyDescent="0.2">
      <c r="B32" t="s">
        <v>195</v>
      </c>
      <c r="C32" s="4">
        <v>4.0215915135490006</v>
      </c>
      <c r="D32" s="10">
        <v>3.8139517915309447</v>
      </c>
      <c r="E32" s="66">
        <f t="shared" si="0"/>
        <v>6.9886753778290569E-3</v>
      </c>
      <c r="F32" s="66">
        <f t="shared" si="1"/>
        <v>3.2949907486228462</v>
      </c>
      <c r="G32" s="4">
        <f t="shared" si="2"/>
        <v>16.890684356905801</v>
      </c>
      <c r="H32" s="4"/>
      <c r="I32" s="2"/>
      <c r="P32" s="4" t="s">
        <v>221</v>
      </c>
      <c r="Q32" s="4">
        <v>4.1197454700842675</v>
      </c>
      <c r="R32">
        <v>0.72808221719289146</v>
      </c>
      <c r="S32" s="66">
        <f t="shared" si="6"/>
        <v>1.3341359677461104E-3</v>
      </c>
      <c r="T32" s="66">
        <f t="shared" si="7"/>
        <v>0.6290127146374872</v>
      </c>
      <c r="U32" s="4">
        <f t="shared" si="8"/>
        <v>2.4718472820505606</v>
      </c>
    </row>
    <row r="33" spans="2:21" x14ac:dyDescent="0.2">
      <c r="B33" t="s">
        <v>196</v>
      </c>
      <c r="C33" s="4">
        <v>4.2382581802234283</v>
      </c>
      <c r="D33" s="10">
        <v>3.195618298519646</v>
      </c>
      <c r="E33" s="66">
        <f t="shared" si="0"/>
        <v>5.8556426878273596E-3</v>
      </c>
      <c r="F33" s="66">
        <f t="shared" si="1"/>
        <v>2.7607933464532577</v>
      </c>
      <c r="G33" s="4">
        <f t="shared" si="2"/>
        <v>17.800684356938401</v>
      </c>
      <c r="H33" s="4"/>
      <c r="P33" s="4" t="s">
        <v>222</v>
      </c>
      <c r="Q33" s="4">
        <v>4.5364121367121291</v>
      </c>
      <c r="R33">
        <v>0.65044707453715733</v>
      </c>
      <c r="S33" s="66">
        <f t="shared" si="6"/>
        <v>1.1918775335579357E-3</v>
      </c>
      <c r="T33" s="66">
        <f t="shared" si="7"/>
        <v>0.56194131709473638</v>
      </c>
      <c r="U33" s="4">
        <f t="shared" si="8"/>
        <v>2.7218472820272774</v>
      </c>
    </row>
    <row r="34" spans="2:21" x14ac:dyDescent="0.2">
      <c r="B34" t="s">
        <v>197</v>
      </c>
      <c r="C34" s="4">
        <v>4.5049248468862144</v>
      </c>
      <c r="D34" s="10">
        <v>2.7574110488628358</v>
      </c>
      <c r="E34" s="66">
        <f t="shared" si="0"/>
        <v>5.0526728592985527E-3</v>
      </c>
      <c r="F34" s="66">
        <f t="shared" si="1"/>
        <v>2.3822125692119531</v>
      </c>
      <c r="G34" s="4">
        <f t="shared" si="2"/>
        <v>18.920684356922102</v>
      </c>
      <c r="H34" s="4"/>
      <c r="I34" s="2"/>
      <c r="P34" s="4" t="s">
        <v>223</v>
      </c>
      <c r="Q34" s="4">
        <v>5.3197454699794937</v>
      </c>
      <c r="R34">
        <v>0.61740808073312814</v>
      </c>
      <c r="S34" s="66">
        <f t="shared" si="6"/>
        <v>1.1313369669416543E-3</v>
      </c>
      <c r="T34" s="66">
        <f t="shared" si="7"/>
        <v>0.53339790992062908</v>
      </c>
      <c r="U34" s="4">
        <f t="shared" si="8"/>
        <v>3.191847281987696</v>
      </c>
    </row>
    <row r="35" spans="2:21" x14ac:dyDescent="0.2">
      <c r="B35" t="s">
        <v>198</v>
      </c>
      <c r="C35" s="4">
        <v>4.7715915135490006</v>
      </c>
      <c r="D35" s="10">
        <v>2.4777204763848184</v>
      </c>
      <c r="E35" s="66">
        <f t="shared" si="0"/>
        <v>4.5401685791898053E-3</v>
      </c>
      <c r="F35" s="66">
        <f t="shared" si="1"/>
        <v>2.1405792452568626</v>
      </c>
      <c r="G35" s="4">
        <f t="shared" si="2"/>
        <v>20.040684356905807</v>
      </c>
      <c r="H35" s="4"/>
      <c r="P35" s="4" t="s">
        <v>224</v>
      </c>
      <c r="Q35" s="4">
        <v>5.9364121367354121</v>
      </c>
      <c r="R35">
        <v>0.59971060735354131</v>
      </c>
      <c r="S35" s="66">
        <f t="shared" si="6"/>
        <v>1.0989081625890809E-3</v>
      </c>
      <c r="T35" s="66">
        <f t="shared" si="7"/>
        <v>0.5181085160721739</v>
      </c>
      <c r="U35" s="4">
        <f t="shared" si="8"/>
        <v>3.5618472820412475</v>
      </c>
    </row>
    <row r="36" spans="2:21" x14ac:dyDescent="0.2">
      <c r="B36" t="s">
        <v>199</v>
      </c>
      <c r="C36" s="4">
        <v>5.0715915136537744</v>
      </c>
      <c r="D36" s="10">
        <v>2.1147182131859164</v>
      </c>
      <c r="E36" s="66">
        <f t="shared" si="0"/>
        <v>3.8750041729307375E-3</v>
      </c>
      <c r="F36" s="66">
        <f t="shared" si="1"/>
        <v>1.8269703785623466</v>
      </c>
      <c r="G36" s="4">
        <f t="shared" si="2"/>
        <v>21.300684357345855</v>
      </c>
      <c r="H36" s="4"/>
      <c r="P36" s="4" t="s">
        <v>225</v>
      </c>
      <c r="Q36" s="4">
        <v>6.5030788033283491</v>
      </c>
      <c r="R36">
        <v>0.59256854524542724</v>
      </c>
      <c r="S36" s="66">
        <f t="shared" si="6"/>
        <v>1.0858210664929167E-3</v>
      </c>
      <c r="T36" s="66">
        <f t="shared" si="7"/>
        <v>0.51193826803060671</v>
      </c>
      <c r="U36" s="4">
        <f t="shared" si="8"/>
        <v>3.9018472819970098</v>
      </c>
    </row>
    <row r="37" spans="2:21" x14ac:dyDescent="0.2">
      <c r="B37" t="s">
        <v>200</v>
      </c>
      <c r="C37" s="4">
        <v>5.3549248468629314</v>
      </c>
      <c r="D37" s="10">
        <v>1.9852150038956706</v>
      </c>
      <c r="E37" s="66">
        <f t="shared" si="0"/>
        <v>3.6377028278727582E-3</v>
      </c>
      <c r="F37" s="66">
        <f t="shared" si="1"/>
        <v>1.7150885562813569</v>
      </c>
      <c r="G37" s="4">
        <f t="shared" si="2"/>
        <v>22.490684356824314</v>
      </c>
      <c r="H37" s="4"/>
      <c r="P37" s="4" t="s">
        <v>524</v>
      </c>
      <c r="Q37" s="4">
        <v>7.4530788034564059</v>
      </c>
      <c r="R37">
        <v>0.51120023745037702</v>
      </c>
      <c r="S37" s="66">
        <f t="shared" si="6"/>
        <v>9.3672199017904938E-4</v>
      </c>
      <c r="T37" s="66">
        <f t="shared" si="7"/>
        <v>0.44164167382321989</v>
      </c>
      <c r="U37" s="4">
        <f t="shared" si="8"/>
        <v>4.4718472820738437</v>
      </c>
    </row>
    <row r="38" spans="2:21" x14ac:dyDescent="0.2">
      <c r="B38" t="s">
        <v>201</v>
      </c>
      <c r="C38" s="4">
        <v>5.7549248469444221</v>
      </c>
      <c r="D38" s="10">
        <v>1.7554446629317702</v>
      </c>
      <c r="E38" s="66">
        <f t="shared" si="0"/>
        <v>3.2166722506075892E-3</v>
      </c>
      <c r="F38" s="66">
        <f t="shared" si="1"/>
        <v>1.516582862144078</v>
      </c>
      <c r="G38" s="4">
        <f t="shared" si="2"/>
        <v>24.170684357166575</v>
      </c>
      <c r="H38" s="4"/>
      <c r="P38" s="4" t="s">
        <v>525</v>
      </c>
      <c r="Q38" s="4">
        <v>7.9530788035146136</v>
      </c>
      <c r="R38">
        <v>0.52301710384743805</v>
      </c>
      <c r="S38" s="66">
        <f t="shared" si="6"/>
        <v>9.5837518553815648E-4</v>
      </c>
      <c r="T38" s="66">
        <f t="shared" si="7"/>
        <v>0.45185062967381256</v>
      </c>
      <c r="U38" s="4">
        <f t="shared" si="8"/>
        <v>4.7718472821087685</v>
      </c>
    </row>
    <row r="39" spans="2:21" x14ac:dyDescent="0.2">
      <c r="B39" t="s">
        <v>202</v>
      </c>
      <c r="C39" s="4">
        <v>6.2882581802699944</v>
      </c>
      <c r="D39" s="10">
        <v>1.4527881868437651</v>
      </c>
      <c r="E39" s="66">
        <f t="shared" si="0"/>
        <v>2.6620853082467608E-3</v>
      </c>
      <c r="F39" s="66">
        <f t="shared" si="1"/>
        <v>1.2551085847462333</v>
      </c>
      <c r="G39" s="4">
        <f t="shared" si="2"/>
        <v>26.410684357133977</v>
      </c>
      <c r="H39" s="4"/>
      <c r="P39" s="4" t="s">
        <v>526</v>
      </c>
      <c r="Q39" s="4">
        <v>8.4530788035728204</v>
      </c>
      <c r="R39">
        <v>0.52548881386116575</v>
      </c>
      <c r="S39" s="66">
        <f t="shared" si="6"/>
        <v>9.6290434056115121E-4</v>
      </c>
      <c r="T39" s="66">
        <f t="shared" si="7"/>
        <v>0.45398601629474361</v>
      </c>
      <c r="U39" s="4">
        <f t="shared" si="8"/>
        <v>5.0718472821436924</v>
      </c>
    </row>
    <row r="40" spans="2:21" x14ac:dyDescent="0.2">
      <c r="B40" t="s">
        <v>495</v>
      </c>
      <c r="C40" s="4">
        <v>6.604924846921139</v>
      </c>
      <c r="D40" s="10">
        <v>1.4173746892739216</v>
      </c>
      <c r="E40" s="66">
        <f t="shared" si="0"/>
        <v>2.5971937070842226E-3</v>
      </c>
      <c r="F40" s="66">
        <f t="shared" si="1"/>
        <v>1.2245137704310338</v>
      </c>
      <c r="G40" s="4">
        <f t="shared" si="2"/>
        <v>27.740684357068787</v>
      </c>
      <c r="H40" s="4"/>
      <c r="P40" s="4" t="s">
        <v>527</v>
      </c>
      <c r="Q40" s="4">
        <v>8.953078803631028</v>
      </c>
      <c r="R40">
        <v>0.43247504915964824</v>
      </c>
      <c r="S40" s="66">
        <f t="shared" si="6"/>
        <v>7.9246615919448293E-4</v>
      </c>
      <c r="T40" s="66">
        <f t="shared" si="7"/>
        <v>0.37362855218976093</v>
      </c>
      <c r="U40" s="4">
        <f t="shared" si="8"/>
        <v>5.3718472821786172</v>
      </c>
    </row>
    <row r="41" spans="2:21" x14ac:dyDescent="0.2">
      <c r="B41" t="s">
        <v>496</v>
      </c>
      <c r="C41" s="4">
        <v>7.1049248469793467</v>
      </c>
      <c r="D41" s="10">
        <v>1.3819426408934072</v>
      </c>
      <c r="E41" s="66">
        <f t="shared" si="0"/>
        <v>2.5322681134642908E-3</v>
      </c>
      <c r="F41" s="66">
        <f t="shared" si="1"/>
        <v>1.1939029294975441</v>
      </c>
      <c r="G41" s="4">
        <f t="shared" si="2"/>
        <v>29.840684357313261</v>
      </c>
      <c r="H41" s="4"/>
      <c r="P41" s="4" t="s">
        <v>528</v>
      </c>
      <c r="Q41" s="4">
        <v>9.4530788036892357</v>
      </c>
      <c r="R41">
        <v>0.35556338812006089</v>
      </c>
      <c r="S41" s="66">
        <f t="shared" si="6"/>
        <v>6.515334308446213E-4</v>
      </c>
      <c r="T41" s="66">
        <f t="shared" si="7"/>
        <v>0.30718219276031178</v>
      </c>
      <c r="U41" s="4">
        <f t="shared" si="8"/>
        <v>5.6718472822135411</v>
      </c>
    </row>
    <row r="42" spans="2:21" x14ac:dyDescent="0.2">
      <c r="B42" t="s">
        <v>497</v>
      </c>
      <c r="C42" s="4">
        <v>7.6049248470375543</v>
      </c>
      <c r="D42" s="10">
        <v>1.2826030497532743</v>
      </c>
      <c r="E42" s="66">
        <f t="shared" si="0"/>
        <v>2.3502385041267344E-3</v>
      </c>
      <c r="F42" s="66">
        <f t="shared" si="1"/>
        <v>1.1080803885557446</v>
      </c>
      <c r="G42" s="4">
        <f t="shared" si="2"/>
        <v>31.940684357557728</v>
      </c>
      <c r="H42" s="4"/>
      <c r="P42" s="4" t="s">
        <v>529</v>
      </c>
      <c r="Q42" s="4">
        <v>9.9530788037474434</v>
      </c>
      <c r="R42">
        <v>0.17254109004563495</v>
      </c>
      <c r="S42" s="66">
        <f t="shared" si="6"/>
        <v>3.1616384620889132E-4</v>
      </c>
      <c r="T42" s="66">
        <f t="shared" si="7"/>
        <v>0.14906357671329151</v>
      </c>
      <c r="U42" s="4">
        <f t="shared" si="8"/>
        <v>5.9718472822484658</v>
      </c>
    </row>
    <row r="43" spans="2:21" x14ac:dyDescent="0.2">
      <c r="B43" t="s">
        <v>498</v>
      </c>
      <c r="C43" s="4">
        <v>8.1049248470957629</v>
      </c>
      <c r="D43" s="10">
        <v>1.0803621118242868</v>
      </c>
      <c r="E43" s="66">
        <f t="shared" si="0"/>
        <v>1.9796527336322354E-3</v>
      </c>
      <c r="F43" s="66">
        <f t="shared" si="1"/>
        <v>0.93335819596050695</v>
      </c>
      <c r="G43" s="4">
        <f t="shared" si="2"/>
        <v>34.040684357802206</v>
      </c>
      <c r="H43" s="4"/>
      <c r="P43" s="4" t="s">
        <v>530</v>
      </c>
      <c r="Q43" s="4">
        <v>10.453078803805651</v>
      </c>
      <c r="R43">
        <v>0.20776907950877449</v>
      </c>
      <c r="S43" s="66">
        <f t="shared" si="6"/>
        <v>3.8071552279750386E-4</v>
      </c>
      <c r="T43" s="66">
        <f t="shared" si="7"/>
        <v>0.17949812484559352</v>
      </c>
      <c r="U43" s="4">
        <f t="shared" si="8"/>
        <v>6.2718472822833906</v>
      </c>
    </row>
    <row r="44" spans="2:21" x14ac:dyDescent="0.2">
      <c r="B44" t="s">
        <v>499</v>
      </c>
      <c r="C44" s="4">
        <v>8.6049248471539705</v>
      </c>
      <c r="D44" s="10">
        <v>1.014877750157682</v>
      </c>
      <c r="E44" s="66">
        <f t="shared" si="0"/>
        <v>1.8596593590362363E-3</v>
      </c>
      <c r="F44" s="66">
        <f t="shared" si="1"/>
        <v>0.87678423339756539</v>
      </c>
      <c r="G44" s="4">
        <f t="shared" si="2"/>
        <v>36.140684358046684</v>
      </c>
      <c r="H44" s="4"/>
      <c r="P44" s="4" t="s">
        <v>531</v>
      </c>
      <c r="Q44" s="4">
        <v>10.953078803863859</v>
      </c>
      <c r="R44">
        <v>8.3627054502281722E-2</v>
      </c>
      <c r="S44" s="66">
        <f t="shared" si="6"/>
        <v>1.5323799792599528E-4</v>
      </c>
      <c r="T44" s="66">
        <f t="shared" si="7"/>
        <v>7.2247995250351388E-2</v>
      </c>
      <c r="U44" s="4">
        <f t="shared" si="8"/>
        <v>6.5718472823183145</v>
      </c>
    </row>
    <row r="45" spans="2:21" x14ac:dyDescent="0.2">
      <c r="B45" t="s">
        <v>500</v>
      </c>
      <c r="C45" s="4">
        <v>9.1049248472121782</v>
      </c>
      <c r="D45" s="10">
        <v>0.99565911030312038</v>
      </c>
      <c r="E45" s="66">
        <f t="shared" si="0"/>
        <v>1.8244431731774672E-3</v>
      </c>
      <c r="F45" s="66">
        <f t="shared" si="1"/>
        <v>0.86018065684934797</v>
      </c>
      <c r="G45" s="4">
        <f t="shared" si="2"/>
        <v>38.240684358291155</v>
      </c>
      <c r="H45" s="4"/>
      <c r="P45" s="4" t="s">
        <v>532</v>
      </c>
      <c r="Q45" s="4">
        <v>11.453078803922066</v>
      </c>
      <c r="R45">
        <v>2.5915482506585538E-2</v>
      </c>
      <c r="S45" s="66">
        <f t="shared" si="6"/>
        <v>4.7487462977510084E-5</v>
      </c>
      <c r="T45" s="66">
        <f t="shared" si="7"/>
        <v>2.2389185750829838E-2</v>
      </c>
      <c r="U45" s="4">
        <f t="shared" si="8"/>
        <v>6.8718472823532402</v>
      </c>
    </row>
    <row r="46" spans="2:21" x14ac:dyDescent="0.2">
      <c r="B46" t="s">
        <v>501</v>
      </c>
      <c r="C46" s="4">
        <v>9.6049248472703859</v>
      </c>
      <c r="D46" s="10">
        <v>0.94230697881497438</v>
      </c>
      <c r="E46" s="66">
        <f t="shared" si="0"/>
        <v>1.726680865716251E-3</v>
      </c>
      <c r="F46" s="66">
        <f t="shared" si="1"/>
        <v>0.81408810264792597</v>
      </c>
      <c r="G46" s="4">
        <f t="shared" si="2"/>
        <v>40.340684358535619</v>
      </c>
      <c r="H46" s="4"/>
      <c r="P46" s="4" t="s">
        <v>533</v>
      </c>
      <c r="Q46" s="4">
        <v>11.953078803980274</v>
      </c>
      <c r="R46">
        <v>7.1643230809186331E-2</v>
      </c>
      <c r="S46" s="66">
        <f t="shared" si="6"/>
        <v>1.3127887045035353E-4</v>
      </c>
      <c r="T46" s="66">
        <f t="shared" si="7"/>
        <v>6.1894799835150179E-2</v>
      </c>
      <c r="U46" s="4">
        <f t="shared" si="8"/>
        <v>7.1718472823881649</v>
      </c>
    </row>
    <row r="47" spans="2:21" x14ac:dyDescent="0.2">
      <c r="B47" t="s">
        <v>502</v>
      </c>
      <c r="C47" s="4">
        <v>10.104924847328594</v>
      </c>
      <c r="D47" s="10">
        <v>0.88761918895855763</v>
      </c>
      <c r="E47" s="66">
        <f t="shared" si="0"/>
        <v>1.6264711013227653E-3</v>
      </c>
      <c r="F47" s="66">
        <f t="shared" si="1"/>
        <v>0.7668416319296395</v>
      </c>
      <c r="G47" s="4">
        <f t="shared" si="2"/>
        <v>42.440684358780096</v>
      </c>
      <c r="H47" s="4"/>
      <c r="P47" s="4" t="s">
        <v>534</v>
      </c>
      <c r="Q47" s="4">
        <v>12.453078804038482</v>
      </c>
      <c r="R47">
        <v>0.13994731569769595</v>
      </c>
      <c r="S47" s="66">
        <f t="shared" si="6"/>
        <v>2.564390985700329E-4</v>
      </c>
      <c r="T47" s="66">
        <f t="shared" si="7"/>
        <v>0.12090480837813905</v>
      </c>
      <c r="U47" s="4">
        <f t="shared" si="8"/>
        <v>7.4718472824230897</v>
      </c>
    </row>
    <row r="48" spans="2:21" x14ac:dyDescent="0.2">
      <c r="B48" t="s">
        <v>503</v>
      </c>
      <c r="C48" s="4">
        <v>10.604924847386801</v>
      </c>
      <c r="D48" s="10">
        <v>0.83916447148740414</v>
      </c>
      <c r="E48" s="66">
        <f t="shared" si="0"/>
        <v>1.5376828026132045E-3</v>
      </c>
      <c r="F48" s="66">
        <f t="shared" si="1"/>
        <v>0.72498010495672072</v>
      </c>
      <c r="G48" s="4">
        <f t="shared" si="2"/>
        <v>44.540684359024567</v>
      </c>
      <c r="H48" s="4"/>
      <c r="P48" s="4" t="s">
        <v>535</v>
      </c>
      <c r="Q48" s="4">
        <v>12.953078804096689</v>
      </c>
      <c r="R48">
        <v>0.10353207435164918</v>
      </c>
      <c r="S48" s="66">
        <f t="shared" si="6"/>
        <v>1.8971190470829194E-4</v>
      </c>
      <c r="T48" s="66">
        <f t="shared" si="7"/>
        <v>8.9444556675290873E-2</v>
      </c>
      <c r="U48" s="4">
        <f t="shared" si="8"/>
        <v>7.7718472824580145</v>
      </c>
    </row>
    <row r="49" spans="2:21" x14ac:dyDescent="0.2">
      <c r="B49" t="s">
        <v>504</v>
      </c>
      <c r="C49" s="4">
        <v>11.104924847445009</v>
      </c>
      <c r="D49" s="10">
        <v>0.78048825733684568</v>
      </c>
      <c r="E49" s="66">
        <f t="shared" si="0"/>
        <v>1.4301646598803021E-3</v>
      </c>
      <c r="F49" s="66">
        <f t="shared" si="1"/>
        <v>0.67428791130613019</v>
      </c>
      <c r="G49" s="4">
        <f t="shared" si="2"/>
        <v>46.640684359269038</v>
      </c>
      <c r="H49" s="4"/>
      <c r="P49" s="4" t="s">
        <v>536</v>
      </c>
      <c r="Q49" s="4">
        <v>13.453078804154897</v>
      </c>
      <c r="R49">
        <v>3.6174080807331283E-2</v>
      </c>
      <c r="S49" s="66">
        <f t="shared" si="6"/>
        <v>6.6285291915636852E-5</v>
      </c>
      <c r="T49" s="66">
        <f t="shared" si="7"/>
        <v>3.1251905665081021E-2</v>
      </c>
      <c r="U49" s="4">
        <f t="shared" si="8"/>
        <v>8.0718472824929375</v>
      </c>
    </row>
    <row r="50" spans="2:21" x14ac:dyDescent="0.2">
      <c r="B50" t="s">
        <v>505</v>
      </c>
      <c r="C50" s="4">
        <v>11.604924847503217</v>
      </c>
      <c r="D50" s="10">
        <v>0.66973991763440066</v>
      </c>
      <c r="E50" s="66">
        <f t="shared" si="0"/>
        <v>1.2272296892462755E-3</v>
      </c>
      <c r="F50" s="66">
        <f t="shared" si="1"/>
        <v>0.57860900011611283</v>
      </c>
      <c r="G50" s="4">
        <f t="shared" si="2"/>
        <v>48.740684359513516</v>
      </c>
      <c r="H50" s="4"/>
      <c r="P50" s="4" t="s">
        <v>537</v>
      </c>
      <c r="Q50" s="4">
        <v>13.953078804213105</v>
      </c>
      <c r="R50">
        <v>6.1217675212406472E-3</v>
      </c>
      <c r="S50" s="66">
        <f t="shared" si="6"/>
        <v>1.1217510939569255E-5</v>
      </c>
      <c r="T50" s="66">
        <f t="shared" si="7"/>
        <v>5.2887840356290695E-3</v>
      </c>
      <c r="U50" s="4">
        <f t="shared" si="8"/>
        <v>8.3718472825278631</v>
      </c>
    </row>
    <row r="51" spans="2:21" x14ac:dyDescent="0.2">
      <c r="B51" t="s">
        <v>506</v>
      </c>
      <c r="C51" s="4">
        <v>12.104924847561424</v>
      </c>
      <c r="D51" s="10">
        <v>0.64566096538418749</v>
      </c>
      <c r="E51" s="66">
        <f t="shared" si="0"/>
        <v>1.1831074795506365E-3</v>
      </c>
      <c r="F51" s="66">
        <f t="shared" si="1"/>
        <v>0.55780644957597192</v>
      </c>
      <c r="G51" s="4">
        <f t="shared" si="2"/>
        <v>50.840684359757986</v>
      </c>
      <c r="H51" s="4"/>
      <c r="P51" s="4" t="s">
        <v>538</v>
      </c>
      <c r="Q51" s="4">
        <v>14.453078804271312</v>
      </c>
      <c r="R51">
        <v>4.17022223871183E-2</v>
      </c>
      <c r="S51" s="66">
        <f t="shared" si="6"/>
        <v>7.6415044218641829E-5</v>
      </c>
      <c r="T51" s="66">
        <f t="shared" si="7"/>
        <v>3.6027837915436976E-2</v>
      </c>
      <c r="U51" s="4">
        <f t="shared" si="8"/>
        <v>8.671847282562787</v>
      </c>
    </row>
    <row r="52" spans="2:21" x14ac:dyDescent="0.2">
      <c r="B52" t="s">
        <v>507</v>
      </c>
      <c r="C52" s="4">
        <v>12.604924847619632</v>
      </c>
      <c r="D52" s="10">
        <v>0.59607464846213776</v>
      </c>
      <c r="E52" s="66">
        <f t="shared" si="0"/>
        <v>1.0922456409401245E-3</v>
      </c>
      <c r="F52" s="66">
        <f t="shared" si="1"/>
        <v>0.51496729888737602</v>
      </c>
      <c r="G52" s="4">
        <f t="shared" si="2"/>
        <v>52.940684360002457</v>
      </c>
      <c r="H52" s="4"/>
      <c r="P52" s="4" t="s">
        <v>539</v>
      </c>
      <c r="Q52" s="4">
        <v>14.95307880432952</v>
      </c>
      <c r="R52">
        <v>0.12143360664861051</v>
      </c>
      <c r="S52" s="66">
        <f t="shared" si="6"/>
        <v>2.2251462609218392E-4</v>
      </c>
      <c r="T52" s="66">
        <f t="shared" si="7"/>
        <v>0.10491024332493348</v>
      </c>
      <c r="U52" s="4">
        <f t="shared" si="8"/>
        <v>8.9718472825977127</v>
      </c>
    </row>
    <row r="53" spans="2:21" x14ac:dyDescent="0.2">
      <c r="B53" t="s">
        <v>508</v>
      </c>
      <c r="C53" s="4">
        <v>13.104924847677839</v>
      </c>
      <c r="D53" s="10">
        <v>0.53899380402923602</v>
      </c>
      <c r="E53" s="66">
        <f t="shared" si="0"/>
        <v>9.8765084954298876E-4</v>
      </c>
      <c r="F53" s="66">
        <f t="shared" si="1"/>
        <v>0.46565339440970716</v>
      </c>
      <c r="G53" s="4">
        <f t="shared" si="2"/>
        <v>55.040684360246935</v>
      </c>
      <c r="H53" s="4"/>
      <c r="P53" s="4" t="s">
        <v>540</v>
      </c>
      <c r="Q53" s="4">
        <v>15.453078804387728</v>
      </c>
      <c r="R53">
        <v>7.1717434051868062E-2</v>
      </c>
      <c r="S53" s="66">
        <f t="shared" si="6"/>
        <v>1.3141484027992412E-4</v>
      </c>
      <c r="T53" s="66">
        <f t="shared" si="7"/>
        <v>6.1958906308309344E-2</v>
      </c>
      <c r="U53" s="4">
        <f t="shared" si="8"/>
        <v>9.2718472826326384</v>
      </c>
    </row>
    <row r="54" spans="2:21" x14ac:dyDescent="0.2">
      <c r="B54" t="s">
        <v>509</v>
      </c>
      <c r="C54" s="4">
        <v>13.604924847736047</v>
      </c>
      <c r="D54" s="10">
        <v>0.47948280339850863</v>
      </c>
      <c r="E54" s="66">
        <f t="shared" si="0"/>
        <v>8.7860304622741842E-4</v>
      </c>
      <c r="F54" s="66">
        <f t="shared" si="1"/>
        <v>0.4142400029360766</v>
      </c>
      <c r="G54" s="4">
        <f t="shared" si="2"/>
        <v>57.140684360491406</v>
      </c>
      <c r="H54" s="4"/>
    </row>
    <row r="55" spans="2:21" x14ac:dyDescent="0.2">
      <c r="B55" t="s">
        <v>510</v>
      </c>
      <c r="C55" s="4">
        <v>14.104924847794255</v>
      </c>
      <c r="D55" s="10">
        <v>0.51689978852075835</v>
      </c>
      <c r="E55" s="66">
        <f t="shared" si="0"/>
        <v>9.4716583278836152E-4</v>
      </c>
      <c r="F55" s="66">
        <f t="shared" si="1"/>
        <v>0.44656569202657309</v>
      </c>
      <c r="G55" s="4">
        <f t="shared" si="2"/>
        <v>59.240684360735877</v>
      </c>
      <c r="H55" s="4"/>
    </row>
    <row r="56" spans="2:21" x14ac:dyDescent="0.2">
      <c r="B56" t="s">
        <v>511</v>
      </c>
      <c r="C56" s="4">
        <v>14.604924847852462</v>
      </c>
      <c r="D56" s="10">
        <v>0.48048454717471156</v>
      </c>
      <c r="E56" s="66">
        <f t="shared" si="0"/>
        <v>8.8043863892662048E-4</v>
      </c>
      <c r="F56" s="66">
        <f t="shared" si="1"/>
        <v>0.41510544032372487</v>
      </c>
      <c r="G56" s="4">
        <f t="shared" si="2"/>
        <v>61.340684360980347</v>
      </c>
      <c r="H56" s="4"/>
    </row>
    <row r="57" spans="2:21" x14ac:dyDescent="0.2">
      <c r="B57" t="s">
        <v>512</v>
      </c>
      <c r="C57" s="4">
        <v>15.10492484791067</v>
      </c>
      <c r="D57" s="10">
        <v>0.48862835305902869</v>
      </c>
      <c r="E57" s="66">
        <f t="shared" si="0"/>
        <v>8.9536132772198693E-4</v>
      </c>
      <c r="F57" s="66">
        <f t="shared" si="1"/>
        <v>0.42214112575294055</v>
      </c>
      <c r="G57" s="4">
        <f t="shared" si="2"/>
        <v>63.440684361224818</v>
      </c>
      <c r="H57" s="4"/>
    </row>
    <row r="58" spans="2:21" x14ac:dyDescent="0.2">
      <c r="B58" t="s">
        <v>513</v>
      </c>
      <c r="C58" s="4">
        <v>15.604924847968878</v>
      </c>
      <c r="D58" s="10">
        <v>0.4727117575038029</v>
      </c>
      <c r="E58" s="66">
        <f t="shared" si="0"/>
        <v>8.6619579927910671E-4</v>
      </c>
      <c r="F58" s="66">
        <f t="shared" si="1"/>
        <v>0.40839028726030485</v>
      </c>
      <c r="G58" s="4">
        <f t="shared" si="2"/>
        <v>65.540684361469303</v>
      </c>
      <c r="H58" s="4"/>
    </row>
    <row r="59" spans="2:21" x14ac:dyDescent="0.2">
      <c r="B59" t="s">
        <v>514</v>
      </c>
      <c r="C59" s="4">
        <v>16.104924848027085</v>
      </c>
      <c r="D59" s="10">
        <v>0.43054576484992402</v>
      </c>
      <c r="E59" s="66">
        <f t="shared" si="0"/>
        <v>7.8893094362564916E-4</v>
      </c>
      <c r="F59" s="66">
        <f t="shared" si="1"/>
        <v>0.37196178388762335</v>
      </c>
      <c r="G59" s="4">
        <f t="shared" si="2"/>
        <v>67.640684361713767</v>
      </c>
      <c r="H59" s="4"/>
    </row>
    <row r="60" spans="2:21" x14ac:dyDescent="0.2">
      <c r="B60" t="s">
        <v>515</v>
      </c>
      <c r="C60" s="4">
        <v>16.604924848085293</v>
      </c>
      <c r="D60" s="10">
        <v>0.40589173746892743</v>
      </c>
      <c r="E60" s="66">
        <f t="shared" si="0"/>
        <v>7.4375496775083813E-4</v>
      </c>
      <c r="F60" s="66">
        <f t="shared" si="1"/>
        <v>0.35066240818049887</v>
      </c>
      <c r="G60" s="4">
        <f t="shared" si="2"/>
        <v>69.740684361958245</v>
      </c>
      <c r="H60" s="4"/>
    </row>
    <row r="61" spans="2:21" x14ac:dyDescent="0.2">
      <c r="B61" t="s">
        <v>516</v>
      </c>
      <c r="C61" s="4">
        <v>17.104924848143501</v>
      </c>
      <c r="D61" s="10">
        <v>0.37953103550625167</v>
      </c>
      <c r="E61" s="66">
        <f t="shared" si="0"/>
        <v>6.954516857959048E-4</v>
      </c>
      <c r="F61" s="66">
        <f t="shared" si="1"/>
        <v>0.32788858359071421</v>
      </c>
      <c r="G61" s="4">
        <f t="shared" si="2"/>
        <v>71.840684362202708</v>
      </c>
      <c r="H61" s="4"/>
    </row>
    <row r="62" spans="2:21" x14ac:dyDescent="0.2">
      <c r="B62" t="s">
        <v>517</v>
      </c>
      <c r="C62" s="4">
        <v>17.604924848201708</v>
      </c>
      <c r="D62" s="10">
        <v>0.34856973249731016</v>
      </c>
      <c r="E62" s="66">
        <f t="shared" si="0"/>
        <v>6.3871827440759813E-4</v>
      </c>
      <c r="F62" s="66">
        <f t="shared" si="1"/>
        <v>0.3011401576650628</v>
      </c>
      <c r="G62" s="4">
        <f t="shared" si="2"/>
        <v>73.940684362447186</v>
      </c>
      <c r="H62" s="4"/>
    </row>
    <row r="63" spans="2:21" x14ac:dyDescent="0.2">
      <c r="B63" t="s">
        <v>518</v>
      </c>
      <c r="C63" s="4">
        <v>18.104924848259916</v>
      </c>
      <c r="D63" s="10">
        <v>0.3471598708863578</v>
      </c>
      <c r="E63" s="66">
        <f t="shared" si="0"/>
        <v>6.3613484764575806E-4</v>
      </c>
      <c r="F63" s="66">
        <f t="shared" si="1"/>
        <v>0.29992213467503914</v>
      </c>
      <c r="G63" s="4">
        <f t="shared" si="2"/>
        <v>76.04068436269165</v>
      </c>
      <c r="H63" s="4"/>
    </row>
    <row r="64" spans="2:21" x14ac:dyDescent="0.2">
      <c r="B64" t="s">
        <v>519</v>
      </c>
      <c r="C64" s="4">
        <v>18.604924848318124</v>
      </c>
      <c r="D64" s="10">
        <v>0.35042481356435279</v>
      </c>
      <c r="E64" s="66">
        <f t="shared" si="0"/>
        <v>6.4211752014686155E-4</v>
      </c>
      <c r="F64" s="66">
        <f t="shared" si="1"/>
        <v>0.3027428194940413</v>
      </c>
      <c r="G64" s="4">
        <f t="shared" si="2"/>
        <v>78.140684362936128</v>
      </c>
      <c r="H64" s="4"/>
    </row>
    <row r="65" spans="2:8" x14ac:dyDescent="0.2">
      <c r="B65" t="s">
        <v>520</v>
      </c>
      <c r="C65" s="4">
        <v>19.104924848376331</v>
      </c>
      <c r="D65" s="10">
        <v>0.33287574667012948</v>
      </c>
      <c r="E65" s="66">
        <f t="shared" si="0"/>
        <v>6.0996065545342948E-4</v>
      </c>
      <c r="F65" s="66">
        <f t="shared" si="1"/>
        <v>0.28758163859190455</v>
      </c>
      <c r="G65" s="4">
        <f t="shared" si="2"/>
        <v>80.240684363180605</v>
      </c>
      <c r="H65" s="4"/>
    </row>
    <row r="66" spans="2:8" x14ac:dyDescent="0.2">
      <c r="B66" t="s">
        <v>521</v>
      </c>
      <c r="C66" s="4">
        <v>19.604924848434539</v>
      </c>
      <c r="D66" s="10">
        <v>0.28314102326271656</v>
      </c>
      <c r="E66" s="66">
        <f t="shared" si="0"/>
        <v>5.1882687718377701E-4</v>
      </c>
      <c r="F66" s="66">
        <f t="shared" si="1"/>
        <v>0.24461427495699054</v>
      </c>
      <c r="G66" s="4">
        <f t="shared" si="2"/>
        <v>82.340684363425069</v>
      </c>
      <c r="H66" s="4"/>
    </row>
    <row r="67" spans="2:8" x14ac:dyDescent="0.2">
      <c r="B67" t="s">
        <v>522</v>
      </c>
      <c r="C67" s="4">
        <v>20.104924848492747</v>
      </c>
      <c r="D67" s="10">
        <v>0.30352836418951507</v>
      </c>
      <c r="E67" s="66">
        <f t="shared" si="0"/>
        <v>5.5618458785828206E-4</v>
      </c>
      <c r="F67" s="66">
        <f t="shared" si="1"/>
        <v>0.26222752845746444</v>
      </c>
      <c r="G67" s="4">
        <f t="shared" si="2"/>
        <v>84.440684363669547</v>
      </c>
      <c r="H67" s="4"/>
    </row>
    <row r="68" spans="2:8" x14ac:dyDescent="0.2">
      <c r="B68" t="s">
        <v>523</v>
      </c>
      <c r="C68" s="4">
        <v>20.604924848550954</v>
      </c>
      <c r="D68" s="10">
        <v>0.26945052498794198</v>
      </c>
      <c r="E68" s="66">
        <f t="shared" si="0"/>
        <v>4.937404436280129E-4</v>
      </c>
      <c r="F68" s="66">
        <f t="shared" si="1"/>
        <v>0.23278663065912913</v>
      </c>
      <c r="G68" s="4">
        <f t="shared" si="2"/>
        <v>86.540684363914011</v>
      </c>
      <c r="H68" s="4"/>
    </row>
    <row r="69" spans="2:8" x14ac:dyDescent="0.2">
      <c r="C69" s="2"/>
      <c r="D69" s="4"/>
      <c r="E69" s="10"/>
      <c r="F69" s="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50"/>
  <sheetViews>
    <sheetView workbookViewId="0">
      <selection activeCell="F36" sqref="F36"/>
    </sheetView>
  </sheetViews>
  <sheetFormatPr baseColWidth="10" defaultColWidth="8.83203125" defaultRowHeight="15" x14ac:dyDescent="0.2"/>
  <cols>
    <col min="1" max="1" width="38.83203125" bestFit="1" customWidth="1"/>
    <col min="2" max="2" width="17" customWidth="1"/>
    <col min="4" max="4" width="12.1640625" customWidth="1"/>
    <col min="5" max="5" width="9.6640625" bestFit="1" customWidth="1"/>
    <col min="6" max="6" width="12.5" customWidth="1"/>
    <col min="9" max="9" width="13.5" customWidth="1"/>
    <col min="10" max="10" width="19" customWidth="1"/>
    <col min="12" max="12" width="12" customWidth="1"/>
    <col min="16" max="16" width="16.5" customWidth="1"/>
  </cols>
  <sheetData>
    <row r="1" spans="1:52" x14ac:dyDescent="0.2">
      <c r="A1" s="18" t="s">
        <v>545</v>
      </c>
      <c r="B1" s="19">
        <v>43411.482638888891</v>
      </c>
      <c r="C1" s="18" t="s">
        <v>159</v>
      </c>
      <c r="D1" s="20">
        <v>43411</v>
      </c>
    </row>
    <row r="2" spans="1:52" x14ac:dyDescent="0.2">
      <c r="A2" t="s">
        <v>161</v>
      </c>
      <c r="B2" s="21">
        <v>43411.48541666667</v>
      </c>
      <c r="C2" t="s">
        <v>159</v>
      </c>
      <c r="D2" s="3"/>
    </row>
    <row r="3" spans="1:52" x14ac:dyDescent="0.2">
      <c r="A3" s="18" t="s">
        <v>444</v>
      </c>
      <c r="B3" s="28" t="s">
        <v>228</v>
      </c>
      <c r="F3" s="18"/>
      <c r="G3" s="28"/>
    </row>
    <row r="4" spans="1:52" x14ac:dyDescent="0.2">
      <c r="A4" s="29" t="s">
        <v>462</v>
      </c>
      <c r="B4" s="30">
        <v>1339.6</v>
      </c>
      <c r="C4" t="s">
        <v>463</v>
      </c>
      <c r="D4" s="14" t="s">
        <v>464</v>
      </c>
      <c r="F4" s="18"/>
      <c r="G4" s="28"/>
    </row>
    <row r="5" spans="1:52" x14ac:dyDescent="0.2">
      <c r="A5" s="4" t="s">
        <v>203</v>
      </c>
      <c r="B5" s="30">
        <f>B4/B9</f>
        <v>622.7106227106226</v>
      </c>
      <c r="C5" s="8" t="s">
        <v>0</v>
      </c>
      <c r="D5" s="14"/>
    </row>
    <row r="6" spans="1:52" x14ac:dyDescent="0.2">
      <c r="A6" t="s">
        <v>466</v>
      </c>
      <c r="B6" s="10">
        <v>0.10244</v>
      </c>
      <c r="C6" t="s">
        <v>445</v>
      </c>
      <c r="D6" s="14" t="s">
        <v>471</v>
      </c>
    </row>
    <row r="7" spans="1:52" x14ac:dyDescent="0.2">
      <c r="A7" t="s">
        <v>446</v>
      </c>
      <c r="B7" s="4">
        <v>0.42</v>
      </c>
      <c r="C7" t="s">
        <v>450</v>
      </c>
      <c r="D7" s="14" t="s">
        <v>465</v>
      </c>
    </row>
    <row r="8" spans="1:52" x14ac:dyDescent="0.2">
      <c r="A8" t="s">
        <v>447</v>
      </c>
      <c r="B8" s="4">
        <f>B6/0.02</f>
        <v>5.1219999999999999</v>
      </c>
      <c r="C8" t="s">
        <v>451</v>
      </c>
      <c r="D8" s="14" t="s">
        <v>472</v>
      </c>
    </row>
    <row r="9" spans="1:52" x14ac:dyDescent="0.2">
      <c r="A9" t="s">
        <v>448</v>
      </c>
      <c r="B9" s="4">
        <v>2.15124</v>
      </c>
      <c r="C9" t="s">
        <v>445</v>
      </c>
      <c r="D9" s="14" t="s">
        <v>459</v>
      </c>
    </row>
    <row r="10" spans="1:52" x14ac:dyDescent="0.2">
      <c r="A10" t="s">
        <v>449</v>
      </c>
      <c r="B10" s="10">
        <v>3.5099999999999999E-2</v>
      </c>
      <c r="C10" t="s">
        <v>450</v>
      </c>
      <c r="D10" s="14"/>
    </row>
    <row r="11" spans="1:52" x14ac:dyDescent="0.2">
      <c r="A11" t="s">
        <v>452</v>
      </c>
      <c r="B11" s="10">
        <v>4.0174000000000001E-2</v>
      </c>
      <c r="C11" t="s">
        <v>450</v>
      </c>
      <c r="D11" s="14"/>
    </row>
    <row r="12" spans="1:52" x14ac:dyDescent="0.2">
      <c r="A12" t="s">
        <v>453</v>
      </c>
      <c r="B12" s="10">
        <v>0.1181</v>
      </c>
      <c r="C12" t="s">
        <v>450</v>
      </c>
      <c r="D12" s="14"/>
    </row>
    <row r="13" spans="1:52" x14ac:dyDescent="0.2">
      <c r="B13" s="1"/>
      <c r="D13" s="19"/>
      <c r="F13" s="4"/>
      <c r="J13" s="19"/>
      <c r="L13" s="4"/>
      <c r="P13" s="19"/>
      <c r="R13" s="4"/>
      <c r="V13" s="19"/>
      <c r="AC13" s="19"/>
      <c r="AJ13" s="19"/>
      <c r="AQ13" s="19"/>
      <c r="AX13" s="19"/>
    </row>
    <row r="14" spans="1:52" x14ac:dyDescent="0.2">
      <c r="B14" t="s">
        <v>30</v>
      </c>
      <c r="H14" t="s">
        <v>2</v>
      </c>
      <c r="N14" t="s">
        <v>1</v>
      </c>
      <c r="T14" t="s">
        <v>3</v>
      </c>
      <c r="AV14" t="s">
        <v>430</v>
      </c>
    </row>
    <row r="15" spans="1:52" x14ac:dyDescent="0.2">
      <c r="B15" t="s">
        <v>226</v>
      </c>
      <c r="C15" t="s">
        <v>168</v>
      </c>
      <c r="D15" t="s">
        <v>33</v>
      </c>
      <c r="H15" t="s">
        <v>226</v>
      </c>
      <c r="I15" t="s">
        <v>168</v>
      </c>
      <c r="J15" t="s">
        <v>33</v>
      </c>
      <c r="N15" t="s">
        <v>226</v>
      </c>
      <c r="O15" t="s">
        <v>168</v>
      </c>
      <c r="P15" t="s">
        <v>33</v>
      </c>
      <c r="T15" t="s">
        <v>226</v>
      </c>
      <c r="U15" t="s">
        <v>168</v>
      </c>
      <c r="V15" t="s">
        <v>33</v>
      </c>
      <c r="X15" t="s">
        <v>162</v>
      </c>
      <c r="AV15" t="s">
        <v>226</v>
      </c>
      <c r="AW15" t="s">
        <v>4</v>
      </c>
      <c r="AX15" t="s">
        <v>168</v>
      </c>
      <c r="AY15" t="s">
        <v>33</v>
      </c>
      <c r="AZ15" t="s">
        <v>204</v>
      </c>
    </row>
    <row r="16" spans="1:52" x14ac:dyDescent="0.2">
      <c r="B16" t="s">
        <v>484</v>
      </c>
      <c r="C16" s="4">
        <v>0.14714810121827404</v>
      </c>
      <c r="D16">
        <v>0</v>
      </c>
      <c r="F16" s="4"/>
      <c r="H16" s="2" t="s">
        <v>484</v>
      </c>
      <c r="I16" s="4">
        <v>8.5943864346313112E-2</v>
      </c>
      <c r="J16">
        <v>0</v>
      </c>
      <c r="L16" s="4"/>
      <c r="N16" s="2" t="s">
        <v>484</v>
      </c>
      <c r="O16" s="4">
        <v>0.15785399743508999</v>
      </c>
      <c r="P16">
        <v>0</v>
      </c>
      <c r="R16" s="4"/>
      <c r="T16" t="s">
        <v>227</v>
      </c>
      <c r="U16" s="4">
        <v>0.49999999988358468</v>
      </c>
      <c r="V16">
        <v>0</v>
      </c>
      <c r="X16" t="s">
        <v>226</v>
      </c>
      <c r="Y16" t="s">
        <v>168</v>
      </c>
      <c r="Z16" t="s">
        <v>33</v>
      </c>
      <c r="AB16" s="2"/>
      <c r="AC16" s="4"/>
      <c r="AV16" t="s">
        <v>227</v>
      </c>
    </row>
    <row r="17" spans="3:26" x14ac:dyDescent="0.2">
      <c r="C17" s="4">
        <v>0.4138147678810602</v>
      </c>
      <c r="D17">
        <v>0</v>
      </c>
      <c r="F17" s="4"/>
      <c r="H17" s="2"/>
      <c r="I17" s="4">
        <v>0.25261053103238235</v>
      </c>
      <c r="J17">
        <v>0</v>
      </c>
      <c r="L17" s="4"/>
      <c r="N17" s="9"/>
      <c r="O17" s="4">
        <v>0.32452066412115921</v>
      </c>
      <c r="P17">
        <v>0</v>
      </c>
      <c r="R17" s="4"/>
      <c r="U17" s="4">
        <v>1.4166666665696539</v>
      </c>
      <c r="V17">
        <v>0</v>
      </c>
      <c r="X17" t="s">
        <v>227</v>
      </c>
      <c r="Y17" s="4">
        <v>0.46666666661622003</v>
      </c>
      <c r="Z17">
        <v>0</v>
      </c>
    </row>
    <row r="18" spans="3:26" x14ac:dyDescent="0.2">
      <c r="C18" s="4">
        <v>0.74714810125319864</v>
      </c>
      <c r="D18">
        <v>0</v>
      </c>
      <c r="F18" s="4"/>
      <c r="H18" s="2"/>
      <c r="I18" s="4">
        <v>0.41927719771845157</v>
      </c>
      <c r="J18">
        <v>0</v>
      </c>
      <c r="L18" s="4"/>
      <c r="N18" s="9"/>
      <c r="O18" s="4">
        <v>0.4911873306326055</v>
      </c>
      <c r="P18">
        <v>4.1419778289979146</v>
      </c>
      <c r="R18" s="4"/>
      <c r="U18" s="4">
        <v>2.5833333333721384</v>
      </c>
      <c r="V18">
        <v>0</v>
      </c>
      <c r="Y18" s="4">
        <v>1.3833333333022892</v>
      </c>
      <c r="Z18">
        <v>0</v>
      </c>
    </row>
    <row r="19" spans="3:26" x14ac:dyDescent="0.2">
      <c r="C19" s="4">
        <v>0.99714810136961396</v>
      </c>
      <c r="D19">
        <v>0</v>
      </c>
      <c r="F19" s="4"/>
      <c r="H19" s="2"/>
      <c r="I19" s="4">
        <v>0.58594386440452084</v>
      </c>
      <c r="J19">
        <v>0</v>
      </c>
      <c r="L19" s="4"/>
      <c r="N19" s="2"/>
      <c r="O19" s="4">
        <v>0.65785399731867467</v>
      </c>
      <c r="P19">
        <v>11.747328504006148</v>
      </c>
      <c r="R19" s="4"/>
      <c r="U19" s="4">
        <v>4.033333333209157</v>
      </c>
      <c r="V19">
        <v>0</v>
      </c>
      <c r="Y19" s="4">
        <v>2.5833333333721384</v>
      </c>
      <c r="Z19">
        <v>0</v>
      </c>
    </row>
    <row r="20" spans="3:26" x14ac:dyDescent="0.2">
      <c r="C20" s="4">
        <v>1.1638147678810602</v>
      </c>
      <c r="D20">
        <v>0</v>
      </c>
      <c r="F20" s="4"/>
      <c r="H20" s="2"/>
      <c r="I20" s="4">
        <v>0.75261053109059006</v>
      </c>
      <c r="J20">
        <v>9.5753210405004868E-2</v>
      </c>
      <c r="L20" s="4"/>
      <c r="N20" s="2"/>
      <c r="O20" s="4">
        <v>0.82452066400474389</v>
      </c>
      <c r="P20">
        <v>16.356143123696633</v>
      </c>
      <c r="R20" s="4"/>
      <c r="U20" s="4">
        <v>5.2999999999883585</v>
      </c>
      <c r="V20">
        <v>0</v>
      </c>
      <c r="Y20" s="4">
        <v>3.9999999999417923</v>
      </c>
      <c r="Z20">
        <v>0</v>
      </c>
    </row>
    <row r="21" spans="3:26" x14ac:dyDescent="0.2">
      <c r="C21" s="4">
        <v>1.3638147680091171</v>
      </c>
      <c r="D21" s="10">
        <v>3.3706508615959146E-3</v>
      </c>
      <c r="F21" s="4"/>
      <c r="H21" s="2"/>
      <c r="I21" s="4">
        <v>0.91927719777665928</v>
      </c>
      <c r="J21">
        <v>1.5719237734606519</v>
      </c>
      <c r="L21" s="4"/>
      <c r="N21" s="2"/>
      <c r="O21" s="4">
        <v>0.991187330690813</v>
      </c>
      <c r="P21">
        <v>13.740835254088466</v>
      </c>
      <c r="R21" s="4"/>
      <c r="U21" s="4">
        <v>21.816666666709352</v>
      </c>
      <c r="V21">
        <v>0</v>
      </c>
      <c r="Y21" s="4">
        <v>5.2666666665463708</v>
      </c>
      <c r="Z21">
        <v>0</v>
      </c>
    </row>
    <row r="22" spans="3:26" x14ac:dyDescent="0.2">
      <c r="C22" s="4">
        <v>1.5804814346835447</v>
      </c>
      <c r="D22" s="10">
        <v>0.21488201075622873</v>
      </c>
      <c r="F22" s="4"/>
      <c r="H22" s="2"/>
      <c r="I22" s="4">
        <v>1.0859438644627284</v>
      </c>
      <c r="J22">
        <v>3.7077222588080345</v>
      </c>
      <c r="L22" s="4"/>
      <c r="N22" s="2"/>
      <c r="O22" s="4">
        <v>1.1578539973768822</v>
      </c>
      <c r="P22">
        <v>10.594513225771045</v>
      </c>
      <c r="R22" s="4"/>
      <c r="Y22" s="4">
        <v>21.75</v>
      </c>
      <c r="Z22">
        <v>0</v>
      </c>
    </row>
    <row r="23" spans="3:26" x14ac:dyDescent="0.2">
      <c r="C23" s="4">
        <v>1.7971481013579724</v>
      </c>
      <c r="D23" s="10">
        <v>0.6319218527055207</v>
      </c>
      <c r="F23" s="4"/>
      <c r="H23" s="2"/>
      <c r="I23" s="4">
        <v>1.2526105311487976</v>
      </c>
      <c r="J23">
        <v>5.8453152782351001</v>
      </c>
      <c r="L23" s="4"/>
      <c r="N23" s="2"/>
      <c r="O23" s="4">
        <v>1.3245206640629514</v>
      </c>
      <c r="P23">
        <v>8.2430677203380522</v>
      </c>
      <c r="R23" s="4"/>
    </row>
    <row r="24" spans="3:26" x14ac:dyDescent="0.2">
      <c r="C24" s="4">
        <v>2.0804814345671296</v>
      </c>
      <c r="D24" s="10">
        <v>1.1931533311381846</v>
      </c>
      <c r="F24" s="4"/>
      <c r="H24" s="2"/>
      <c r="I24" s="4">
        <v>1.4192771978348668</v>
      </c>
      <c r="J24">
        <v>7.4097933816266055</v>
      </c>
      <c r="L24" s="4"/>
      <c r="N24" s="2"/>
      <c r="O24" s="4">
        <v>1.4911873307490207</v>
      </c>
      <c r="P24">
        <v>6.4858698276808253</v>
      </c>
      <c r="R24" s="4"/>
    </row>
    <row r="25" spans="3:26" x14ac:dyDescent="0.2">
      <c r="C25" s="4">
        <v>2.2471481012531989</v>
      </c>
      <c r="D25" s="10">
        <v>1.4129985731533312</v>
      </c>
      <c r="F25" s="4"/>
      <c r="H25" s="2"/>
      <c r="I25" s="4">
        <v>1.5859438643463131</v>
      </c>
      <c r="J25">
        <v>8.3219764570299635</v>
      </c>
      <c r="L25" s="4"/>
      <c r="N25" s="2"/>
      <c r="O25" s="4">
        <v>1.6578539974350899</v>
      </c>
      <c r="P25">
        <v>5.3114608714740417</v>
      </c>
      <c r="R25" s="4"/>
    </row>
    <row r="26" spans="3:26" x14ac:dyDescent="0.2">
      <c r="C26" s="4">
        <v>2.4638147679276265</v>
      </c>
      <c r="D26" s="10">
        <v>1.6118263637361432</v>
      </c>
      <c r="F26" s="4"/>
      <c r="H26" s="2"/>
      <c r="I26" s="4">
        <v>1.7526105310323823</v>
      </c>
      <c r="J26">
        <v>8.4525230490615737</v>
      </c>
      <c r="L26" s="4"/>
      <c r="N26" s="2"/>
      <c r="O26" s="4">
        <v>1.8245206641211591</v>
      </c>
      <c r="P26">
        <v>4.5256788497420706</v>
      </c>
      <c r="R26" s="4"/>
    </row>
    <row r="27" spans="3:26" x14ac:dyDescent="0.2">
      <c r="C27" s="4">
        <v>3.080481434683545</v>
      </c>
      <c r="D27" s="10">
        <v>1.719811217209966</v>
      </c>
      <c r="F27" s="4"/>
      <c r="H27" s="2"/>
      <c r="I27" s="4">
        <v>1.9192771977184515</v>
      </c>
      <c r="J27">
        <v>8.6824539018768512</v>
      </c>
      <c r="L27" s="4"/>
      <c r="N27" s="2"/>
      <c r="O27" s="4">
        <v>1.9911873306326056</v>
      </c>
      <c r="P27">
        <v>3.9962089781582706</v>
      </c>
      <c r="R27" s="4"/>
    </row>
    <row r="28" spans="3:26" x14ac:dyDescent="0.2">
      <c r="C28" s="4">
        <v>3.2138147679276265</v>
      </c>
      <c r="D28" s="10">
        <v>1.995978487542531</v>
      </c>
      <c r="F28" s="4"/>
      <c r="H28" s="6"/>
      <c r="I28" s="4">
        <v>2.0859438644045212</v>
      </c>
      <c r="J28">
        <v>7.7070999341455391</v>
      </c>
      <c r="L28" s="4"/>
      <c r="N28" s="2"/>
      <c r="O28" s="4">
        <v>2.157853997318675</v>
      </c>
      <c r="P28">
        <v>3.3892975524091757</v>
      </c>
      <c r="R28" s="4"/>
    </row>
    <row r="29" spans="3:26" x14ac:dyDescent="0.2">
      <c r="C29" s="4">
        <v>3.4471481013230481</v>
      </c>
      <c r="D29" s="10">
        <v>2.0028866205685434</v>
      </c>
      <c r="F29" s="4"/>
      <c r="H29" s="2"/>
      <c r="I29" s="4">
        <v>2.4526105311099924</v>
      </c>
      <c r="J29">
        <v>7.3701918011195255</v>
      </c>
      <c r="L29" s="4"/>
      <c r="N29" s="2"/>
      <c r="O29" s="4">
        <v>2.3245206640047442</v>
      </c>
      <c r="P29">
        <v>3.057190209636703</v>
      </c>
      <c r="R29" s="4"/>
    </row>
    <row r="30" spans="3:26" x14ac:dyDescent="0.2">
      <c r="C30" s="4">
        <v>3.5138147680324003</v>
      </c>
      <c r="D30" s="10">
        <v>1.9832817473383821</v>
      </c>
      <c r="F30" s="4"/>
      <c r="H30" s="2"/>
      <c r="I30" s="4">
        <v>2.7859438644821308</v>
      </c>
      <c r="J30">
        <v>6.5046402700032919</v>
      </c>
      <c r="L30" s="4"/>
      <c r="N30" s="2"/>
      <c r="O30" s="4">
        <v>2.4911873306908134</v>
      </c>
      <c r="P30">
        <v>2.4769959389748655</v>
      </c>
      <c r="R30" s="4"/>
    </row>
    <row r="31" spans="3:26" x14ac:dyDescent="0.2">
      <c r="C31" s="4">
        <v>3.6804814345438466</v>
      </c>
      <c r="D31" s="10">
        <v>1.7573368456201537</v>
      </c>
      <c r="F31" s="4"/>
      <c r="H31" s="2"/>
      <c r="I31" s="4">
        <v>3.1192771976796463</v>
      </c>
      <c r="J31">
        <v>6.2617657227527168</v>
      </c>
      <c r="L31" s="4"/>
      <c r="N31" s="2"/>
      <c r="O31" s="4">
        <v>2.8578539973962847</v>
      </c>
      <c r="P31">
        <v>2.6668082537591919</v>
      </c>
      <c r="R31" s="4"/>
    </row>
    <row r="32" spans="3:26" x14ac:dyDescent="0.2">
      <c r="C32" s="4">
        <v>3.7471481012531989</v>
      </c>
      <c r="D32" s="10">
        <v>1.6123630775985072</v>
      </c>
      <c r="F32" s="4"/>
      <c r="H32" s="2"/>
      <c r="I32" s="4">
        <v>3.5359438644821308</v>
      </c>
      <c r="J32">
        <v>5.5284433651629898</v>
      </c>
      <c r="L32" s="4"/>
      <c r="N32" s="2"/>
      <c r="O32" s="4">
        <v>3.1911873307684231</v>
      </c>
      <c r="P32">
        <v>2.3027450334760178</v>
      </c>
      <c r="R32" s="4"/>
    </row>
    <row r="33" spans="3:21" x14ac:dyDescent="0.2">
      <c r="C33" s="4">
        <v>3.8471481012299158</v>
      </c>
      <c r="D33" s="10">
        <v>1.6019738062553335</v>
      </c>
      <c r="F33" s="4"/>
      <c r="H33" s="2"/>
      <c r="I33" s="4">
        <v>3.8692771976796463</v>
      </c>
      <c r="J33">
        <v>4.9624110964767869</v>
      </c>
      <c r="L33" s="4"/>
      <c r="N33" s="2"/>
      <c r="O33" s="4">
        <v>3.5245206639659385</v>
      </c>
      <c r="P33">
        <v>2.0833772363077596</v>
      </c>
      <c r="R33" s="4"/>
    </row>
    <row r="34" spans="3:21" x14ac:dyDescent="0.2">
      <c r="C34" s="4">
        <v>4.113814767892702</v>
      </c>
      <c r="D34" s="10">
        <v>1.5898540226100317</v>
      </c>
      <c r="F34" s="4"/>
      <c r="H34" s="2"/>
      <c r="I34" s="4">
        <v>4.2026105310517856</v>
      </c>
      <c r="J34">
        <v>4.4910676654593349</v>
      </c>
      <c r="L34" s="4"/>
      <c r="N34" s="2"/>
      <c r="O34" s="4">
        <v>3.9411873307684231</v>
      </c>
      <c r="P34">
        <v>1.5838513884315659</v>
      </c>
      <c r="R34" s="4"/>
    </row>
    <row r="35" spans="3:21" x14ac:dyDescent="0.2">
      <c r="C35" s="4">
        <v>4.4971481012531989</v>
      </c>
      <c r="D35" s="10">
        <v>1.6860114147733507</v>
      </c>
      <c r="F35" s="4"/>
      <c r="H35" s="2"/>
      <c r="I35" s="4">
        <v>4.5359438644239241</v>
      </c>
      <c r="J35">
        <v>3.9121806058610469</v>
      </c>
      <c r="L35" s="4"/>
      <c r="N35" s="2"/>
      <c r="O35" s="4">
        <v>4.274520663965939</v>
      </c>
      <c r="P35">
        <v>1.6872165514213586</v>
      </c>
      <c r="R35" s="4"/>
    </row>
    <row r="36" spans="3:21" x14ac:dyDescent="0.2">
      <c r="C36" s="4">
        <v>5.1804814346602619</v>
      </c>
      <c r="D36" s="22">
        <v>1.6136608169777023</v>
      </c>
      <c r="F36" s="4"/>
      <c r="H36" s="2"/>
      <c r="I36" s="4">
        <v>4.8692771977960625</v>
      </c>
      <c r="J36">
        <v>3.5137907474481396</v>
      </c>
      <c r="L36" s="4"/>
      <c r="O36" s="2"/>
      <c r="P36" s="4"/>
      <c r="R36" s="4"/>
    </row>
    <row r="37" spans="3:21" x14ac:dyDescent="0.2">
      <c r="C37" s="4">
        <v>6.1804814346020542</v>
      </c>
      <c r="D37" s="22">
        <v>1.4344043334693728</v>
      </c>
      <c r="F37" s="4"/>
      <c r="H37" s="2"/>
      <c r="I37" s="4">
        <v>5.1192771977572571</v>
      </c>
      <c r="J37">
        <v>2.250454494861426</v>
      </c>
      <c r="L37" s="4"/>
      <c r="O37" s="2"/>
      <c r="P37" s="4"/>
      <c r="R37" s="4"/>
    </row>
    <row r="38" spans="3:21" x14ac:dyDescent="0.2">
      <c r="C38" s="4">
        <v>7.1804814345438466</v>
      </c>
      <c r="D38" s="22">
        <v>1.3632990761696286</v>
      </c>
      <c r="F38" s="4"/>
      <c r="H38" s="2"/>
      <c r="I38" s="4">
        <v>5.4526105311293955</v>
      </c>
      <c r="J38">
        <v>1.832987051534152</v>
      </c>
      <c r="L38" s="4"/>
      <c r="O38" s="2"/>
      <c r="P38" s="4"/>
      <c r="R38" s="4"/>
    </row>
    <row r="39" spans="3:21" x14ac:dyDescent="0.2">
      <c r="C39" s="4">
        <v>8.1804814344856389</v>
      </c>
      <c r="D39" s="22">
        <v>1.3415760768745597</v>
      </c>
      <c r="F39" s="4"/>
      <c r="H39" s="2"/>
      <c r="I39" s="4">
        <v>5.785943864501534</v>
      </c>
      <c r="J39">
        <v>0.9578525581567916</v>
      </c>
      <c r="L39" s="4"/>
    </row>
    <row r="40" spans="3:21" x14ac:dyDescent="0.2">
      <c r="C40" s="4">
        <v>9.1804814344274313</v>
      </c>
      <c r="D40" s="22">
        <v>1.1586094312321451</v>
      </c>
      <c r="F40" s="4"/>
      <c r="H40" s="2"/>
      <c r="I40" s="4">
        <v>6.1192771978736724</v>
      </c>
      <c r="J40">
        <v>0.80905650576930221</v>
      </c>
      <c r="L40" s="4"/>
      <c r="U40" s="2"/>
    </row>
    <row r="41" spans="3:21" x14ac:dyDescent="0.2">
      <c r="C41" s="4">
        <v>10.180481434369224</v>
      </c>
      <c r="D41" s="22">
        <v>1.0479352947723817</v>
      </c>
      <c r="F41" s="4"/>
      <c r="H41" s="2"/>
      <c r="I41" s="4">
        <v>6.4526105312458109</v>
      </c>
      <c r="J41">
        <v>0.39641227321633954</v>
      </c>
      <c r="L41" s="4"/>
      <c r="U41" s="2"/>
    </row>
    <row r="42" spans="3:21" x14ac:dyDescent="0.2">
      <c r="C42" s="4">
        <v>11.180481434311016</v>
      </c>
      <c r="D42" s="22">
        <v>0.82910993210403316</v>
      </c>
      <c r="F42" s="4"/>
      <c r="H42" s="2"/>
      <c r="I42" s="4">
        <v>6.7859438646179493</v>
      </c>
      <c r="J42">
        <v>0.2834563870441138</v>
      </c>
      <c r="L42" s="4"/>
      <c r="U42" s="2"/>
    </row>
    <row r="43" spans="3:21" x14ac:dyDescent="0.2">
      <c r="C43" s="4">
        <v>12.180481434252808</v>
      </c>
      <c r="D43" s="22">
        <v>0.6961562720290877</v>
      </c>
      <c r="F43" s="4"/>
      <c r="H43" s="2"/>
      <c r="I43" s="4">
        <v>7.1192771979900877</v>
      </c>
      <c r="J43">
        <v>0.17626980299039072</v>
      </c>
      <c r="L43" s="4"/>
      <c r="U43" s="2"/>
    </row>
    <row r="44" spans="3:21" x14ac:dyDescent="0.2">
      <c r="C44" s="4">
        <v>13.180481434194601</v>
      </c>
      <c r="D44" s="22">
        <v>0.61738952992245777</v>
      </c>
      <c r="F44" s="4"/>
      <c r="H44" s="2"/>
      <c r="I44" s="4">
        <v>7.4526105313622262</v>
      </c>
      <c r="J44">
        <v>0.12579304715616069</v>
      </c>
      <c r="L44" s="4"/>
      <c r="U44" s="2"/>
    </row>
    <row r="45" spans="3:21" x14ac:dyDescent="0.2">
      <c r="F45" s="4"/>
      <c r="H45" s="2"/>
      <c r="I45" s="4">
        <v>7.7859438647343646</v>
      </c>
      <c r="J45">
        <v>7.8803843727970904E-2</v>
      </c>
      <c r="L45" s="4"/>
      <c r="U45" s="2"/>
    </row>
    <row r="46" spans="3:21" x14ac:dyDescent="0.2">
      <c r="F46" s="4"/>
      <c r="H46" s="2"/>
      <c r="I46" s="4">
        <v>8.1192771981065022</v>
      </c>
      <c r="J46">
        <v>3.5172337031128223E-2</v>
      </c>
      <c r="L46" s="4"/>
      <c r="U46" s="2"/>
    </row>
    <row r="47" spans="3:21" x14ac:dyDescent="0.2">
      <c r="F47" s="4"/>
      <c r="H47" s="2"/>
      <c r="I47" s="4">
        <v>8.4526105314786406</v>
      </c>
      <c r="J47">
        <v>1.361629503209291E-2</v>
      </c>
      <c r="L47" s="4"/>
      <c r="U47" s="2"/>
    </row>
    <row r="48" spans="3:21" x14ac:dyDescent="0.2">
      <c r="F48" s="4"/>
      <c r="H48" s="2"/>
      <c r="I48" s="2"/>
      <c r="U48" s="2"/>
    </row>
    <row r="49" spans="8:21" x14ac:dyDescent="0.2">
      <c r="H49" s="2"/>
      <c r="I49" s="2"/>
      <c r="U49" s="2"/>
    </row>
    <row r="50" spans="8:21" x14ac:dyDescent="0.2">
      <c r="U50" s="2"/>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8"/>
  <sheetViews>
    <sheetView workbookViewId="0">
      <selection activeCell="C16" sqref="C16"/>
    </sheetView>
  </sheetViews>
  <sheetFormatPr baseColWidth="10" defaultColWidth="8.83203125" defaultRowHeight="15" x14ac:dyDescent="0.2"/>
  <cols>
    <col min="1" max="1" width="38.83203125" bestFit="1" customWidth="1"/>
    <col min="2" max="2" width="21.5" bestFit="1" customWidth="1"/>
    <col min="3" max="3" width="12.6640625" bestFit="1" customWidth="1"/>
    <col min="4" max="4" width="11.83203125" customWidth="1"/>
  </cols>
  <sheetData>
    <row r="1" spans="1:18" x14ac:dyDescent="0.2">
      <c r="A1" s="18" t="s">
        <v>545</v>
      </c>
      <c r="B1" s="13">
        <v>43411.654166666667</v>
      </c>
      <c r="C1" s="18" t="s">
        <v>159</v>
      </c>
      <c r="D1" s="20">
        <v>43411</v>
      </c>
    </row>
    <row r="2" spans="1:18" x14ac:dyDescent="0.2">
      <c r="A2" t="s">
        <v>161</v>
      </c>
      <c r="B2" s="13">
        <v>43411.657638888886</v>
      </c>
      <c r="C2" t="s">
        <v>159</v>
      </c>
      <c r="D2" s="3"/>
    </row>
    <row r="3" spans="1:18" x14ac:dyDescent="0.2">
      <c r="A3" s="18" t="s">
        <v>444</v>
      </c>
      <c r="B3" s="28" t="s">
        <v>542</v>
      </c>
      <c r="F3" s="18"/>
      <c r="G3" s="28"/>
    </row>
    <row r="4" spans="1:18" x14ac:dyDescent="0.2">
      <c r="A4" s="29" t="s">
        <v>462</v>
      </c>
      <c r="B4" s="64">
        <v>477</v>
      </c>
      <c r="C4" t="s">
        <v>463</v>
      </c>
      <c r="D4" s="14" t="s">
        <v>473</v>
      </c>
      <c r="F4" s="18"/>
      <c r="G4" s="28"/>
    </row>
    <row r="5" spans="1:18" x14ac:dyDescent="0.2">
      <c r="A5" s="4" t="s">
        <v>203</v>
      </c>
      <c r="B5" s="30">
        <f>B4/B9</f>
        <v>238.09523809523813</v>
      </c>
      <c r="C5" s="8" t="s">
        <v>0</v>
      </c>
      <c r="D5" s="14"/>
    </row>
    <row r="6" spans="1:18" x14ac:dyDescent="0.2">
      <c r="A6" t="s">
        <v>466</v>
      </c>
      <c r="B6" s="10">
        <v>9.5399999999999999E-2</v>
      </c>
      <c r="C6" t="s">
        <v>445</v>
      </c>
      <c r="D6" s="14" t="s">
        <v>471</v>
      </c>
    </row>
    <row r="7" spans="1:18" x14ac:dyDescent="0.2">
      <c r="A7" t="s">
        <v>446</v>
      </c>
      <c r="B7" s="4">
        <v>0.42</v>
      </c>
      <c r="C7" t="s">
        <v>450</v>
      </c>
      <c r="D7" s="14" t="s">
        <v>465</v>
      </c>
    </row>
    <row r="8" spans="1:18" x14ac:dyDescent="0.2">
      <c r="A8" t="s">
        <v>447</v>
      </c>
      <c r="B8" s="4">
        <f>B6/0.02</f>
        <v>4.7699999999999996</v>
      </c>
      <c r="C8" t="s">
        <v>451</v>
      </c>
      <c r="D8" s="14" t="s">
        <v>472</v>
      </c>
    </row>
    <row r="9" spans="1:18" x14ac:dyDescent="0.2">
      <c r="A9" t="s">
        <v>448</v>
      </c>
      <c r="B9" s="4">
        <v>2.0033999999999996</v>
      </c>
      <c r="C9" t="s">
        <v>445</v>
      </c>
      <c r="D9" s="14" t="s">
        <v>459</v>
      </c>
    </row>
    <row r="10" spans="1:18" x14ac:dyDescent="0.2">
      <c r="A10" t="s">
        <v>449</v>
      </c>
      <c r="B10" s="10">
        <v>3.5099999999999999E-2</v>
      </c>
      <c r="C10" t="s">
        <v>450</v>
      </c>
      <c r="D10" s="14"/>
    </row>
    <row r="11" spans="1:18" x14ac:dyDescent="0.2">
      <c r="A11" t="s">
        <v>452</v>
      </c>
      <c r="B11" s="10">
        <v>4.0174000000000001E-2</v>
      </c>
      <c r="C11" t="s">
        <v>450</v>
      </c>
      <c r="D11" s="14"/>
    </row>
    <row r="12" spans="1:18" x14ac:dyDescent="0.2">
      <c r="A12" t="s">
        <v>453</v>
      </c>
      <c r="B12" s="10">
        <v>0.1181</v>
      </c>
      <c r="C12" t="s">
        <v>450</v>
      </c>
      <c r="D12" s="14"/>
    </row>
    <row r="13" spans="1:18" x14ac:dyDescent="0.2">
      <c r="B13" s="1"/>
      <c r="D13" s="19"/>
      <c r="F13" s="4"/>
      <c r="J13" s="19"/>
      <c r="L13" s="4"/>
      <c r="P13" s="19"/>
      <c r="R13" s="4"/>
    </row>
    <row r="14" spans="1:18" x14ac:dyDescent="0.2">
      <c r="B14" t="s">
        <v>30</v>
      </c>
      <c r="H14" t="s">
        <v>2</v>
      </c>
      <c r="N14" t="s">
        <v>1</v>
      </c>
    </row>
    <row r="15" spans="1:18" x14ac:dyDescent="0.2">
      <c r="B15" t="s">
        <v>226</v>
      </c>
      <c r="C15" t="s">
        <v>168</v>
      </c>
      <c r="D15" t="s">
        <v>33</v>
      </c>
      <c r="H15" t="s">
        <v>226</v>
      </c>
      <c r="I15" t="s">
        <v>168</v>
      </c>
      <c r="J15" t="s">
        <v>33</v>
      </c>
      <c r="N15" t="s">
        <v>226</v>
      </c>
      <c r="O15" t="s">
        <v>168</v>
      </c>
      <c r="P15" t="s">
        <v>33</v>
      </c>
    </row>
    <row r="16" spans="1:18" x14ac:dyDescent="0.2">
      <c r="B16" s="62">
        <v>405</v>
      </c>
      <c r="C16" s="4">
        <v>0.54714810135409198</v>
      </c>
      <c r="D16">
        <v>0</v>
      </c>
      <c r="F16" s="4"/>
      <c r="H16" t="s">
        <v>227</v>
      </c>
      <c r="I16" s="2"/>
      <c r="J16" s="4"/>
      <c r="L16" s="4"/>
      <c r="N16" s="62" t="s">
        <v>541</v>
      </c>
      <c r="O16" s="4">
        <v>9.1187330659769E-2</v>
      </c>
      <c r="P16" s="30">
        <v>0</v>
      </c>
      <c r="R16" s="4"/>
    </row>
    <row r="17" spans="2:18" x14ac:dyDescent="0.2">
      <c r="B17" s="62">
        <v>411</v>
      </c>
      <c r="C17" s="4">
        <v>1.5471481014705071</v>
      </c>
      <c r="D17" s="22">
        <v>4.0203208947041407E-4</v>
      </c>
      <c r="F17" s="4"/>
      <c r="N17" s="62">
        <v>404</v>
      </c>
      <c r="O17" s="4">
        <v>0.19118733087707762</v>
      </c>
      <c r="P17" s="30">
        <v>0</v>
      </c>
      <c r="R17" s="4"/>
    </row>
    <row r="18" spans="2:18" x14ac:dyDescent="0.2">
      <c r="B18" s="62">
        <v>413</v>
      </c>
      <c r="C18" s="4">
        <v>1.8804814348426455</v>
      </c>
      <c r="D18" s="22">
        <v>2.25247615218742E-3</v>
      </c>
      <c r="F18" s="4"/>
      <c r="I18" s="13"/>
      <c r="N18" s="62">
        <v>405</v>
      </c>
      <c r="O18" s="4">
        <v>0.35785399756314684</v>
      </c>
      <c r="P18" s="10">
        <v>4.932054460264514E-3</v>
      </c>
      <c r="R18" s="4"/>
    </row>
    <row r="19" spans="2:18" x14ac:dyDescent="0.2">
      <c r="B19" s="62">
        <v>414</v>
      </c>
      <c r="C19" s="4">
        <v>2.0471481015287152</v>
      </c>
      <c r="D19" s="22">
        <v>3.7670406783377798E-3</v>
      </c>
      <c r="F19" s="4"/>
      <c r="I19" s="13"/>
      <c r="N19" s="62" t="s">
        <v>541</v>
      </c>
      <c r="O19" s="4">
        <v>0.42452066403190747</v>
      </c>
      <c r="P19" s="10">
        <v>0.10003671013359297</v>
      </c>
      <c r="R19" s="4"/>
    </row>
    <row r="20" spans="2:18" x14ac:dyDescent="0.2">
      <c r="B20" s="62">
        <v>416</v>
      </c>
      <c r="C20" s="4">
        <v>2.3804814349008536</v>
      </c>
      <c r="D20" s="22">
        <v>7.7571482523786902E-3</v>
      </c>
      <c r="F20" s="4"/>
      <c r="I20" s="13"/>
      <c r="N20" s="62">
        <v>406</v>
      </c>
      <c r="O20" s="4">
        <v>0.52452066424921606</v>
      </c>
      <c r="P20" s="10">
        <v>0.16125596539670886</v>
      </c>
      <c r="R20" s="4"/>
    </row>
    <row r="21" spans="2:18" x14ac:dyDescent="0.2">
      <c r="B21" s="62">
        <v>417</v>
      </c>
      <c r="C21" s="4">
        <v>2.5471481015869228</v>
      </c>
      <c r="D21" s="22">
        <v>9.7514710719637434E-3</v>
      </c>
      <c r="F21" s="4"/>
      <c r="I21" s="13"/>
      <c r="N21" s="62">
        <v>407</v>
      </c>
      <c r="O21" s="4">
        <v>0.69118733093528528</v>
      </c>
      <c r="P21" s="10">
        <v>0.40282923403508208</v>
      </c>
      <c r="R21" s="4"/>
    </row>
    <row r="22" spans="2:18" x14ac:dyDescent="0.2">
      <c r="B22" s="62">
        <v>418</v>
      </c>
      <c r="C22" s="4">
        <v>2.7138147682729921</v>
      </c>
      <c r="D22" s="22">
        <v>1.1332431806829673E-2</v>
      </c>
      <c r="F22" s="4"/>
      <c r="I22" s="13"/>
      <c r="N22" s="62" t="s">
        <v>541</v>
      </c>
      <c r="O22" s="4">
        <v>0.75785399740404591</v>
      </c>
      <c r="P22" s="10">
        <v>0.48962172601471593</v>
      </c>
      <c r="R22" s="4"/>
    </row>
    <row r="23" spans="2:18" x14ac:dyDescent="0.2">
      <c r="B23" s="62">
        <v>419</v>
      </c>
      <c r="C23" s="4">
        <v>2.8804814349590613</v>
      </c>
      <c r="D23" s="22">
        <v>1.2774021417345858E-2</v>
      </c>
      <c r="F23" s="4"/>
      <c r="I23" s="13"/>
      <c r="N23" s="62">
        <v>408</v>
      </c>
      <c r="O23" s="4">
        <v>0.8578539976213545</v>
      </c>
      <c r="P23" s="10">
        <v>0.48090546342553425</v>
      </c>
      <c r="R23" s="4"/>
    </row>
    <row r="24" spans="2:18" x14ac:dyDescent="0.2">
      <c r="B24" s="62">
        <v>420</v>
      </c>
      <c r="C24" s="4">
        <v>3.0471481016451305</v>
      </c>
      <c r="D24" s="22">
        <v>1.3774715836409488E-2</v>
      </c>
      <c r="F24" s="4"/>
      <c r="I24" s="13"/>
      <c r="N24" s="62">
        <v>409</v>
      </c>
      <c r="O24" s="4">
        <v>1.0245206643074236</v>
      </c>
      <c r="P24" s="10">
        <v>0.40406955772269482</v>
      </c>
      <c r="R24" s="4"/>
    </row>
    <row r="25" spans="2:18" x14ac:dyDescent="0.2">
      <c r="B25" s="62">
        <v>421</v>
      </c>
      <c r="C25" s="4">
        <v>3.2138147683311997</v>
      </c>
      <c r="D25" s="22">
        <v>1.6017080272407197E-2</v>
      </c>
      <c r="F25" s="4"/>
      <c r="I25" s="13"/>
      <c r="N25" s="62" t="s">
        <v>541</v>
      </c>
      <c r="O25" s="4">
        <v>1.0911873307761843</v>
      </c>
      <c r="P25" s="10">
        <v>0.32528673806521635</v>
      </c>
      <c r="R25" s="4"/>
    </row>
    <row r="26" spans="2:18" x14ac:dyDescent="0.2">
      <c r="B26" s="62">
        <v>422</v>
      </c>
      <c r="C26" s="4">
        <v>3.3804814350172689</v>
      </c>
      <c r="D26" s="22">
        <v>1.862188272845778E-2</v>
      </c>
      <c r="F26" s="4"/>
      <c r="I26" s="13"/>
      <c r="N26" s="62">
        <v>410</v>
      </c>
      <c r="O26" s="4">
        <v>1.1911873309934928</v>
      </c>
      <c r="P26" s="10">
        <v>0.30524188785852235</v>
      </c>
      <c r="R26" s="4"/>
    </row>
    <row r="27" spans="2:18" x14ac:dyDescent="0.2">
      <c r="B27" s="62">
        <v>423</v>
      </c>
      <c r="C27" s="4">
        <v>3.5471481017033382</v>
      </c>
      <c r="D27" s="22">
        <v>1.6681042359562883E-2</v>
      </c>
      <c r="F27" s="4"/>
      <c r="I27" s="13"/>
      <c r="N27" s="62">
        <v>411</v>
      </c>
      <c r="O27" s="4">
        <v>1.3578539976795621</v>
      </c>
      <c r="P27" s="10">
        <v>0.23686096435924855</v>
      </c>
      <c r="R27" s="4"/>
    </row>
    <row r="28" spans="2:18" x14ac:dyDescent="0.2">
      <c r="B28" s="62">
        <v>424</v>
      </c>
      <c r="C28" s="4">
        <v>3.7138147683894074</v>
      </c>
      <c r="D28" s="22">
        <v>1.6303375851272492E-2</v>
      </c>
      <c r="F28" s="4"/>
      <c r="I28" s="13"/>
      <c r="N28" s="62">
        <v>412</v>
      </c>
      <c r="O28" s="4">
        <v>1.5245206643656313</v>
      </c>
      <c r="P28" s="10">
        <v>0.18052000702280818</v>
      </c>
      <c r="R28" s="4"/>
    </row>
    <row r="29" spans="2:18" x14ac:dyDescent="0.2">
      <c r="B29" s="62">
        <v>427</v>
      </c>
      <c r="C29" s="4">
        <v>4.213814768447615</v>
      </c>
      <c r="D29" s="22">
        <v>1.542816417528599E-2</v>
      </c>
      <c r="F29" s="4"/>
      <c r="I29" s="13"/>
      <c r="N29" s="62">
        <v>413</v>
      </c>
      <c r="O29" s="4">
        <v>1.6911873310517005</v>
      </c>
      <c r="P29" s="10">
        <v>0.14259684292851102</v>
      </c>
      <c r="R29" s="4"/>
    </row>
    <row r="30" spans="2:18" x14ac:dyDescent="0.2">
      <c r="B30" s="62">
        <v>429</v>
      </c>
      <c r="C30" s="4">
        <v>4.5471481018197535</v>
      </c>
      <c r="D30" s="22">
        <v>1.5045746378665497E-2</v>
      </c>
      <c r="F30" s="4"/>
      <c r="I30" s="13"/>
      <c r="N30" s="62">
        <v>414</v>
      </c>
      <c r="O30" s="4">
        <v>1.8578539977377697</v>
      </c>
      <c r="P30" s="10">
        <v>0.11424608558249405</v>
      </c>
      <c r="R30" s="4"/>
    </row>
    <row r="31" spans="2:18" x14ac:dyDescent="0.2">
      <c r="B31" s="62">
        <v>432</v>
      </c>
      <c r="C31" s="4">
        <v>5.0471481018779611</v>
      </c>
      <c r="D31" s="22">
        <v>1.4023488420257546E-2</v>
      </c>
      <c r="F31" s="4"/>
      <c r="I31" s="13"/>
      <c r="N31" s="62">
        <v>415</v>
      </c>
      <c r="O31" s="4">
        <v>2.0245206644238394</v>
      </c>
      <c r="P31" s="10">
        <v>9.442644406492906E-2</v>
      </c>
      <c r="R31" s="4"/>
    </row>
    <row r="32" spans="2:18" x14ac:dyDescent="0.2">
      <c r="B32" s="62">
        <v>435</v>
      </c>
      <c r="C32" s="4">
        <v>5.5471481019361688</v>
      </c>
      <c r="D32" s="22">
        <v>1.2938001778687426E-2</v>
      </c>
      <c r="F32" s="4"/>
      <c r="I32" s="13"/>
      <c r="N32" s="62">
        <v>417</v>
      </c>
      <c r="O32" s="4">
        <v>2.3578539977959778</v>
      </c>
      <c r="P32" s="10">
        <v>7.0535169904074824E-2</v>
      </c>
      <c r="R32" s="4"/>
    </row>
    <row r="33" spans="2:18" x14ac:dyDescent="0.2">
      <c r="B33" s="62">
        <v>438</v>
      </c>
      <c r="C33" s="4">
        <v>6.0471481019943765</v>
      </c>
      <c r="D33" s="22">
        <v>1.2369430941851542E-2</v>
      </c>
      <c r="F33" s="4"/>
      <c r="I33" s="13"/>
      <c r="N33" s="62">
        <v>419</v>
      </c>
      <c r="O33" s="4">
        <v>2.6911873311681163</v>
      </c>
      <c r="P33" s="10">
        <v>5.3661117584153997E-2</v>
      </c>
      <c r="R33" s="4"/>
    </row>
    <row r="34" spans="2:18" x14ac:dyDescent="0.2">
      <c r="B34" s="62">
        <v>441</v>
      </c>
      <c r="C34" s="4">
        <v>6.5471481020525841</v>
      </c>
      <c r="D34" s="22">
        <v>1.1552087521167599E-2</v>
      </c>
      <c r="F34" s="4"/>
      <c r="I34" s="13"/>
      <c r="N34" s="62">
        <v>422</v>
      </c>
      <c r="O34" s="4">
        <v>3.1911873312263239</v>
      </c>
      <c r="P34" s="10">
        <v>3.9154412241878336E-2</v>
      </c>
      <c r="R34" s="4"/>
    </row>
    <row r="35" spans="2:18" x14ac:dyDescent="0.2">
      <c r="B35" s="62">
        <v>444</v>
      </c>
      <c r="C35" s="4">
        <v>7.0471481021107918</v>
      </c>
      <c r="D35" s="22">
        <v>1.0965729810070294E-2</v>
      </c>
      <c r="F35" s="4"/>
      <c r="I35" s="13"/>
      <c r="N35" s="62">
        <v>426</v>
      </c>
      <c r="O35" s="4">
        <v>3.8578539979706008</v>
      </c>
      <c r="P35" s="10">
        <v>2.7482056407128114E-2</v>
      </c>
      <c r="R35" s="4"/>
    </row>
    <row r="36" spans="2:18" x14ac:dyDescent="0.2">
      <c r="B36" s="62">
        <v>447</v>
      </c>
      <c r="C36" s="4">
        <v>7.5471481021689995</v>
      </c>
      <c r="D36" s="22">
        <v>9.9455429260626449E-3</v>
      </c>
      <c r="F36" s="4"/>
      <c r="I36" s="13"/>
      <c r="N36" s="62">
        <v>431</v>
      </c>
      <c r="O36" s="4">
        <v>4.691187331400946</v>
      </c>
      <c r="P36" s="10">
        <v>1.8624216387399899E-2</v>
      </c>
      <c r="R36" s="4"/>
    </row>
    <row r="37" spans="2:18" x14ac:dyDescent="0.2">
      <c r="B37" s="62">
        <v>450</v>
      </c>
      <c r="C37" s="4">
        <v>8.047148102227208</v>
      </c>
      <c r="D37" s="22">
        <v>9.2714691227172488E-3</v>
      </c>
      <c r="F37" s="4"/>
      <c r="I37" s="13"/>
      <c r="N37" s="62">
        <v>436</v>
      </c>
      <c r="O37" s="4">
        <v>5.5245206648312921</v>
      </c>
      <c r="P37" s="10">
        <v>1.6588446013472299E-2</v>
      </c>
      <c r="R37" s="4"/>
    </row>
    <row r="38" spans="2:18" x14ac:dyDescent="0.2">
      <c r="B38" s="62">
        <v>453</v>
      </c>
      <c r="C38" s="4">
        <v>8.5471481022854157</v>
      </c>
      <c r="D38" s="22">
        <v>8.8769903634126433E-3</v>
      </c>
      <c r="F38" s="4"/>
      <c r="I38" s="13"/>
      <c r="N38" s="62">
        <v>441</v>
      </c>
      <c r="O38" s="4">
        <v>6.3578539982616382</v>
      </c>
      <c r="P38" s="10">
        <v>1.1094786299271872E-2</v>
      </c>
      <c r="R38" s="4"/>
    </row>
    <row r="39" spans="2:18" x14ac:dyDescent="0.2">
      <c r="B39" s="62" t="s">
        <v>541</v>
      </c>
      <c r="C39" s="4">
        <v>16.130481434613696</v>
      </c>
      <c r="D39" s="22">
        <v>3.931021039679349E-3</v>
      </c>
      <c r="F39" s="4"/>
      <c r="I39" s="13"/>
      <c r="N39" s="62">
        <v>446</v>
      </c>
      <c r="O39" s="4">
        <v>7.1911873316919843</v>
      </c>
      <c r="P39" s="10">
        <v>8.5238880164055699E-3</v>
      </c>
      <c r="R39" s="4"/>
    </row>
    <row r="40" spans="2:18" x14ac:dyDescent="0.2">
      <c r="F40" s="4"/>
      <c r="I40" s="13"/>
      <c r="N40" s="62">
        <v>451</v>
      </c>
      <c r="O40" s="4">
        <v>8.0245206651223295</v>
      </c>
      <c r="P40" s="10">
        <v>7.2280556024244937E-3</v>
      </c>
      <c r="R40" s="4"/>
    </row>
    <row r="41" spans="2:18" x14ac:dyDescent="0.2">
      <c r="F41" s="4"/>
      <c r="I41" s="13"/>
      <c r="N41" s="62">
        <v>454</v>
      </c>
      <c r="O41" s="4">
        <v>8.524520665180539</v>
      </c>
      <c r="P41" s="10">
        <v>6.3812997261411862E-3</v>
      </c>
      <c r="R41" s="4"/>
    </row>
    <row r="42" spans="2:18" x14ac:dyDescent="0.2">
      <c r="F42" s="4"/>
      <c r="R42" s="4"/>
    </row>
    <row r="43" spans="2:18" x14ac:dyDescent="0.2">
      <c r="C43" s="2"/>
      <c r="D43" s="4"/>
      <c r="E43" s="22"/>
      <c r="F43" s="4"/>
      <c r="R43" s="4"/>
    </row>
    <row r="44" spans="2:18" x14ac:dyDescent="0.2">
      <c r="O44" s="63"/>
    </row>
    <row r="45" spans="2:18" x14ac:dyDescent="0.2">
      <c r="O45" s="63"/>
    </row>
    <row r="46" spans="2:18" x14ac:dyDescent="0.2">
      <c r="O46" s="63"/>
    </row>
    <row r="47" spans="2:18" x14ac:dyDescent="0.2">
      <c r="O47" s="63"/>
    </row>
    <row r="48" spans="2:18" x14ac:dyDescent="0.2">
      <c r="O48" s="6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44"/>
  <sheetViews>
    <sheetView workbookViewId="0">
      <selection activeCell="K38" sqref="K38:K39"/>
    </sheetView>
  </sheetViews>
  <sheetFormatPr baseColWidth="10" defaultColWidth="8.83203125" defaultRowHeight="15" x14ac:dyDescent="0.2"/>
  <cols>
    <col min="1" max="1" width="37.5" customWidth="1"/>
    <col min="2" max="2" width="12.5" customWidth="1"/>
    <col min="3" max="3" width="14.83203125" bestFit="1" customWidth="1"/>
    <col min="4" max="4" width="10.6640625" customWidth="1"/>
    <col min="5" max="5" width="10.83203125" bestFit="1" customWidth="1"/>
    <col min="6" max="6" width="14.5" customWidth="1"/>
    <col min="12" max="12" width="12.33203125" customWidth="1"/>
  </cols>
  <sheetData>
    <row r="1" spans="1:50" x14ac:dyDescent="0.2">
      <c r="A1" s="18" t="s">
        <v>545</v>
      </c>
      <c r="B1" s="19">
        <v>43412.520833333336</v>
      </c>
      <c r="C1" s="18" t="s">
        <v>159</v>
      </c>
      <c r="D1" s="20">
        <v>43412</v>
      </c>
    </row>
    <row r="2" spans="1:50" x14ac:dyDescent="0.2">
      <c r="A2" t="s">
        <v>161</v>
      </c>
      <c r="B2" s="2">
        <v>43412.525000000001</v>
      </c>
      <c r="C2" t="s">
        <v>159</v>
      </c>
      <c r="D2" s="3"/>
    </row>
    <row r="3" spans="1:50" x14ac:dyDescent="0.2">
      <c r="A3" s="18" t="s">
        <v>444</v>
      </c>
      <c r="B3" s="28" t="s">
        <v>228</v>
      </c>
      <c r="D3" s="18"/>
      <c r="E3" s="28"/>
    </row>
    <row r="4" spans="1:50" x14ac:dyDescent="0.2">
      <c r="A4" s="29" t="s">
        <v>462</v>
      </c>
      <c r="B4" s="31">
        <v>478</v>
      </c>
      <c r="C4" t="s">
        <v>463</v>
      </c>
      <c r="D4" s="14" t="s">
        <v>464</v>
      </c>
      <c r="E4" s="28"/>
    </row>
    <row r="5" spans="1:50" x14ac:dyDescent="0.2">
      <c r="A5" s="4" t="s">
        <v>203</v>
      </c>
      <c r="B5" s="30">
        <f>B4/B9</f>
        <v>217.44272795094346</v>
      </c>
      <c r="C5" s="8" t="s">
        <v>0</v>
      </c>
      <c r="D5" s="14"/>
      <c r="E5" s="28"/>
    </row>
    <row r="6" spans="1:50" x14ac:dyDescent="0.2">
      <c r="A6" t="s">
        <v>466</v>
      </c>
      <c r="B6" s="10">
        <v>0.10468</v>
      </c>
      <c r="C6" t="s">
        <v>445</v>
      </c>
      <c r="D6" s="14" t="s">
        <v>471</v>
      </c>
      <c r="E6" s="28"/>
    </row>
    <row r="7" spans="1:50" x14ac:dyDescent="0.2">
      <c r="A7" t="s">
        <v>446</v>
      </c>
      <c r="B7" s="4">
        <v>0.42</v>
      </c>
      <c r="C7" t="s">
        <v>450</v>
      </c>
      <c r="D7" s="14" t="s">
        <v>465</v>
      </c>
      <c r="E7" s="28"/>
    </row>
    <row r="8" spans="1:50" x14ac:dyDescent="0.2">
      <c r="A8" t="s">
        <v>447</v>
      </c>
      <c r="B8" s="4">
        <f>B6/0.02</f>
        <v>5.234</v>
      </c>
      <c r="C8" t="s">
        <v>451</v>
      </c>
      <c r="D8" s="14" t="s">
        <v>472</v>
      </c>
      <c r="E8" s="28"/>
    </row>
    <row r="9" spans="1:50" x14ac:dyDescent="0.2">
      <c r="A9" t="s">
        <v>448</v>
      </c>
      <c r="B9" s="4">
        <v>2.19828</v>
      </c>
      <c r="C9" t="s">
        <v>445</v>
      </c>
      <c r="D9" s="14" t="s">
        <v>459</v>
      </c>
      <c r="E9" s="28"/>
    </row>
    <row r="10" spans="1:50" x14ac:dyDescent="0.2">
      <c r="A10" t="s">
        <v>449</v>
      </c>
      <c r="B10" s="10">
        <v>0.03</v>
      </c>
      <c r="C10" t="s">
        <v>450</v>
      </c>
      <c r="D10" s="14"/>
    </row>
    <row r="11" spans="1:50" x14ac:dyDescent="0.2">
      <c r="A11" t="s">
        <v>452</v>
      </c>
      <c r="B11" s="4">
        <v>3.9959000000000001E-2</v>
      </c>
      <c r="C11" t="s">
        <v>450</v>
      </c>
      <c r="D11" s="14"/>
    </row>
    <row r="12" spans="1:50" x14ac:dyDescent="0.2">
      <c r="A12" t="s">
        <v>453</v>
      </c>
      <c r="B12" s="10">
        <v>0.113</v>
      </c>
      <c r="C12" t="s">
        <v>450</v>
      </c>
      <c r="D12" s="14"/>
    </row>
    <row r="13" spans="1:50" x14ac:dyDescent="0.2">
      <c r="B13" s="1"/>
      <c r="D13" s="19"/>
      <c r="F13" s="4"/>
      <c r="J13" s="19"/>
      <c r="L13" s="4"/>
      <c r="P13" s="19"/>
      <c r="R13" s="4"/>
      <c r="V13" s="19"/>
      <c r="AC13" s="19"/>
      <c r="AJ13" s="19"/>
      <c r="AQ13" s="19"/>
      <c r="AX13" s="19"/>
    </row>
    <row r="14" spans="1:50" x14ac:dyDescent="0.2">
      <c r="B14" t="s">
        <v>30</v>
      </c>
      <c r="H14" t="s">
        <v>2</v>
      </c>
      <c r="N14" t="s">
        <v>1</v>
      </c>
    </row>
    <row r="15" spans="1:50" x14ac:dyDescent="0.2">
      <c r="B15" t="s">
        <v>226</v>
      </c>
      <c r="C15" t="s">
        <v>168</v>
      </c>
      <c r="D15" t="s">
        <v>33</v>
      </c>
      <c r="H15" t="s">
        <v>226</v>
      </c>
      <c r="I15" t="s">
        <v>168</v>
      </c>
      <c r="J15" t="s">
        <v>33</v>
      </c>
      <c r="N15" t="s">
        <v>226</v>
      </c>
      <c r="O15" t="s">
        <v>168</v>
      </c>
      <c r="P15" t="s">
        <v>33</v>
      </c>
    </row>
    <row r="16" spans="1:50" x14ac:dyDescent="0.2">
      <c r="B16" t="s">
        <v>227</v>
      </c>
      <c r="C16" s="4"/>
      <c r="F16" s="4"/>
      <c r="H16" t="s">
        <v>227</v>
      </c>
      <c r="I16" s="4"/>
      <c r="J16">
        <v>0</v>
      </c>
      <c r="L16" s="4"/>
      <c r="N16" t="s">
        <v>227</v>
      </c>
      <c r="O16" s="4">
        <v>9.1187330605441846E-2</v>
      </c>
      <c r="P16">
        <v>0</v>
      </c>
      <c r="R16" s="4"/>
      <c r="U16" s="2"/>
      <c r="V16" s="4"/>
      <c r="X16" s="10"/>
      <c r="AB16" s="2"/>
      <c r="AC16" s="4"/>
      <c r="AI16" s="2"/>
      <c r="AJ16" s="4"/>
      <c r="AP16" s="2"/>
      <c r="AQ16" s="4"/>
      <c r="AW16" s="2"/>
      <c r="AX16" s="4"/>
    </row>
    <row r="17" spans="3:36" x14ac:dyDescent="0.2">
      <c r="C17" s="4"/>
      <c r="F17" s="4"/>
      <c r="I17" s="4"/>
      <c r="J17">
        <v>0</v>
      </c>
      <c r="L17" s="4"/>
      <c r="O17" s="4">
        <v>0.17452066403578795</v>
      </c>
      <c r="P17">
        <v>0</v>
      </c>
      <c r="R17" s="4"/>
      <c r="U17" s="2"/>
      <c r="V17" s="4"/>
      <c r="X17" s="10"/>
      <c r="AI17" s="2"/>
      <c r="AJ17" s="4"/>
    </row>
    <row r="18" spans="3:36" x14ac:dyDescent="0.2">
      <c r="C18" s="4"/>
      <c r="F18" s="4"/>
      <c r="I18" s="4">
        <v>0.3170967792473901</v>
      </c>
      <c r="J18">
        <v>0</v>
      </c>
      <c r="L18" s="4"/>
      <c r="O18" s="4">
        <v>0.25785399729151104</v>
      </c>
      <c r="P18">
        <v>0</v>
      </c>
      <c r="R18" s="4"/>
    </row>
    <row r="19" spans="3:36" x14ac:dyDescent="0.2">
      <c r="C19" s="61"/>
      <c r="F19" s="4"/>
      <c r="I19" s="4">
        <v>0.65043011244490556</v>
      </c>
      <c r="J19">
        <v>0</v>
      </c>
      <c r="L19" s="4"/>
      <c r="O19" s="4">
        <v>0.3411873307218572</v>
      </c>
      <c r="P19">
        <v>0</v>
      </c>
      <c r="R19" s="4"/>
    </row>
    <row r="20" spans="3:36" x14ac:dyDescent="0.2">
      <c r="C20" s="61">
        <v>0.19549476562424106</v>
      </c>
      <c r="D20">
        <v>0</v>
      </c>
      <c r="F20" s="4"/>
      <c r="I20" s="4">
        <v>0.983763445817044</v>
      </c>
      <c r="J20">
        <v>0.14799928160919548</v>
      </c>
      <c r="L20" s="4"/>
      <c r="O20" s="4">
        <v>0.42452066397758031</v>
      </c>
      <c r="P20">
        <v>2.5357399425287447E-2</v>
      </c>
      <c r="R20" s="4"/>
    </row>
    <row r="21" spans="3:36" x14ac:dyDescent="0.2">
      <c r="C21" s="61">
        <v>0.54549476554275034</v>
      </c>
      <c r="D21">
        <v>0</v>
      </c>
      <c r="F21" s="4"/>
      <c r="I21" s="4">
        <v>1.3170967791891826</v>
      </c>
      <c r="J21">
        <v>1.499123563218391</v>
      </c>
      <c r="L21" s="4"/>
      <c r="O21" s="4">
        <v>0.50785399740792636</v>
      </c>
      <c r="P21">
        <v>1.9881411637931032</v>
      </c>
      <c r="R21" s="4"/>
    </row>
    <row r="22" spans="3:36" x14ac:dyDescent="0.2">
      <c r="C22" s="61">
        <v>0.86216143219389496</v>
      </c>
      <c r="D22">
        <v>0</v>
      </c>
      <c r="F22" s="4"/>
      <c r="I22" s="4">
        <v>1.650430112561321</v>
      </c>
      <c r="J22">
        <v>2.0547521551724137</v>
      </c>
      <c r="L22" s="4"/>
      <c r="O22" s="4">
        <v>0.59118733066364948</v>
      </c>
      <c r="P22">
        <v>5.4697180316091956</v>
      </c>
      <c r="R22" s="4"/>
    </row>
    <row r="23" spans="3:36" x14ac:dyDescent="0.2">
      <c r="C23" s="61">
        <v>1.1954947655660333</v>
      </c>
      <c r="D23">
        <v>0</v>
      </c>
      <c r="F23" s="4"/>
      <c r="I23" s="4">
        <v>1.9837634457588362</v>
      </c>
      <c r="J23">
        <v>2.2493678160919544</v>
      </c>
      <c r="L23" s="4"/>
      <c r="O23" s="4">
        <v>0.67452066409399558</v>
      </c>
      <c r="P23">
        <v>8.118866738505746</v>
      </c>
      <c r="R23" s="4"/>
    </row>
    <row r="24" spans="3:36" x14ac:dyDescent="0.2">
      <c r="C24" s="61">
        <v>1.5288280989381717</v>
      </c>
      <c r="D24">
        <v>0</v>
      </c>
      <c r="F24" s="4"/>
      <c r="I24" s="4">
        <v>2.3170967791309747</v>
      </c>
      <c r="J24">
        <v>1.8971264367816094</v>
      </c>
      <c r="L24" s="4"/>
      <c r="O24" s="4">
        <v>0.7578539973497187</v>
      </c>
      <c r="P24">
        <v>9.5536655890804596</v>
      </c>
      <c r="R24" s="4"/>
    </row>
    <row r="25" spans="3:36" x14ac:dyDescent="0.2">
      <c r="C25" s="61">
        <v>1.8621614323103102</v>
      </c>
      <c r="D25">
        <v>5.2206657088122624E-2</v>
      </c>
      <c r="F25" s="4"/>
      <c r="I25" s="4">
        <v>2.6504301125031131</v>
      </c>
      <c r="J25">
        <v>1.7672988505747127</v>
      </c>
      <c r="L25" s="4"/>
      <c r="O25" s="4">
        <v>0.84118733060544182</v>
      </c>
      <c r="P25">
        <v>10.39859375</v>
      </c>
      <c r="R25" s="4"/>
    </row>
    <row r="26" spans="3:36" x14ac:dyDescent="0.2">
      <c r="C26" s="61">
        <v>2.1954947656824486</v>
      </c>
      <c r="D26">
        <v>0.14900622605363981</v>
      </c>
      <c r="F26" s="4"/>
      <c r="I26" s="4">
        <v>3.31709677924739</v>
      </c>
      <c r="J26">
        <v>1.1995725574712646</v>
      </c>
      <c r="L26" s="4"/>
      <c r="O26" s="4">
        <v>0.92452066403578792</v>
      </c>
      <c r="P26">
        <v>10.819197198275861</v>
      </c>
      <c r="R26" s="4"/>
    </row>
    <row r="27" spans="3:36" x14ac:dyDescent="0.2">
      <c r="C27" s="61">
        <v>2.5288280988799641</v>
      </c>
      <c r="D27">
        <v>0.27516283524904217</v>
      </c>
      <c r="F27" s="4"/>
      <c r="I27" s="4">
        <v>3.6504301124449055</v>
      </c>
      <c r="J27">
        <v>0.85693606321839078</v>
      </c>
      <c r="L27" s="4"/>
      <c r="O27" s="4">
        <v>1.0078539972915113</v>
      </c>
      <c r="P27">
        <v>10.628094468390804</v>
      </c>
      <c r="R27" s="4"/>
    </row>
    <row r="28" spans="3:36" x14ac:dyDescent="0.2">
      <c r="C28" s="61">
        <v>2.8621614322521025</v>
      </c>
      <c r="D28">
        <v>0.33491499042145595</v>
      </c>
      <c r="F28" s="4"/>
      <c r="I28" s="4">
        <v>3.9837634458170439</v>
      </c>
      <c r="J28">
        <v>0.62981321839080462</v>
      </c>
      <c r="L28" s="4"/>
      <c r="O28" s="4">
        <v>1.0911873307218574</v>
      </c>
      <c r="P28">
        <v>9.8347144396551709</v>
      </c>
      <c r="R28" s="4"/>
    </row>
    <row r="29" spans="3:36" x14ac:dyDescent="0.2">
      <c r="C29" s="61">
        <v>3.195494765624241</v>
      </c>
      <c r="D29">
        <v>0.40578065134099611</v>
      </c>
      <c r="F29" s="4"/>
      <c r="O29" s="4">
        <v>1.1745206639775805</v>
      </c>
      <c r="P29">
        <v>9.4047180316091943</v>
      </c>
      <c r="R29" s="4"/>
    </row>
    <row r="30" spans="3:36" x14ac:dyDescent="0.2">
      <c r="C30" s="61">
        <v>3.4121614322521023</v>
      </c>
      <c r="D30">
        <v>0.51506325826438615</v>
      </c>
      <c r="F30" s="4"/>
      <c r="O30" s="4">
        <v>1.2578539974079266</v>
      </c>
      <c r="P30">
        <v>8.9031339798850571</v>
      </c>
      <c r="R30" s="4"/>
    </row>
    <row r="31" spans="3:36" x14ac:dyDescent="0.2">
      <c r="C31" s="61">
        <v>3.7454947656242408</v>
      </c>
      <c r="D31">
        <v>0.64859199347011465</v>
      </c>
      <c r="F31" s="4"/>
      <c r="O31" s="4">
        <v>1.457853997307033</v>
      </c>
      <c r="P31">
        <v>7.4177891522988491</v>
      </c>
      <c r="R31" s="4"/>
    </row>
    <row r="32" spans="3:36" x14ac:dyDescent="0.2">
      <c r="C32" s="61">
        <v>4.0121614323685186</v>
      </c>
      <c r="D32">
        <v>0.60160279004192507</v>
      </c>
      <c r="F32" s="4"/>
      <c r="O32" s="4">
        <v>1.6245206639931022</v>
      </c>
      <c r="P32">
        <v>6.0343911637931029</v>
      </c>
      <c r="R32" s="4"/>
    </row>
    <row r="33" spans="3:18" x14ac:dyDescent="0.2">
      <c r="C33" s="61">
        <v>5.012161432484934</v>
      </c>
      <c r="D33">
        <v>0.5896189663488296</v>
      </c>
      <c r="F33" s="4"/>
      <c r="O33" s="4">
        <v>1.7911873306791715</v>
      </c>
      <c r="P33">
        <v>4.7407920258620697</v>
      </c>
      <c r="R33" s="4"/>
    </row>
    <row r="34" spans="3:18" x14ac:dyDescent="0.2">
      <c r="C34" s="61">
        <v>6.0121614326013493</v>
      </c>
      <c r="D34">
        <v>0.50818090750565792</v>
      </c>
      <c r="F34" s="4"/>
      <c r="O34" s="4">
        <v>1.9578539973652409</v>
      </c>
      <c r="P34">
        <v>3.7789924568965518</v>
      </c>
      <c r="R34" s="4"/>
    </row>
    <row r="35" spans="3:18" x14ac:dyDescent="0.2">
      <c r="C35" s="61">
        <v>7.0121614327177646</v>
      </c>
      <c r="D35">
        <v>0.4541238452120358</v>
      </c>
      <c r="F35" s="4"/>
      <c r="O35" s="4">
        <v>2.1245206640513103</v>
      </c>
      <c r="P35">
        <v>2.9074335488505749</v>
      </c>
      <c r="R35" s="4"/>
    </row>
    <row r="36" spans="3:18" x14ac:dyDescent="0.2">
      <c r="C36" s="61">
        <v>8.0121614328341799</v>
      </c>
      <c r="D36">
        <v>0.34484101955255453</v>
      </c>
      <c r="F36" s="4"/>
      <c r="O36" s="4">
        <v>2.2911873307373796</v>
      </c>
      <c r="P36">
        <v>2.3906088362068969</v>
      </c>
      <c r="R36" s="4"/>
    </row>
    <row r="37" spans="3:18" x14ac:dyDescent="0.2">
      <c r="C37" s="61">
        <v>9.0121614329505952</v>
      </c>
      <c r="D37">
        <v>0.34369086929098808</v>
      </c>
      <c r="F37" s="4"/>
      <c r="O37" s="4">
        <v>2.4578539974234488</v>
      </c>
      <c r="P37">
        <v>1.7357884339080458</v>
      </c>
      <c r="R37" s="4"/>
    </row>
    <row r="38" spans="3:18" x14ac:dyDescent="0.2">
      <c r="C38" s="61">
        <v>10.012161433067011</v>
      </c>
      <c r="D38">
        <v>0.31970467109412687</v>
      </c>
      <c r="F38" s="4"/>
      <c r="O38" s="4">
        <v>2.624520664109518</v>
      </c>
      <c r="P38">
        <v>1.3662553879310344</v>
      </c>
      <c r="R38" s="4"/>
    </row>
    <row r="39" spans="3:18" x14ac:dyDescent="0.2">
      <c r="C39" s="61">
        <v>11.012161433183426</v>
      </c>
      <c r="D39">
        <v>0.289207138351946</v>
      </c>
      <c r="F39" s="4"/>
      <c r="O39" s="4">
        <v>2.7911873306209642</v>
      </c>
      <c r="P39">
        <v>1.0734680316091954</v>
      </c>
      <c r="R39" s="4"/>
    </row>
    <row r="40" spans="3:18" x14ac:dyDescent="0.2">
      <c r="C40" s="61">
        <v>12.012161433299841</v>
      </c>
      <c r="D40">
        <v>0.26386673097614366</v>
      </c>
      <c r="F40" s="4"/>
      <c r="O40" s="4">
        <v>3.1245206639931027</v>
      </c>
      <c r="P40">
        <v>0.70499461206896552</v>
      </c>
      <c r="R40" s="4"/>
    </row>
    <row r="41" spans="3:18" x14ac:dyDescent="0.2">
      <c r="C41" s="61">
        <v>13.012161433416257</v>
      </c>
      <c r="D41">
        <v>0.2020183282009424</v>
      </c>
      <c r="F41" s="4"/>
      <c r="O41" s="4">
        <v>3.7911873307373796</v>
      </c>
      <c r="P41">
        <v>0.12019935344827594</v>
      </c>
      <c r="R41" s="4"/>
    </row>
    <row r="42" spans="3:18" x14ac:dyDescent="0.2">
      <c r="C42" s="2"/>
      <c r="D42" s="61"/>
      <c r="F42" s="4"/>
      <c r="O42" s="4">
        <v>4.1245206641095171</v>
      </c>
      <c r="P42">
        <v>0</v>
      </c>
      <c r="R42" s="4"/>
    </row>
    <row r="43" spans="3:18" x14ac:dyDescent="0.2">
      <c r="O43" s="4">
        <v>4.4578539973070326</v>
      </c>
      <c r="P43">
        <v>0</v>
      </c>
      <c r="R43" s="4"/>
    </row>
    <row r="44" spans="3:18" x14ac:dyDescent="0.2">
      <c r="O44" s="2"/>
      <c r="P44" s="4"/>
      <c r="R44"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15"/>
  <sheetViews>
    <sheetView workbookViewId="0">
      <selection activeCell="O31" sqref="O31"/>
    </sheetView>
  </sheetViews>
  <sheetFormatPr baseColWidth="10" defaultColWidth="8.83203125" defaultRowHeight="15" x14ac:dyDescent="0.2"/>
  <cols>
    <col min="1" max="1" width="38.83203125" bestFit="1" customWidth="1"/>
    <col min="2" max="2" width="19.6640625" bestFit="1" customWidth="1"/>
    <col min="3" max="3" width="15.83203125" bestFit="1" customWidth="1"/>
    <col min="5" max="6" width="14.5" customWidth="1"/>
    <col min="7" max="7" width="9.6640625" customWidth="1"/>
    <col min="18" max="18" width="15.83203125" bestFit="1" customWidth="1"/>
    <col min="22" max="22" width="9.5" bestFit="1" customWidth="1"/>
    <col min="23" max="25" width="9.1640625" style="36"/>
  </cols>
  <sheetData>
    <row r="1" spans="1:62" x14ac:dyDescent="0.2">
      <c r="A1" s="18" t="s">
        <v>545</v>
      </c>
      <c r="B1" s="12">
        <v>43413.432638888888</v>
      </c>
      <c r="C1" s="18" t="s">
        <v>159</v>
      </c>
      <c r="E1" s="20">
        <v>43413</v>
      </c>
      <c r="F1" s="20"/>
    </row>
    <row r="2" spans="1:62" x14ac:dyDescent="0.2">
      <c r="A2" t="s">
        <v>161</v>
      </c>
      <c r="B2" s="12">
        <v>43413.436111111114</v>
      </c>
      <c r="C2" t="s">
        <v>159</v>
      </c>
      <c r="E2" s="3"/>
      <c r="F2" s="3"/>
      <c r="G2" s="3"/>
    </row>
    <row r="3" spans="1:62" x14ac:dyDescent="0.2">
      <c r="A3" s="18" t="s">
        <v>444</v>
      </c>
      <c r="B3" s="28" t="s">
        <v>454</v>
      </c>
      <c r="E3" s="28"/>
      <c r="G3" s="4"/>
    </row>
    <row r="4" spans="1:62" x14ac:dyDescent="0.2">
      <c r="A4" s="29" t="s">
        <v>474</v>
      </c>
      <c r="B4" s="31">
        <v>292.98</v>
      </c>
      <c r="C4" t="s">
        <v>463</v>
      </c>
      <c r="D4" s="14" t="s">
        <v>473</v>
      </c>
      <c r="E4" s="28"/>
      <c r="G4" s="4"/>
    </row>
    <row r="5" spans="1:62" x14ac:dyDescent="0.2">
      <c r="A5" s="29" t="s">
        <v>481</v>
      </c>
      <c r="B5" s="31">
        <v>977.57659999999998</v>
      </c>
      <c r="C5" t="s">
        <v>463</v>
      </c>
      <c r="D5" s="14"/>
      <c r="E5" s="28"/>
      <c r="G5" s="4"/>
    </row>
    <row r="6" spans="1:62" x14ac:dyDescent="0.2">
      <c r="A6" s="4" t="s">
        <v>475</v>
      </c>
      <c r="B6" s="30">
        <f>B4/B11</f>
        <v>142.85714285714286</v>
      </c>
      <c r="C6" s="8" t="s">
        <v>0</v>
      </c>
      <c r="D6" s="14"/>
    </row>
    <row r="7" spans="1:62" x14ac:dyDescent="0.2">
      <c r="A7" s="4" t="s">
        <v>480</v>
      </c>
      <c r="B7" s="30">
        <f>B5/B11</f>
        <v>476.66666666666663</v>
      </c>
      <c r="C7" s="8" t="s">
        <v>0</v>
      </c>
      <c r="D7" s="14"/>
    </row>
    <row r="8" spans="1:62" x14ac:dyDescent="0.2">
      <c r="A8" t="s">
        <v>466</v>
      </c>
      <c r="B8" s="4">
        <v>9.7659999999999997E-2</v>
      </c>
      <c r="C8" s="8" t="s">
        <v>445</v>
      </c>
      <c r="D8" s="14" t="s">
        <v>471</v>
      </c>
    </row>
    <row r="9" spans="1:62" ht="30" x14ac:dyDescent="0.3">
      <c r="A9" t="s">
        <v>446</v>
      </c>
      <c r="B9" s="4">
        <v>0.42</v>
      </c>
      <c r="C9" t="s">
        <v>450</v>
      </c>
      <c r="D9" s="14" t="s">
        <v>465</v>
      </c>
      <c r="R9" s="65"/>
    </row>
    <row r="10" spans="1:62" ht="30" x14ac:dyDescent="0.3">
      <c r="A10" t="s">
        <v>447</v>
      </c>
      <c r="B10" s="4">
        <f>B8/0.02</f>
        <v>4.883</v>
      </c>
      <c r="C10" t="s">
        <v>451</v>
      </c>
      <c r="D10" s="14" t="s">
        <v>472</v>
      </c>
      <c r="R10" s="65"/>
    </row>
    <row r="11" spans="1:62" x14ac:dyDescent="0.2">
      <c r="A11" t="s">
        <v>448</v>
      </c>
      <c r="B11" s="4">
        <v>2.0508600000000001</v>
      </c>
      <c r="C11" t="s">
        <v>445</v>
      </c>
      <c r="D11" s="14" t="s">
        <v>459</v>
      </c>
    </row>
    <row r="12" spans="1:62" x14ac:dyDescent="0.2">
      <c r="A12" t="s">
        <v>449</v>
      </c>
      <c r="B12" s="10">
        <v>2.9000000000000001E-2</v>
      </c>
      <c r="C12" t="s">
        <v>450</v>
      </c>
      <c r="D12" s="14"/>
    </row>
    <row r="13" spans="1:62" x14ac:dyDescent="0.2">
      <c r="A13" t="s">
        <v>452</v>
      </c>
      <c r="B13" s="4">
        <v>4.1000000000000002E-2</v>
      </c>
      <c r="C13" t="s">
        <v>450</v>
      </c>
      <c r="D13" s="14"/>
    </row>
    <row r="14" spans="1:62" x14ac:dyDescent="0.2">
      <c r="A14" t="s">
        <v>453</v>
      </c>
      <c r="B14" s="10">
        <v>0.13</v>
      </c>
      <c r="C14" t="s">
        <v>450</v>
      </c>
      <c r="D14" s="14"/>
    </row>
    <row r="15" spans="1:62" x14ac:dyDescent="0.2">
      <c r="B15" s="1"/>
      <c r="D15" s="19"/>
      <c r="F15" s="4"/>
      <c r="J15" s="19"/>
      <c r="M15" s="4"/>
      <c r="V15" s="19"/>
      <c r="W15"/>
      <c r="X15" s="4"/>
      <c r="Y15"/>
      <c r="AB15" s="19"/>
      <c r="AI15" s="19"/>
      <c r="AP15" s="19"/>
      <c r="AW15" s="19"/>
      <c r="BD15" s="19"/>
      <c r="BJ15" s="19"/>
    </row>
    <row r="16" spans="1:62" x14ac:dyDescent="0.2">
      <c r="B16" t="s">
        <v>30</v>
      </c>
      <c r="E16" s="29"/>
      <c r="F16" s="29"/>
      <c r="I16" t="s">
        <v>1</v>
      </c>
    </row>
    <row r="17" spans="2:27" x14ac:dyDescent="0.2">
      <c r="B17" t="s">
        <v>226</v>
      </c>
      <c r="C17" t="s">
        <v>168</v>
      </c>
      <c r="D17" t="s">
        <v>443</v>
      </c>
      <c r="E17" t="s">
        <v>547</v>
      </c>
      <c r="G17" s="36"/>
      <c r="H17" s="36"/>
      <c r="I17" t="s">
        <v>226</v>
      </c>
      <c r="J17" t="s">
        <v>168</v>
      </c>
      <c r="K17" t="s">
        <v>443</v>
      </c>
      <c r="L17" t="s">
        <v>548</v>
      </c>
    </row>
    <row r="18" spans="2:27" ht="16" x14ac:dyDescent="0.2">
      <c r="B18" t="s">
        <v>388</v>
      </c>
      <c r="C18" s="4">
        <v>0.84679272321598076</v>
      </c>
      <c r="D18" s="22">
        <v>1.0660106601066012E-3</v>
      </c>
      <c r="E18" s="23">
        <v>1.1406000000000001</v>
      </c>
      <c r="G18" s="68"/>
      <c r="H18" s="37"/>
      <c r="I18" s="4" t="s">
        <v>302</v>
      </c>
      <c r="J18" s="4"/>
      <c r="K18" s="4">
        <v>0</v>
      </c>
      <c r="L18" s="23">
        <v>0.38190000000000013</v>
      </c>
      <c r="O18" s="4"/>
      <c r="V18" s="26"/>
      <c r="W18" s="37"/>
      <c r="X18" s="38"/>
      <c r="Y18" s="60"/>
      <c r="Z18" s="23"/>
      <c r="AA18" s="23"/>
    </row>
    <row r="19" spans="2:27" ht="16" x14ac:dyDescent="0.2">
      <c r="B19" t="s">
        <v>389</v>
      </c>
      <c r="C19" s="4">
        <v>1.1801260565881193</v>
      </c>
      <c r="D19" s="22">
        <v>4.9200492004920044E-4</v>
      </c>
      <c r="E19" s="23">
        <v>1.1539000000000001</v>
      </c>
      <c r="G19" s="68"/>
      <c r="H19" s="37"/>
      <c r="I19" s="4" t="s">
        <v>303</v>
      </c>
      <c r="J19" s="4"/>
      <c r="K19" s="4">
        <v>0</v>
      </c>
      <c r="L19" s="23">
        <v>0.18080000000000007</v>
      </c>
      <c r="V19" s="26"/>
      <c r="W19" s="37"/>
      <c r="X19" s="38"/>
      <c r="Y19" s="60"/>
      <c r="Z19" s="23"/>
      <c r="AA19" s="23"/>
    </row>
    <row r="20" spans="2:27" ht="16" x14ac:dyDescent="0.2">
      <c r="B20" t="s">
        <v>390</v>
      </c>
      <c r="C20" s="4">
        <v>1.5134593899602578</v>
      </c>
      <c r="D20" s="22">
        <v>7.3800738007380072E-4</v>
      </c>
      <c r="E20" s="23">
        <v>1.3955000000000002</v>
      </c>
      <c r="G20" s="68"/>
      <c r="H20" s="37"/>
      <c r="I20" s="4" t="s">
        <v>304</v>
      </c>
      <c r="J20" s="4">
        <v>9.1188719731269546E-2</v>
      </c>
      <c r="K20" s="4">
        <v>0</v>
      </c>
      <c r="L20" s="23">
        <v>0.19930000000000003</v>
      </c>
      <c r="V20" s="26"/>
      <c r="W20" s="37"/>
      <c r="X20" s="4"/>
      <c r="Y20" s="60"/>
      <c r="Z20" s="23"/>
      <c r="AA20" s="23"/>
    </row>
    <row r="21" spans="2:27" ht="16" x14ac:dyDescent="0.2">
      <c r="B21" t="s">
        <v>391</v>
      </c>
      <c r="C21" s="4">
        <v>1.8467955010601826</v>
      </c>
      <c r="D21" s="22">
        <v>6.5600656006560066E-4</v>
      </c>
      <c r="E21" s="23">
        <v>1.3964000000000008</v>
      </c>
      <c r="G21" s="68"/>
      <c r="H21" s="37"/>
      <c r="I21" s="4" t="s">
        <v>305</v>
      </c>
      <c r="J21" s="4">
        <v>0.17452344193819738</v>
      </c>
      <c r="K21" s="4">
        <v>0</v>
      </c>
      <c r="L21" s="23">
        <v>0.16680000000000006</v>
      </c>
      <c r="V21" s="26"/>
      <c r="W21" s="37"/>
      <c r="X21" s="4"/>
      <c r="Y21" s="60"/>
      <c r="Z21" s="23"/>
    </row>
    <row r="22" spans="2:27" ht="16" x14ac:dyDescent="0.2">
      <c r="B22" t="s">
        <v>392</v>
      </c>
      <c r="C22" s="4">
        <v>2.1801302232089026</v>
      </c>
      <c r="D22" s="22">
        <v>1.3120131201312013E-3</v>
      </c>
      <c r="E22" s="23">
        <v>1.6413000000000002</v>
      </c>
      <c r="G22" s="68"/>
      <c r="H22" s="37"/>
      <c r="I22" s="4" t="s">
        <v>306</v>
      </c>
      <c r="J22" s="4">
        <v>0.25785816414512525</v>
      </c>
      <c r="K22" s="4">
        <v>0</v>
      </c>
      <c r="L22" s="23">
        <v>0.18020000000000014</v>
      </c>
      <c r="V22" s="26"/>
      <c r="W22" s="39"/>
      <c r="X22" s="4"/>
      <c r="Y22" s="60"/>
      <c r="Z22" s="23"/>
    </row>
    <row r="23" spans="2:27" ht="16" x14ac:dyDescent="0.2">
      <c r="B23" t="s">
        <v>393</v>
      </c>
      <c r="C23" s="4">
        <v>2.5134649453576228</v>
      </c>
      <c r="D23" s="22">
        <v>1.2300123001230013E-3</v>
      </c>
      <c r="E23" s="23">
        <v>2.0534000000000008</v>
      </c>
      <c r="G23" s="68"/>
      <c r="H23" s="37"/>
      <c r="I23" s="4" t="s">
        <v>307</v>
      </c>
      <c r="J23" s="4">
        <v>0.34119288635205308</v>
      </c>
      <c r="K23" s="4">
        <v>0</v>
      </c>
      <c r="L23" s="23">
        <v>0.1855</v>
      </c>
      <c r="V23" s="26"/>
      <c r="W23" s="39"/>
      <c r="X23" s="4"/>
      <c r="Y23" s="60"/>
      <c r="Z23" s="23"/>
    </row>
    <row r="24" spans="2:27" ht="16" x14ac:dyDescent="0.2">
      <c r="B24" t="s">
        <v>394</v>
      </c>
      <c r="C24" s="4">
        <v>2.8467996676809659</v>
      </c>
      <c r="D24" s="22">
        <v>2.050020500205002E-3</v>
      </c>
      <c r="E24" s="23">
        <v>2.5009000000000006</v>
      </c>
      <c r="G24" s="68"/>
      <c r="H24" s="37"/>
      <c r="I24" s="4" t="s">
        <v>308</v>
      </c>
      <c r="J24" s="4">
        <v>0.42452760855898092</v>
      </c>
      <c r="K24" s="4">
        <v>1.0755660441890691E-2</v>
      </c>
      <c r="L24" s="23">
        <v>0.5585</v>
      </c>
      <c r="V24" s="26"/>
      <c r="W24" s="40"/>
      <c r="X24" s="4"/>
      <c r="Y24" s="60"/>
      <c r="Z24" s="23"/>
    </row>
    <row r="25" spans="2:27" ht="16" x14ac:dyDescent="0.2">
      <c r="B25" t="s">
        <v>395</v>
      </c>
      <c r="C25" s="4">
        <v>3.1801343898296861</v>
      </c>
      <c r="D25" s="22">
        <v>2.1320213202132023E-3</v>
      </c>
      <c r="E25" s="23">
        <v>3.2293000000000003</v>
      </c>
      <c r="G25" s="68"/>
      <c r="H25" s="37"/>
      <c r="I25" s="4" t="s">
        <v>309</v>
      </c>
      <c r="J25" s="4">
        <v>0.5078623307659087</v>
      </c>
      <c r="K25" s="4">
        <v>4.1765989465763736E-2</v>
      </c>
      <c r="L25" s="23">
        <v>2.0336000000000003</v>
      </c>
      <c r="V25" s="26"/>
      <c r="W25" s="39"/>
      <c r="X25" s="4"/>
      <c r="Y25" s="60"/>
      <c r="Z25" s="23"/>
    </row>
    <row r="26" spans="2:27" ht="16" x14ac:dyDescent="0.2">
      <c r="B26" t="s">
        <v>396</v>
      </c>
      <c r="C26" s="4">
        <v>3.5134593898865281</v>
      </c>
      <c r="D26" s="22">
        <v>2.870028700287003E-3</v>
      </c>
      <c r="E26" s="23">
        <v>5.4879000000000007</v>
      </c>
      <c r="G26" s="68"/>
      <c r="H26" s="37"/>
      <c r="I26" s="4" t="s">
        <v>310</v>
      </c>
      <c r="J26" s="4">
        <v>0.59119705297283653</v>
      </c>
      <c r="K26" s="4">
        <v>9.2951433066557218E-2</v>
      </c>
      <c r="L26" s="23">
        <v>7.4327999999999994</v>
      </c>
      <c r="V26" s="26"/>
      <c r="W26" s="39"/>
      <c r="X26" s="4"/>
      <c r="Y26" s="60"/>
      <c r="Z26" s="23"/>
    </row>
    <row r="27" spans="2:27" ht="16" x14ac:dyDescent="0.2">
      <c r="B27" t="s">
        <v>397</v>
      </c>
      <c r="C27" s="4">
        <v>4.5134593898283208</v>
      </c>
      <c r="D27" s="22">
        <v>2.9520295202952029E-3</v>
      </c>
      <c r="E27" s="24">
        <v>6.5695000000000006</v>
      </c>
      <c r="G27" s="69"/>
      <c r="H27" s="37"/>
      <c r="I27" s="4" t="s">
        <v>311</v>
      </c>
      <c r="J27" s="4">
        <v>0.67453177517976437</v>
      </c>
      <c r="K27" s="4">
        <v>0.13159292701279157</v>
      </c>
      <c r="L27" s="24">
        <v>13.3521</v>
      </c>
      <c r="V27" s="26"/>
      <c r="W27" s="39"/>
      <c r="X27" s="4"/>
      <c r="Y27" s="60"/>
      <c r="Z27" s="24"/>
    </row>
    <row r="28" spans="2:27" ht="16" x14ac:dyDescent="0.2">
      <c r="B28" t="s">
        <v>398</v>
      </c>
      <c r="C28" s="4">
        <v>5.5134593899447362</v>
      </c>
      <c r="D28" s="22">
        <v>3.3620336203362034E-3</v>
      </c>
      <c r="E28" s="24">
        <v>6.6253000000000002</v>
      </c>
      <c r="G28" s="69"/>
      <c r="H28" s="37"/>
      <c r="I28" s="4" t="s">
        <v>312</v>
      </c>
      <c r="J28" s="4">
        <v>0.75786649738669221</v>
      </c>
      <c r="K28" s="4">
        <v>0.16134872426294547</v>
      </c>
      <c r="L28" s="24">
        <v>16.682600000000001</v>
      </c>
      <c r="V28" s="26"/>
      <c r="W28" s="40"/>
      <c r="X28" s="4"/>
      <c r="Y28" s="60"/>
      <c r="Z28" s="24"/>
    </row>
    <row r="29" spans="2:27" ht="16" x14ac:dyDescent="0.2">
      <c r="B29" t="s">
        <v>399</v>
      </c>
      <c r="C29" s="4">
        <v>6.5134607788377332</v>
      </c>
      <c r="D29" s="22">
        <v>3.6080360803608037E-3</v>
      </c>
      <c r="E29" s="24">
        <v>6.3154000000000012</v>
      </c>
      <c r="G29" s="69"/>
      <c r="H29" s="37"/>
      <c r="I29" s="4" t="s">
        <v>313</v>
      </c>
      <c r="J29" s="4">
        <v>0.84120121959362004</v>
      </c>
      <c r="K29" s="4">
        <v>0.18155120049250975</v>
      </c>
      <c r="L29" s="24">
        <v>18.861599999999999</v>
      </c>
      <c r="V29" s="26"/>
      <c r="W29" s="40"/>
      <c r="X29" s="4"/>
      <c r="Y29" s="60"/>
      <c r="Z29" s="24"/>
    </row>
    <row r="30" spans="2:27" ht="16" x14ac:dyDescent="0.2">
      <c r="B30" t="s">
        <v>400</v>
      </c>
      <c r="C30" s="4">
        <v>7.5134593898283208</v>
      </c>
      <c r="D30" s="22">
        <v>4.1000410004100041E-3</v>
      </c>
      <c r="E30" s="24">
        <v>6.2313999999999998</v>
      </c>
      <c r="G30" s="69"/>
      <c r="H30" s="37"/>
      <c r="I30" s="4" t="s">
        <v>314</v>
      </c>
      <c r="J30" s="4">
        <v>0.92453594197517086</v>
      </c>
      <c r="K30" s="4">
        <v>0.19898672959846775</v>
      </c>
      <c r="L30" s="24">
        <v>20.337800000000001</v>
      </c>
      <c r="V30" s="26"/>
      <c r="W30" s="40"/>
      <c r="X30" s="4"/>
      <c r="Y30" s="60"/>
      <c r="Z30" s="24"/>
    </row>
    <row r="31" spans="2:27" ht="16" x14ac:dyDescent="0.2">
      <c r="B31" t="s">
        <v>401</v>
      </c>
      <c r="C31" s="4">
        <v>8.5134593899447353</v>
      </c>
      <c r="D31" s="22">
        <v>4.6740467404674047E-3</v>
      </c>
      <c r="E31" s="24">
        <v>6.1070000000000002</v>
      </c>
      <c r="G31" s="69"/>
      <c r="H31" s="37"/>
      <c r="I31" s="4" t="s">
        <v>315</v>
      </c>
      <c r="J31" s="4">
        <v>1.0078706641820987</v>
      </c>
      <c r="K31" s="4">
        <v>0.23484417538819344</v>
      </c>
      <c r="L31" s="24">
        <v>19.8443</v>
      </c>
      <c r="V31" s="26"/>
      <c r="W31" s="40"/>
      <c r="X31" s="4"/>
      <c r="Y31" s="60"/>
      <c r="Z31" s="24"/>
    </row>
    <row r="32" spans="2:27" ht="16" x14ac:dyDescent="0.2">
      <c r="B32" t="s">
        <v>402</v>
      </c>
      <c r="C32" s="4">
        <v>9.5134593898865276</v>
      </c>
      <c r="D32" s="22">
        <v>4.1000410004100041E-3</v>
      </c>
      <c r="E32" s="24">
        <v>5.7989000000000006</v>
      </c>
      <c r="G32" s="69"/>
      <c r="H32" s="37"/>
      <c r="I32" s="4" t="s">
        <v>316</v>
      </c>
      <c r="J32" s="4">
        <v>1.0912053863890268</v>
      </c>
      <c r="K32" s="4">
        <v>0.28112435871126618</v>
      </c>
      <c r="L32" s="24">
        <v>19.6629</v>
      </c>
      <c r="V32" s="26"/>
      <c r="W32" s="40"/>
      <c r="X32" s="4"/>
      <c r="Y32" s="60"/>
      <c r="Z32" s="24"/>
    </row>
    <row r="33" spans="2:26" ht="16" x14ac:dyDescent="0.2">
      <c r="B33" t="s">
        <v>403</v>
      </c>
      <c r="C33" s="4">
        <v>10.51345938982832</v>
      </c>
      <c r="D33" s="22">
        <v>4.2640426404264046E-3</v>
      </c>
      <c r="G33" s="36"/>
      <c r="H33" s="36"/>
      <c r="I33" s="4" t="s">
        <v>317</v>
      </c>
      <c r="J33" s="4">
        <v>1.1745401085959546</v>
      </c>
      <c r="K33" s="4">
        <v>0.31778897325398459</v>
      </c>
      <c r="L33" s="35">
        <v>17.970000000000002</v>
      </c>
      <c r="V33" s="26"/>
      <c r="X33" s="4"/>
      <c r="Y33" s="60"/>
    </row>
    <row r="34" spans="2:26" ht="16" x14ac:dyDescent="0.2">
      <c r="B34" t="s">
        <v>404</v>
      </c>
      <c r="C34" s="4">
        <v>11.513459389944735</v>
      </c>
      <c r="D34" s="22">
        <v>3.9360393603936035E-3</v>
      </c>
      <c r="G34" s="36"/>
      <c r="H34" s="36"/>
      <c r="I34" s="4" t="s">
        <v>318</v>
      </c>
      <c r="J34" s="4">
        <v>1.2578748308028824</v>
      </c>
      <c r="K34" s="4">
        <v>0.60494951775087213</v>
      </c>
      <c r="L34" s="24">
        <v>16.2638</v>
      </c>
      <c r="V34" s="26"/>
      <c r="W34" s="41"/>
      <c r="X34" s="4"/>
      <c r="Y34" s="60"/>
      <c r="Z34" s="24"/>
    </row>
    <row r="35" spans="2:26" ht="16" x14ac:dyDescent="0.2">
      <c r="B35" t="s">
        <v>405</v>
      </c>
      <c r="C35" s="4">
        <v>12.513459389886528</v>
      </c>
      <c r="D35" s="22">
        <v>4.6740467404674047E-3</v>
      </c>
      <c r="G35" s="36"/>
      <c r="H35" s="36"/>
      <c r="I35" s="4" t="s">
        <v>319</v>
      </c>
      <c r="J35" s="4">
        <v>1.3412095530098103</v>
      </c>
      <c r="K35" s="4">
        <v>0.70317785074218486</v>
      </c>
      <c r="L35" s="24">
        <v>14.566500000000001</v>
      </c>
      <c r="V35" s="26"/>
      <c r="W35" s="41"/>
      <c r="X35" s="4"/>
      <c r="Y35" s="60"/>
      <c r="Z35" s="24"/>
    </row>
    <row r="36" spans="2:26" ht="16" x14ac:dyDescent="0.2">
      <c r="B36" t="s">
        <v>406</v>
      </c>
      <c r="C36" s="4">
        <v>13.51345938982832</v>
      </c>
      <c r="D36" s="22">
        <v>4.1820418204182039E-3</v>
      </c>
      <c r="G36" s="36"/>
      <c r="H36" s="36"/>
      <c r="I36" s="4" t="s">
        <v>320</v>
      </c>
      <c r="J36" s="4">
        <v>1.4245442752167381</v>
      </c>
      <c r="K36" s="4">
        <v>0.77377091456323965</v>
      </c>
      <c r="L36" s="24">
        <v>12.941500000000001</v>
      </c>
      <c r="V36" s="26"/>
      <c r="W36" s="41"/>
      <c r="X36" s="4"/>
      <c r="Y36" s="60"/>
      <c r="Z36" s="24"/>
    </row>
    <row r="37" spans="2:26" ht="16" x14ac:dyDescent="0.2">
      <c r="B37" t="s">
        <v>407</v>
      </c>
      <c r="C37" s="4">
        <v>14.513459389944735</v>
      </c>
      <c r="D37" s="22">
        <v>3.2800328003280031E-3</v>
      </c>
      <c r="E37" s="23">
        <v>1.4365000000000006</v>
      </c>
      <c r="G37" s="36"/>
      <c r="H37" s="37"/>
      <c r="I37" s="4" t="s">
        <v>321</v>
      </c>
      <c r="J37" s="4">
        <v>1.5078789974236659</v>
      </c>
      <c r="K37" s="4">
        <v>0.81953327861002812</v>
      </c>
      <c r="L37" s="24">
        <v>11.886199999999999</v>
      </c>
      <c r="V37" s="26"/>
      <c r="W37" s="41"/>
      <c r="X37" s="4"/>
      <c r="Y37" s="60"/>
      <c r="Z37" s="24"/>
    </row>
    <row r="38" spans="2:26" ht="16" x14ac:dyDescent="0.2">
      <c r="B38" t="s">
        <v>408</v>
      </c>
      <c r="C38" s="4">
        <v>15.513459389886528</v>
      </c>
      <c r="D38" s="22">
        <v>2.7060270602706029E-3</v>
      </c>
      <c r="G38" s="36"/>
      <c r="H38" s="36"/>
      <c r="I38" s="4" t="s">
        <v>322</v>
      </c>
      <c r="J38" s="4">
        <v>1.5912137196305938</v>
      </c>
      <c r="K38" s="4">
        <v>0.83526622888022439</v>
      </c>
      <c r="L38" s="24">
        <v>10.868600000000001</v>
      </c>
      <c r="V38" s="26"/>
      <c r="W38" s="41"/>
      <c r="X38" s="4"/>
      <c r="Y38" s="60"/>
      <c r="Z38" s="24"/>
    </row>
    <row r="39" spans="2:26" ht="16" x14ac:dyDescent="0.2">
      <c r="B39" t="s">
        <v>409</v>
      </c>
      <c r="C39" s="4">
        <v>16.51345938982832</v>
      </c>
      <c r="D39" s="22">
        <v>1.7220172201722018E-3</v>
      </c>
      <c r="G39" s="36"/>
      <c r="H39" s="36"/>
      <c r="I39" s="4" t="s">
        <v>323</v>
      </c>
      <c r="J39" s="4">
        <v>1.6745484418375216</v>
      </c>
      <c r="K39" s="4">
        <v>0.79579704494151449</v>
      </c>
      <c r="L39" s="24">
        <v>9.5502000000000002</v>
      </c>
      <c r="V39" s="26"/>
      <c r="W39" s="41"/>
      <c r="X39" s="4"/>
      <c r="Y39" s="60"/>
      <c r="Z39" s="24"/>
    </row>
    <row r="40" spans="2:26" ht="16" x14ac:dyDescent="0.2">
      <c r="B40" t="s">
        <v>410</v>
      </c>
      <c r="C40" s="4">
        <v>17.513459389944735</v>
      </c>
      <c r="D40" s="22">
        <v>2.3780237802378023E-3</v>
      </c>
      <c r="G40" s="36"/>
      <c r="H40" s="36"/>
      <c r="I40" s="4" t="s">
        <v>324</v>
      </c>
      <c r="J40" s="4">
        <v>1.7578831640444494</v>
      </c>
      <c r="K40" s="4">
        <v>0.84511642383199947</v>
      </c>
      <c r="L40" s="23">
        <v>8.7195</v>
      </c>
      <c r="V40" s="26"/>
      <c r="W40" s="41"/>
      <c r="X40" s="4"/>
      <c r="Y40" s="60"/>
      <c r="Z40" s="23"/>
    </row>
    <row r="41" spans="2:26" ht="16" x14ac:dyDescent="0.2">
      <c r="B41" t="s">
        <v>411</v>
      </c>
      <c r="C41" s="4">
        <v>18.513459389886528</v>
      </c>
      <c r="D41" s="22">
        <v>2.5420254202542024E-3</v>
      </c>
      <c r="G41" s="36"/>
      <c r="H41" s="36"/>
      <c r="I41" s="4" t="s">
        <v>325</v>
      </c>
      <c r="J41" s="4">
        <v>1.8412178862513773</v>
      </c>
      <c r="K41" s="4">
        <v>0.89026315069430195</v>
      </c>
      <c r="L41" s="23">
        <v>8.3576000000000015</v>
      </c>
      <c r="V41" s="26"/>
      <c r="W41" s="41"/>
      <c r="X41" s="4"/>
      <c r="Y41" s="60"/>
      <c r="Z41" s="23"/>
    </row>
    <row r="42" spans="2:26" ht="16" x14ac:dyDescent="0.2">
      <c r="B42" t="s">
        <v>412</v>
      </c>
      <c r="C42" s="4">
        <v>19.51345938982832</v>
      </c>
      <c r="D42" s="22">
        <v>9.0200902009020094E-4</v>
      </c>
      <c r="E42" s="23">
        <v>0.48220000000000063</v>
      </c>
      <c r="G42" s="36"/>
      <c r="H42" s="37"/>
      <c r="I42" s="4" t="s">
        <v>326</v>
      </c>
      <c r="J42" s="4">
        <v>1.9245526086329281</v>
      </c>
      <c r="K42" s="4">
        <v>0.89115240440522614</v>
      </c>
      <c r="L42" s="23">
        <v>6.8673000000000002</v>
      </c>
      <c r="V42" s="26"/>
      <c r="W42" s="41"/>
      <c r="X42" s="4"/>
      <c r="Y42" s="60"/>
      <c r="Z42" s="23"/>
    </row>
    <row r="43" spans="2:26" ht="16" x14ac:dyDescent="0.2">
      <c r="B43" t="s">
        <v>413</v>
      </c>
      <c r="C43" s="4">
        <v>20.513459389944735</v>
      </c>
      <c r="D43" s="22">
        <v>9.8400984009840088E-4</v>
      </c>
      <c r="G43" s="36"/>
      <c r="H43" s="36"/>
      <c r="I43" s="4" t="s">
        <v>327</v>
      </c>
      <c r="J43" s="4">
        <v>2.0078873308398557</v>
      </c>
      <c r="K43" s="4">
        <v>0.85435098159928857</v>
      </c>
      <c r="L43" s="23">
        <v>6.8072999999999997</v>
      </c>
      <c r="V43" s="26"/>
      <c r="W43" s="41"/>
      <c r="X43" s="4"/>
      <c r="Y43" s="60"/>
      <c r="Z43" s="23"/>
    </row>
    <row r="44" spans="2:26" ht="16" x14ac:dyDescent="0.2">
      <c r="B44" t="s">
        <v>414</v>
      </c>
      <c r="C44" s="4">
        <v>21.513459389886528</v>
      </c>
      <c r="D44" s="22">
        <v>1.2300123001230013E-3</v>
      </c>
      <c r="G44" s="36"/>
      <c r="H44" s="36"/>
      <c r="I44" s="4" t="s">
        <v>328</v>
      </c>
      <c r="J44" s="4">
        <v>2.0912220530467835</v>
      </c>
      <c r="K44" s="4">
        <v>0.83896005198714008</v>
      </c>
      <c r="L44" s="23">
        <v>5.9610000000000003</v>
      </c>
      <c r="V44" s="26"/>
      <c r="W44" s="41"/>
      <c r="X44" s="4"/>
      <c r="Y44" s="60"/>
      <c r="Z44" s="23"/>
    </row>
    <row r="45" spans="2:26" ht="16" x14ac:dyDescent="0.2">
      <c r="B45" t="s">
        <v>415</v>
      </c>
      <c r="C45" s="4">
        <v>22.51345938982832</v>
      </c>
      <c r="D45" s="22">
        <v>1.0660106601066012E-3</v>
      </c>
      <c r="G45" s="36"/>
      <c r="H45" s="36"/>
      <c r="I45" s="4" t="s">
        <v>329</v>
      </c>
      <c r="J45" s="4">
        <v>2.1745567752537114</v>
      </c>
      <c r="K45" s="4">
        <v>0.81912285382037076</v>
      </c>
      <c r="L45" s="23">
        <v>5.4516</v>
      </c>
      <c r="V45" s="26"/>
      <c r="W45" s="41"/>
      <c r="X45" s="4"/>
      <c r="Y45" s="60"/>
      <c r="Z45" s="23"/>
    </row>
    <row r="46" spans="2:26" ht="16" x14ac:dyDescent="0.2">
      <c r="B46" t="s">
        <v>416</v>
      </c>
      <c r="C46" s="4">
        <v>23.513459389944735</v>
      </c>
      <c r="D46" s="22">
        <v>2.4600246002460022E-4</v>
      </c>
      <c r="G46" s="36"/>
      <c r="H46" s="36"/>
      <c r="I46" s="4" t="s">
        <v>330</v>
      </c>
      <c r="J46" s="4">
        <v>2.2578914974606392</v>
      </c>
      <c r="K46" s="4">
        <v>0.83492420822217661</v>
      </c>
      <c r="L46" s="23">
        <v>4.8201999999999998</v>
      </c>
      <c r="V46" s="26"/>
      <c r="W46" s="41"/>
      <c r="X46" s="4"/>
      <c r="Y46" s="60"/>
      <c r="Z46" s="23"/>
    </row>
    <row r="47" spans="2:26" ht="16" x14ac:dyDescent="0.2">
      <c r="B47" t="s">
        <v>417</v>
      </c>
      <c r="C47" s="4">
        <v>24.513459389886528</v>
      </c>
      <c r="D47" s="22">
        <v>0</v>
      </c>
      <c r="E47" s="23">
        <v>0.27360000000000007</v>
      </c>
      <c r="G47" s="36"/>
      <c r="H47" s="37"/>
      <c r="I47" s="4" t="s">
        <v>331</v>
      </c>
      <c r="J47" s="4">
        <v>2.3412262196675671</v>
      </c>
      <c r="K47" s="4">
        <v>0.79812278541623916</v>
      </c>
      <c r="L47" s="23">
        <v>4.5888999999999998</v>
      </c>
      <c r="V47" s="26"/>
      <c r="W47" s="41"/>
      <c r="X47" s="4"/>
      <c r="Y47" s="60"/>
      <c r="Z47" s="23"/>
    </row>
    <row r="48" spans="2:26" ht="16" x14ac:dyDescent="0.2">
      <c r="B48" t="s">
        <v>418</v>
      </c>
      <c r="C48" s="4">
        <v>25.51345938982832</v>
      </c>
      <c r="D48" s="22">
        <v>1.6400164001640017E-4</v>
      </c>
      <c r="G48" s="36"/>
      <c r="H48" s="36"/>
      <c r="I48" s="4" t="s">
        <v>332</v>
      </c>
      <c r="J48" s="4">
        <v>2.4245609418744949</v>
      </c>
      <c r="K48" s="4">
        <v>0.78840939872768323</v>
      </c>
      <c r="L48" s="23">
        <v>4.0594999999999999</v>
      </c>
      <c r="V48" s="26"/>
      <c r="W48" s="41"/>
      <c r="X48" s="4"/>
      <c r="Y48" s="60"/>
      <c r="Z48" s="23"/>
    </row>
    <row r="49" spans="2:26" ht="16" x14ac:dyDescent="0.2">
      <c r="B49" t="s">
        <v>419</v>
      </c>
      <c r="C49" s="4">
        <v>26.513459389944735</v>
      </c>
      <c r="D49" s="22">
        <v>8.2000820008200083E-5</v>
      </c>
      <c r="G49" s="36"/>
      <c r="H49" s="36"/>
      <c r="I49" s="4" t="s">
        <v>333</v>
      </c>
      <c r="J49" s="4">
        <v>2.5078956640814227</v>
      </c>
      <c r="K49" s="4">
        <v>0.78136377317189964</v>
      </c>
      <c r="L49" s="23">
        <v>3.7391000000000005</v>
      </c>
      <c r="V49" s="26"/>
      <c r="W49" s="41"/>
      <c r="X49" s="4"/>
      <c r="Y49" s="60"/>
      <c r="Z49" s="23"/>
    </row>
    <row r="50" spans="2:26" ht="16" x14ac:dyDescent="0.2">
      <c r="B50" t="s">
        <v>420</v>
      </c>
      <c r="C50" s="4">
        <v>27.513459389886528</v>
      </c>
      <c r="D50" s="22">
        <v>5.7400574005740061E-4</v>
      </c>
      <c r="G50" s="36"/>
      <c r="H50" s="36"/>
      <c r="I50" s="4" t="s">
        <v>334</v>
      </c>
      <c r="J50" s="4">
        <v>2.5912303862883506</v>
      </c>
      <c r="K50" s="4">
        <v>0.7823214310144333</v>
      </c>
      <c r="L50" s="23">
        <v>3.5149999999999997</v>
      </c>
      <c r="V50" s="26"/>
      <c r="W50" s="41"/>
      <c r="X50" s="4"/>
      <c r="Y50" s="60"/>
      <c r="Z50" s="23"/>
    </row>
    <row r="51" spans="2:26" ht="16" x14ac:dyDescent="0.2">
      <c r="B51" t="s">
        <v>421</v>
      </c>
      <c r="C51" s="4">
        <v>28.51345938982832</v>
      </c>
      <c r="D51" s="22">
        <v>3.2800328003280033E-4</v>
      </c>
      <c r="G51" s="36"/>
      <c r="H51" s="36"/>
      <c r="I51" s="4" t="s">
        <v>335</v>
      </c>
      <c r="J51" s="4">
        <v>2.6745651084952784</v>
      </c>
      <c r="K51" s="4">
        <v>0.76487837745399823</v>
      </c>
      <c r="L51" s="25">
        <v>3.2729999999999997</v>
      </c>
      <c r="V51" s="27"/>
      <c r="W51" s="41"/>
      <c r="X51" s="4"/>
      <c r="Y51" s="60"/>
      <c r="Z51" s="25"/>
    </row>
    <row r="52" spans="2:26" ht="16" x14ac:dyDescent="0.2">
      <c r="B52" t="s">
        <v>422</v>
      </c>
      <c r="C52" s="4">
        <v>29.513459389944735</v>
      </c>
      <c r="D52" s="22">
        <v>3.2800328003280033E-4</v>
      </c>
      <c r="E52" s="23">
        <v>-4.5999999999999375E-3</v>
      </c>
      <c r="G52" s="36"/>
      <c r="H52" s="37"/>
      <c r="I52" s="4" t="s">
        <v>336</v>
      </c>
      <c r="J52" s="4">
        <v>2.7578998307022062</v>
      </c>
      <c r="K52" s="4">
        <v>0.72506717285724065</v>
      </c>
      <c r="L52" s="23">
        <v>3.0305999999999997</v>
      </c>
      <c r="V52" s="26"/>
      <c r="W52" s="41"/>
      <c r="X52" s="4"/>
      <c r="Y52" s="60"/>
      <c r="Z52" s="23"/>
    </row>
    <row r="53" spans="2:26" ht="16" x14ac:dyDescent="0.2">
      <c r="B53" t="s">
        <v>423</v>
      </c>
      <c r="C53" s="4">
        <v>30.513459389886528</v>
      </c>
      <c r="D53" s="22">
        <v>5.7400574005740061E-4</v>
      </c>
      <c r="G53" s="36"/>
      <c r="H53" s="36"/>
      <c r="I53" s="4" t="s">
        <v>337</v>
      </c>
      <c r="J53" s="4">
        <v>2.8412345530837571</v>
      </c>
      <c r="K53" s="4">
        <v>0.75742232710855739</v>
      </c>
      <c r="L53" s="23">
        <v>2.9138000000000002</v>
      </c>
      <c r="V53" s="26"/>
      <c r="W53" s="41"/>
      <c r="X53" s="4"/>
      <c r="Y53" s="60"/>
      <c r="Z53" s="23"/>
    </row>
    <row r="54" spans="2:26" ht="16" x14ac:dyDescent="0.2">
      <c r="B54" t="s">
        <v>424</v>
      </c>
      <c r="C54" s="4">
        <v>31.51345938982832</v>
      </c>
      <c r="D54" s="22">
        <v>6.5600656006560066E-4</v>
      </c>
      <c r="G54" s="36"/>
      <c r="H54" s="36"/>
      <c r="I54" s="4" t="s">
        <v>338</v>
      </c>
      <c r="J54" s="4">
        <v>2.9245692752906849</v>
      </c>
      <c r="K54" s="4">
        <v>0.66644483206785687</v>
      </c>
      <c r="L54" s="23">
        <v>2.8185000000000002</v>
      </c>
      <c r="V54" s="26"/>
      <c r="W54" s="41"/>
      <c r="X54" s="4"/>
      <c r="Y54" s="60"/>
      <c r="Z54" s="23"/>
    </row>
    <row r="55" spans="2:26" ht="16" x14ac:dyDescent="0.2">
      <c r="B55" t="s">
        <v>425</v>
      </c>
      <c r="C55" s="4">
        <v>32.513459389944735</v>
      </c>
      <c r="D55" s="22">
        <v>4.9200492004920044E-4</v>
      </c>
      <c r="G55" s="36"/>
      <c r="H55" s="36"/>
      <c r="I55" s="4" t="s">
        <v>339</v>
      </c>
      <c r="J55" s="4">
        <v>3.0079039974976127</v>
      </c>
      <c r="K55" s="4">
        <v>0.66535036596210417</v>
      </c>
      <c r="L55" s="23">
        <v>2.4701</v>
      </c>
      <c r="V55" s="26"/>
      <c r="W55" s="41"/>
      <c r="X55" s="4"/>
      <c r="Y55" s="60"/>
      <c r="Z55" s="23"/>
    </row>
    <row r="56" spans="2:26" ht="16" x14ac:dyDescent="0.2">
      <c r="B56" t="s">
        <v>288</v>
      </c>
      <c r="C56" s="4">
        <v>33.513459389886528</v>
      </c>
      <c r="D56" s="22">
        <v>6.5600656006560066E-4</v>
      </c>
      <c r="G56" s="36"/>
      <c r="H56" s="36"/>
      <c r="I56" s="4" t="s">
        <v>340</v>
      </c>
      <c r="J56" s="4">
        <v>3.0912387197045406</v>
      </c>
      <c r="K56" s="4">
        <v>0.70215178876804163</v>
      </c>
      <c r="L56" s="23">
        <v>2.3593000000000002</v>
      </c>
      <c r="V56" s="26"/>
      <c r="W56" s="41"/>
      <c r="X56" s="4"/>
      <c r="Y56" s="60"/>
      <c r="Z56" s="23"/>
    </row>
    <row r="57" spans="2:26" ht="16" x14ac:dyDescent="0.2">
      <c r="B57" t="s">
        <v>289</v>
      </c>
      <c r="C57" s="4">
        <v>34.51345938982832</v>
      </c>
      <c r="D57" s="22">
        <v>4.9200492004920044E-4</v>
      </c>
      <c r="E57" s="23">
        <v>6.4300000000000246E-2</v>
      </c>
      <c r="G57" s="68"/>
      <c r="H57" s="37"/>
      <c r="I57" s="4" t="s">
        <v>341</v>
      </c>
      <c r="J57" s="4">
        <v>3.1745734419114684</v>
      </c>
      <c r="K57" s="4">
        <v>0.59886155003762231</v>
      </c>
      <c r="L57" s="23">
        <v>2.0644</v>
      </c>
      <c r="V57" s="26"/>
      <c r="W57" s="41"/>
      <c r="X57" s="4"/>
      <c r="Y57" s="60"/>
      <c r="Z57" s="23"/>
    </row>
    <row r="58" spans="2:26" ht="16" x14ac:dyDescent="0.2">
      <c r="G58" s="36"/>
      <c r="H58" s="36"/>
      <c r="I58" s="4" t="s">
        <v>342</v>
      </c>
      <c r="J58" s="4">
        <v>3.257853997466134</v>
      </c>
      <c r="K58" s="4">
        <v>0.57683541965934748</v>
      </c>
      <c r="L58" s="23">
        <v>2.1381000000000001</v>
      </c>
      <c r="V58" s="26"/>
      <c r="W58" s="41"/>
      <c r="X58" s="4"/>
      <c r="Y58" s="60"/>
      <c r="Z58" s="23"/>
    </row>
    <row r="59" spans="2:26" ht="16" x14ac:dyDescent="0.2">
      <c r="G59" s="36"/>
      <c r="H59" s="36"/>
      <c r="I59" s="4" t="s">
        <v>343</v>
      </c>
      <c r="J59" s="4">
        <v>3.3411345530207996</v>
      </c>
      <c r="K59" s="4">
        <v>0.61493652096586637</v>
      </c>
      <c r="L59" s="23">
        <v>1.8547000000000002</v>
      </c>
      <c r="V59" s="26"/>
      <c r="W59" s="41"/>
      <c r="X59" s="4"/>
      <c r="Y59" s="60"/>
      <c r="Z59" s="23"/>
    </row>
    <row r="60" spans="2:26" ht="16" x14ac:dyDescent="0.2">
      <c r="G60" s="36"/>
      <c r="H60" s="36"/>
      <c r="I60" s="4" t="s">
        <v>344</v>
      </c>
      <c r="J60" s="4">
        <v>3.4244151085754653</v>
      </c>
      <c r="K60" s="4">
        <v>0.63429489021136876</v>
      </c>
      <c r="L60" s="23">
        <v>1.7993000000000001</v>
      </c>
      <c r="V60" s="26"/>
      <c r="W60" s="41"/>
      <c r="X60" s="4"/>
      <c r="Y60" s="60"/>
      <c r="Z60" s="23"/>
    </row>
    <row r="61" spans="2:26" ht="16" x14ac:dyDescent="0.2">
      <c r="G61" s="36"/>
      <c r="H61" s="36"/>
      <c r="I61" s="4" t="s">
        <v>345</v>
      </c>
      <c r="J61" s="4">
        <v>3.5078539974079264</v>
      </c>
      <c r="K61" s="4">
        <v>0.64920699090225054</v>
      </c>
      <c r="L61" s="23">
        <v>1.8600000000000003</v>
      </c>
      <c r="V61" s="26"/>
      <c r="W61" s="41"/>
      <c r="X61" s="4"/>
      <c r="Y61" s="60"/>
      <c r="Z61" s="23"/>
    </row>
    <row r="62" spans="2:26" ht="16" x14ac:dyDescent="0.2">
      <c r="I62" s="4" t="s">
        <v>346</v>
      </c>
      <c r="J62" s="4">
        <v>3.5911873308382725</v>
      </c>
      <c r="K62" s="4">
        <v>0.62437629112798421</v>
      </c>
      <c r="L62" s="23">
        <v>1.6183000000000001</v>
      </c>
      <c r="V62" s="26"/>
      <c r="W62" s="41"/>
      <c r="X62" s="4"/>
      <c r="Y62" s="60"/>
      <c r="Z62" s="23"/>
    </row>
    <row r="63" spans="2:26" ht="16" x14ac:dyDescent="0.2">
      <c r="I63" s="4" t="s">
        <v>347</v>
      </c>
      <c r="J63" s="4">
        <v>3.6745206640939956</v>
      </c>
      <c r="K63" s="4">
        <v>0.59879314590601274</v>
      </c>
      <c r="L63" s="23">
        <v>1.5594999999999999</v>
      </c>
      <c r="V63" s="26"/>
      <c r="W63" s="41"/>
      <c r="X63" s="4"/>
      <c r="Y63" s="60"/>
      <c r="Z63" s="23"/>
    </row>
    <row r="64" spans="2:26" ht="16" x14ac:dyDescent="0.2">
      <c r="I64" s="4" t="s">
        <v>348</v>
      </c>
      <c r="J64" s="4">
        <v>3.7578539975243417</v>
      </c>
      <c r="K64" s="4">
        <v>0.59092667077091454</v>
      </c>
      <c r="L64" s="23">
        <v>1.5322</v>
      </c>
      <c r="V64" s="26"/>
      <c r="W64" s="40"/>
      <c r="X64" s="4"/>
      <c r="Y64" s="60"/>
      <c r="Z64" s="23"/>
    </row>
    <row r="65" spans="9:26" ht="16" x14ac:dyDescent="0.2">
      <c r="I65" s="4" t="s">
        <v>349</v>
      </c>
      <c r="J65" s="4">
        <v>3.8411873307800648</v>
      </c>
      <c r="K65" s="4">
        <v>0.58812210137492305</v>
      </c>
      <c r="L65" s="23">
        <v>1.3949000000000003</v>
      </c>
      <c r="V65" s="26"/>
      <c r="W65" s="41"/>
      <c r="X65" s="4"/>
      <c r="Y65" s="60"/>
      <c r="Z65" s="23"/>
    </row>
    <row r="66" spans="9:26" ht="16" x14ac:dyDescent="0.2">
      <c r="I66" s="4" t="s">
        <v>350</v>
      </c>
      <c r="J66" s="4">
        <v>3.9245206640357879</v>
      </c>
      <c r="K66" s="4">
        <v>0.58846412203297083</v>
      </c>
      <c r="L66" s="23">
        <v>1.3614000000000002</v>
      </c>
      <c r="V66" s="26"/>
      <c r="W66" s="41"/>
      <c r="X66" s="4"/>
      <c r="Y66" s="60"/>
      <c r="Z66" s="23"/>
    </row>
    <row r="67" spans="9:26" ht="16" x14ac:dyDescent="0.2">
      <c r="I67" s="4" t="s">
        <v>351</v>
      </c>
      <c r="J67" s="4">
        <v>4.0078539974661345</v>
      </c>
      <c r="K67" s="4">
        <v>0.57533052876393742</v>
      </c>
      <c r="L67" s="23">
        <v>1.3597999999999999</v>
      </c>
      <c r="V67" s="26"/>
      <c r="W67" s="41"/>
      <c r="X67" s="4"/>
      <c r="Y67" s="60"/>
      <c r="Z67" s="23"/>
    </row>
    <row r="68" spans="9:26" ht="16" x14ac:dyDescent="0.2">
      <c r="I68" s="4" t="s">
        <v>352</v>
      </c>
      <c r="J68" s="4">
        <v>4.0911873307218567</v>
      </c>
      <c r="K68" s="4">
        <v>0.54461707367124979</v>
      </c>
      <c r="L68" s="23">
        <v>1.3224</v>
      </c>
      <c r="V68" s="26"/>
      <c r="W68" s="41"/>
      <c r="X68" s="4"/>
      <c r="Y68" s="60"/>
      <c r="Z68" s="23"/>
    </row>
    <row r="69" spans="9:26" ht="16" x14ac:dyDescent="0.2">
      <c r="I69" s="4" t="s">
        <v>353</v>
      </c>
      <c r="J69" s="4">
        <v>4.1745206641522028</v>
      </c>
      <c r="K69" s="4">
        <v>0.45829105957999861</v>
      </c>
      <c r="L69" s="23">
        <v>1.2223999999999999</v>
      </c>
      <c r="V69" s="26"/>
      <c r="W69" s="41"/>
      <c r="X69" s="4"/>
      <c r="Y69" s="60"/>
      <c r="Z69" s="23"/>
    </row>
    <row r="70" spans="9:26" ht="16" x14ac:dyDescent="0.2">
      <c r="I70" s="4" t="s">
        <v>354</v>
      </c>
      <c r="J70" s="4">
        <v>4.2578539974079259</v>
      </c>
      <c r="K70" s="4">
        <v>0.4308610028045694</v>
      </c>
      <c r="L70" s="23">
        <v>1.1472000000000002</v>
      </c>
      <c r="V70" s="26"/>
      <c r="W70" s="41"/>
      <c r="X70" s="4"/>
      <c r="Y70" s="60"/>
      <c r="Z70" s="23"/>
    </row>
    <row r="71" spans="9:26" ht="16" x14ac:dyDescent="0.2">
      <c r="I71" s="4" t="s">
        <v>355</v>
      </c>
      <c r="J71" s="4">
        <v>4.3411873307839448</v>
      </c>
      <c r="K71" s="4">
        <v>0.42634633011833911</v>
      </c>
      <c r="L71" s="23">
        <v>1.2938000000000001</v>
      </c>
      <c r="V71" s="26"/>
      <c r="W71" s="41"/>
      <c r="X71" s="4"/>
      <c r="Y71" s="60"/>
      <c r="Z71" s="23"/>
    </row>
    <row r="72" spans="9:26" ht="16" x14ac:dyDescent="0.2">
      <c r="I72" s="4" t="s">
        <v>356</v>
      </c>
      <c r="J72" s="4">
        <v>4.507853997470014</v>
      </c>
      <c r="K72" s="4">
        <v>0.40206286339694919</v>
      </c>
      <c r="L72" s="23">
        <v>1.077</v>
      </c>
      <c r="V72" s="26"/>
      <c r="W72" s="41"/>
      <c r="X72" s="4"/>
      <c r="Y72" s="60"/>
      <c r="Z72" s="23"/>
    </row>
    <row r="73" spans="9:26" ht="16" x14ac:dyDescent="0.2">
      <c r="I73" s="4" t="s">
        <v>357</v>
      </c>
      <c r="J73" s="4">
        <v>4.6745206641560832</v>
      </c>
      <c r="K73" s="4">
        <v>0.39706936178945207</v>
      </c>
      <c r="L73" s="23">
        <v>1.1773000000000002</v>
      </c>
      <c r="V73" s="26"/>
      <c r="W73" s="41"/>
      <c r="X73" s="4"/>
      <c r="Y73" s="60"/>
      <c r="Z73" s="23"/>
    </row>
    <row r="74" spans="9:26" ht="16" x14ac:dyDescent="0.2">
      <c r="I74" s="4" t="s">
        <v>358</v>
      </c>
      <c r="J74" s="4">
        <v>4.8411873308421525</v>
      </c>
      <c r="K74" s="4">
        <v>0.39440160065667962</v>
      </c>
      <c r="L74" s="23">
        <v>1.0135000000000001</v>
      </c>
      <c r="V74" s="26"/>
      <c r="W74" s="41"/>
      <c r="X74" s="4"/>
      <c r="Y74" s="60"/>
      <c r="Z74" s="23"/>
    </row>
    <row r="75" spans="9:26" ht="16" x14ac:dyDescent="0.2">
      <c r="I75" s="4" t="s">
        <v>359</v>
      </c>
      <c r="J75" s="4">
        <v>5.0078539975282217</v>
      </c>
      <c r="K75" s="4">
        <v>0.40322573363431147</v>
      </c>
      <c r="L75" s="23">
        <v>0.88140000000000018</v>
      </c>
      <c r="V75" s="26"/>
      <c r="W75" s="41"/>
      <c r="X75" s="4"/>
      <c r="Y75" s="60"/>
      <c r="Z75" s="23"/>
    </row>
    <row r="76" spans="9:26" ht="16" x14ac:dyDescent="0.2">
      <c r="I76" s="4" t="s">
        <v>360</v>
      </c>
      <c r="J76" s="4">
        <v>5.1745206640396679</v>
      </c>
      <c r="K76" s="4">
        <v>0.40021595184349135</v>
      </c>
      <c r="L76" s="23">
        <v>0.85640000000000005</v>
      </c>
      <c r="V76" s="26"/>
      <c r="W76" s="41"/>
      <c r="X76" s="4"/>
      <c r="Y76" s="60"/>
      <c r="Z76" s="23"/>
    </row>
    <row r="77" spans="9:26" ht="16" x14ac:dyDescent="0.2">
      <c r="I77" s="4" t="s">
        <v>361</v>
      </c>
      <c r="J77" s="4">
        <v>5.5245206641133979</v>
      </c>
      <c r="K77" s="4">
        <v>0.39196361060648466</v>
      </c>
      <c r="L77" s="23">
        <v>0.80540000000000012</v>
      </c>
      <c r="V77" s="26"/>
      <c r="W77" s="41"/>
      <c r="X77" s="4"/>
      <c r="Y77" s="60"/>
      <c r="Z77" s="23"/>
    </row>
    <row r="78" spans="9:26" ht="16" x14ac:dyDescent="0.2">
      <c r="I78" s="4" t="s">
        <v>362</v>
      </c>
      <c r="J78" s="4">
        <v>6.5245206640551903</v>
      </c>
      <c r="K78" s="4">
        <v>0.33171296332952405</v>
      </c>
      <c r="L78" s="23">
        <v>0.87939999999999996</v>
      </c>
      <c r="V78" s="26"/>
      <c r="W78" s="40"/>
      <c r="X78" s="4"/>
      <c r="Y78" s="60"/>
      <c r="Z78" s="23"/>
    </row>
    <row r="79" spans="9:26" ht="16" x14ac:dyDescent="0.2">
      <c r="I79" s="4" t="s">
        <v>363</v>
      </c>
      <c r="J79" s="4">
        <v>7.5245178862691962</v>
      </c>
      <c r="K79" s="4">
        <v>0.31953185420613861</v>
      </c>
      <c r="L79" s="23">
        <v>0.36130000000000018</v>
      </c>
      <c r="V79" s="26"/>
      <c r="W79" s="41"/>
      <c r="X79" s="4"/>
      <c r="Y79" s="60"/>
      <c r="Z79" s="23"/>
    </row>
    <row r="80" spans="9:26" ht="16" x14ac:dyDescent="0.2">
      <c r="I80" s="4" t="s">
        <v>364</v>
      </c>
      <c r="J80" s="4">
        <v>8.5245164974344068</v>
      </c>
      <c r="K80" s="4">
        <v>0.27846972829021011</v>
      </c>
      <c r="L80" s="23">
        <v>0.22590000000000021</v>
      </c>
      <c r="V80" s="26"/>
      <c r="W80" s="41"/>
      <c r="X80" s="4"/>
      <c r="Y80" s="60"/>
      <c r="Z80" s="23"/>
    </row>
    <row r="81" spans="9:26" ht="16" x14ac:dyDescent="0.2">
      <c r="I81" s="4" t="s">
        <v>365</v>
      </c>
      <c r="J81" s="4">
        <v>9.5245151085996174</v>
      </c>
      <c r="K81" s="4">
        <v>0.24971969116566045</v>
      </c>
      <c r="L81" s="23">
        <v>0.35790000000000011</v>
      </c>
      <c r="V81" s="26"/>
      <c r="W81" s="41"/>
      <c r="X81" s="4"/>
      <c r="Y81" s="60"/>
      <c r="Z81" s="23"/>
    </row>
    <row r="82" spans="9:26" ht="16" x14ac:dyDescent="0.2">
      <c r="I82" s="4" t="s">
        <v>366</v>
      </c>
      <c r="J82" s="4">
        <v>10.524513719590205</v>
      </c>
      <c r="K82" s="4">
        <v>0.22555394242087953</v>
      </c>
      <c r="L82" s="23">
        <v>0.17500000000000004</v>
      </c>
      <c r="V82" s="26"/>
      <c r="W82" s="41"/>
      <c r="X82" s="4"/>
      <c r="Y82" s="60"/>
      <c r="Z82" s="23"/>
    </row>
    <row r="83" spans="9:26" ht="16" x14ac:dyDescent="0.2">
      <c r="I83" s="4" t="s">
        <v>367</v>
      </c>
      <c r="J83" s="4">
        <v>11.524512330755416</v>
      </c>
      <c r="K83" s="4">
        <v>0.20819913641175503</v>
      </c>
      <c r="L83" s="23">
        <v>0.16090000000000004</v>
      </c>
      <c r="V83" s="26"/>
      <c r="W83" s="41"/>
      <c r="X83" s="4"/>
      <c r="Y83" s="60"/>
      <c r="Z83" s="23"/>
    </row>
    <row r="84" spans="9:26" ht="16" x14ac:dyDescent="0.2">
      <c r="I84" s="4" t="s">
        <v>368</v>
      </c>
      <c r="J84" s="4">
        <v>12.524510941920626</v>
      </c>
      <c r="K84" s="4">
        <v>0.18894512521672632</v>
      </c>
      <c r="L84" s="23">
        <v>0.24890000000000012</v>
      </c>
      <c r="V84" s="26"/>
      <c r="W84" s="41"/>
      <c r="X84" s="4"/>
      <c r="Y84" s="60"/>
      <c r="Z84" s="23"/>
    </row>
    <row r="85" spans="9:26" ht="16" x14ac:dyDescent="0.2">
      <c r="I85" s="4" t="s">
        <v>369</v>
      </c>
      <c r="J85" s="4">
        <v>13.524509553085837</v>
      </c>
      <c r="K85" s="4">
        <v>0.168315827507767</v>
      </c>
      <c r="L85" s="23">
        <v>0.1089</v>
      </c>
      <c r="V85" s="26"/>
      <c r="W85" s="41"/>
      <c r="X85" s="4"/>
      <c r="Y85" s="60"/>
      <c r="Z85" s="23"/>
    </row>
    <row r="86" spans="9:26" ht="16" x14ac:dyDescent="0.2">
      <c r="I86" s="4" t="s">
        <v>370</v>
      </c>
      <c r="J86" s="4">
        <v>14.524508164076424</v>
      </c>
      <c r="K86" s="4">
        <v>0.15364610469250706</v>
      </c>
      <c r="L86" s="23">
        <v>8.7100000000000177E-2</v>
      </c>
      <c r="V86" s="26"/>
      <c r="W86" s="41"/>
      <c r="X86" s="4"/>
      <c r="Y86" s="60"/>
      <c r="Z86" s="23"/>
    </row>
    <row r="87" spans="9:26" ht="16" x14ac:dyDescent="0.2">
      <c r="I87" s="4" t="s">
        <v>371</v>
      </c>
      <c r="J87" s="4">
        <v>15.524506775241635</v>
      </c>
      <c r="K87" s="4">
        <v>0.13851795303927023</v>
      </c>
      <c r="L87" s="23">
        <v>9.0100000000000069E-2</v>
      </c>
      <c r="V87" s="26"/>
      <c r="W87" s="41"/>
      <c r="X87" s="4"/>
      <c r="Y87" s="60"/>
      <c r="Z87" s="23"/>
    </row>
    <row r="88" spans="9:26" ht="16" x14ac:dyDescent="0.2">
      <c r="I88" s="4" t="s">
        <v>372</v>
      </c>
      <c r="J88" s="4">
        <v>16.524505386406844</v>
      </c>
      <c r="K88" s="4">
        <v>0.13465405283346515</v>
      </c>
      <c r="L88" s="23">
        <v>0.1171000000000002</v>
      </c>
      <c r="V88" s="26"/>
      <c r="W88" s="41"/>
      <c r="X88" s="4"/>
      <c r="Y88" s="60"/>
      <c r="Z88" s="23"/>
    </row>
    <row r="89" spans="9:26" ht="16" x14ac:dyDescent="0.2">
      <c r="I89" s="4" t="s">
        <v>373</v>
      </c>
      <c r="J89" s="4">
        <v>17.524503997397431</v>
      </c>
      <c r="K89" s="4">
        <v>0.12338980138603341</v>
      </c>
      <c r="L89" s="23">
        <v>8.78000000000001E-2</v>
      </c>
      <c r="V89" s="26"/>
      <c r="W89" s="41"/>
      <c r="X89" s="4"/>
      <c r="Y89" s="60"/>
      <c r="Z89" s="23"/>
    </row>
    <row r="90" spans="9:26" ht="16" x14ac:dyDescent="0.2">
      <c r="I90" s="4" t="s">
        <v>374</v>
      </c>
      <c r="J90" s="4">
        <v>18.524502608562642</v>
      </c>
      <c r="K90" s="4">
        <v>0.12234196404208626</v>
      </c>
      <c r="L90" s="23">
        <v>6.3100000000000156E-2</v>
      </c>
      <c r="V90" s="26"/>
      <c r="W90" s="41"/>
      <c r="X90" s="4"/>
      <c r="Y90" s="60"/>
      <c r="Z90" s="23"/>
    </row>
    <row r="91" spans="9:26" ht="16" x14ac:dyDescent="0.2">
      <c r="I91" s="4" t="s">
        <v>375</v>
      </c>
      <c r="J91" s="4">
        <v>19.524501219727853</v>
      </c>
      <c r="K91" s="4">
        <v>0.11782316549631422</v>
      </c>
      <c r="L91" s="23">
        <v>0.11980000000000013</v>
      </c>
      <c r="V91" s="26"/>
      <c r="W91" s="41"/>
      <c r="X91" s="4"/>
      <c r="Y91" s="60"/>
      <c r="Z91" s="23"/>
    </row>
    <row r="92" spans="9:26" ht="16" x14ac:dyDescent="0.2">
      <c r="I92" s="4" t="s">
        <v>376</v>
      </c>
      <c r="J92" s="4">
        <v>20.52449983071844</v>
      </c>
      <c r="K92" s="4">
        <v>0.11461416363047609</v>
      </c>
      <c r="L92" s="23">
        <v>7.6100000000000056E-2</v>
      </c>
      <c r="V92" s="26"/>
      <c r="W92" s="41"/>
      <c r="X92" s="4"/>
      <c r="Y92" s="60"/>
      <c r="Z92" s="23"/>
    </row>
    <row r="93" spans="9:26" ht="16" x14ac:dyDescent="0.2">
      <c r="I93" s="4" t="s">
        <v>377</v>
      </c>
      <c r="J93" s="4">
        <v>21.524498441883651</v>
      </c>
      <c r="K93" s="4">
        <v>0.10007542048320954</v>
      </c>
      <c r="L93" s="23">
        <v>0.11140000000000017</v>
      </c>
      <c r="V93" s="26"/>
      <c r="W93" s="41"/>
      <c r="X93" s="4"/>
      <c r="Y93" s="60"/>
      <c r="Z93" s="23"/>
    </row>
    <row r="94" spans="9:26" ht="16" x14ac:dyDescent="0.2">
      <c r="I94" s="4" t="s">
        <v>378</v>
      </c>
      <c r="J94" s="4">
        <v>22.524497053048862</v>
      </c>
      <c r="K94" s="4">
        <v>0.10393932068901461</v>
      </c>
      <c r="L94" s="23">
        <v>6.5300000000000136E-2</v>
      </c>
      <c r="V94" s="26"/>
      <c r="W94" s="41"/>
      <c r="X94" s="4"/>
      <c r="Y94" s="60"/>
      <c r="Z94" s="23"/>
    </row>
    <row r="95" spans="9:26" ht="16" x14ac:dyDescent="0.2">
      <c r="I95" s="4" t="s">
        <v>379</v>
      </c>
      <c r="J95" s="4">
        <v>23.524495664039449</v>
      </c>
      <c r="K95" s="4">
        <v>0.10596950554291221</v>
      </c>
      <c r="L95" s="23">
        <v>6.0700000000000198E-2</v>
      </c>
      <c r="V95" s="26"/>
      <c r="W95" s="41"/>
      <c r="X95" s="4"/>
      <c r="Y95" s="60"/>
      <c r="Z95" s="23"/>
    </row>
    <row r="96" spans="9:26" ht="16" x14ac:dyDescent="0.2">
      <c r="I96" s="4" t="s">
        <v>380</v>
      </c>
      <c r="J96" s="4">
        <v>25.52449288636987</v>
      </c>
      <c r="K96" s="4">
        <v>9.8962093305265703E-2</v>
      </c>
      <c r="L96" s="23">
        <v>4.4900000000000162E-2</v>
      </c>
      <c r="V96" s="26"/>
      <c r="W96" s="41"/>
      <c r="X96" s="4"/>
      <c r="Y96" s="60"/>
      <c r="Z96" s="23"/>
    </row>
    <row r="97" spans="9:26" ht="16" x14ac:dyDescent="0.2">
      <c r="I97" s="4" t="s">
        <v>381</v>
      </c>
      <c r="J97" s="4">
        <v>27.524490108525669</v>
      </c>
      <c r="K97" s="4">
        <v>8.5995106173919866E-2</v>
      </c>
      <c r="L97" s="23">
        <v>0.11540000000000017</v>
      </c>
      <c r="V97" s="26"/>
      <c r="W97" s="41"/>
      <c r="X97" s="4"/>
      <c r="Y97" s="60"/>
      <c r="Z97" s="23"/>
    </row>
    <row r="98" spans="9:26" ht="16" x14ac:dyDescent="0.2">
      <c r="I98" s="4" t="s">
        <v>382</v>
      </c>
      <c r="J98" s="4">
        <v>29.52448733085609</v>
      </c>
      <c r="K98" s="4">
        <v>8.0952388956174251E-2</v>
      </c>
      <c r="L98" s="23">
        <v>3.2200000000000006E-2</v>
      </c>
      <c r="V98" s="26"/>
      <c r="W98" s="41"/>
      <c r="X98" s="4"/>
      <c r="Y98" s="60"/>
      <c r="Z98" s="23"/>
    </row>
    <row r="99" spans="9:26" ht="16" x14ac:dyDescent="0.2">
      <c r="I99" s="4" t="s">
        <v>383</v>
      </c>
      <c r="J99" s="4">
        <v>31.524484553011888</v>
      </c>
      <c r="K99" s="4">
        <v>7.7546917588346032E-2</v>
      </c>
      <c r="L99" s="23">
        <v>4.4900000000000162E-2</v>
      </c>
      <c r="V99" s="26"/>
      <c r="W99" s="41"/>
      <c r="X99" s="4"/>
      <c r="Y99" s="60"/>
      <c r="Z99" s="23"/>
    </row>
    <row r="100" spans="9:26" ht="16" x14ac:dyDescent="0.2">
      <c r="I100" s="4" t="s">
        <v>384</v>
      </c>
      <c r="J100" s="4">
        <v>33.524481775167693</v>
      </c>
      <c r="K100" s="4">
        <v>7.0670485018692941E-2</v>
      </c>
      <c r="L100" s="23">
        <v>-9.9999999999988987E-4</v>
      </c>
      <c r="V100" s="26"/>
      <c r="W100" s="41"/>
      <c r="X100" s="4"/>
      <c r="Y100" s="60"/>
      <c r="Z100" s="23"/>
    </row>
    <row r="101" spans="9:26" ht="16" x14ac:dyDescent="0.2">
      <c r="I101" s="4" t="s">
        <v>385</v>
      </c>
      <c r="J101" s="4">
        <v>35.524478997498115</v>
      </c>
      <c r="K101" s="4">
        <v>6.3597582947049744E-2</v>
      </c>
      <c r="L101" s="23">
        <v>9.1000000000000192E-2</v>
      </c>
      <c r="V101" s="26"/>
      <c r="W101" s="41"/>
      <c r="X101" s="4"/>
      <c r="Y101" s="60"/>
      <c r="Z101" s="23"/>
    </row>
    <row r="102" spans="9:26" ht="16" x14ac:dyDescent="0.2">
      <c r="I102" s="4" t="s">
        <v>386</v>
      </c>
      <c r="J102" s="4">
        <v>37.524476219653913</v>
      </c>
      <c r="K102" s="4">
        <v>5.9209764069271094E-2</v>
      </c>
      <c r="L102" s="23">
        <v>1.8100000000000005E-2</v>
      </c>
      <c r="V102" s="26"/>
      <c r="W102" s="41"/>
      <c r="X102" s="4"/>
      <c r="Y102" s="60"/>
      <c r="Z102" s="23"/>
    </row>
    <row r="103" spans="9:26" ht="16" x14ac:dyDescent="0.2">
      <c r="I103" s="4" t="s">
        <v>387</v>
      </c>
      <c r="J103" s="4">
        <v>39.524473441809711</v>
      </c>
      <c r="K103" s="4">
        <v>5.226784166562129E-2</v>
      </c>
      <c r="L103" s="23">
        <v>7.7300000000000146E-2</v>
      </c>
      <c r="V103" s="26"/>
      <c r="W103" s="41"/>
      <c r="X103" s="4"/>
      <c r="Y103" s="60"/>
      <c r="Z103" s="23"/>
    </row>
    <row r="104" spans="9:26" ht="16" x14ac:dyDescent="0.2">
      <c r="I104" s="4" t="s">
        <v>433</v>
      </c>
      <c r="J104" s="4">
        <v>40.524473441751503</v>
      </c>
      <c r="L104" s="23">
        <v>3.8900000000000157E-2</v>
      </c>
      <c r="V104" s="26"/>
      <c r="W104" s="41"/>
      <c r="X104" s="4"/>
      <c r="Y104" s="60"/>
      <c r="Z104" s="23"/>
    </row>
    <row r="105" spans="9:26" ht="16" x14ac:dyDescent="0.2">
      <c r="I105" s="4" t="s">
        <v>434</v>
      </c>
      <c r="J105" s="4">
        <v>41.524473441693296</v>
      </c>
      <c r="L105" s="23">
        <v>6.0400000000000009E-2</v>
      </c>
      <c r="V105" s="26"/>
      <c r="W105" s="41"/>
      <c r="X105" s="4"/>
      <c r="Y105" s="60"/>
      <c r="Z105" s="23"/>
    </row>
    <row r="106" spans="9:26" ht="16" x14ac:dyDescent="0.2">
      <c r="I106" s="4" t="s">
        <v>435</v>
      </c>
      <c r="J106" s="4">
        <v>42.524473441635088</v>
      </c>
      <c r="L106" s="23">
        <v>0.15220000000000011</v>
      </c>
      <c r="V106" s="26"/>
      <c r="W106" s="41"/>
      <c r="X106" s="4"/>
      <c r="Y106" s="60"/>
      <c r="Z106" s="23"/>
    </row>
    <row r="107" spans="9:26" ht="16" x14ac:dyDescent="0.2">
      <c r="I107" s="4" t="s">
        <v>436</v>
      </c>
      <c r="J107" s="4">
        <v>43.52447344157688</v>
      </c>
      <c r="L107" s="23">
        <v>0.3792000000000002</v>
      </c>
      <c r="V107" s="26"/>
      <c r="W107" s="41"/>
      <c r="X107" s="4"/>
      <c r="Y107" s="60"/>
      <c r="Z107" s="23"/>
    </row>
    <row r="108" spans="9:26" ht="16" x14ac:dyDescent="0.2">
      <c r="I108" s="4" t="s">
        <v>437</v>
      </c>
      <c r="J108" s="4">
        <v>44.524473441518673</v>
      </c>
      <c r="L108" s="23">
        <v>2.8500000000000192E-2</v>
      </c>
      <c r="V108" s="26"/>
      <c r="W108" s="41"/>
      <c r="X108" s="4"/>
      <c r="Y108" s="60"/>
      <c r="Z108" s="23"/>
    </row>
    <row r="109" spans="9:26" ht="16" x14ac:dyDescent="0.2">
      <c r="I109" s="4" t="s">
        <v>438</v>
      </c>
      <c r="J109" s="4">
        <v>45.524473441460465</v>
      </c>
      <c r="L109" s="23">
        <v>9.2900000000000205E-2</v>
      </c>
      <c r="V109" s="26"/>
      <c r="W109" s="41"/>
      <c r="X109" s="4"/>
      <c r="Y109" s="60"/>
      <c r="Z109" s="23"/>
    </row>
    <row r="110" spans="9:26" ht="16" x14ac:dyDescent="0.2">
      <c r="I110" s="4" t="s">
        <v>439</v>
      </c>
      <c r="J110" s="4">
        <v>46.524473441402257</v>
      </c>
      <c r="L110" s="23">
        <v>7.1000000000000174E-2</v>
      </c>
      <c r="V110" s="26"/>
      <c r="W110" s="41"/>
      <c r="X110" s="4"/>
      <c r="Y110" s="60"/>
      <c r="Z110" s="23"/>
    </row>
    <row r="111" spans="9:26" ht="16" x14ac:dyDescent="0.2">
      <c r="I111" s="4" t="s">
        <v>440</v>
      </c>
      <c r="J111" s="4">
        <v>47.52447344134405</v>
      </c>
      <c r="L111" s="23">
        <v>6.6300000000000026E-2</v>
      </c>
      <c r="V111" s="26"/>
      <c r="W111" s="41"/>
      <c r="X111" s="4"/>
      <c r="Y111" s="60"/>
      <c r="Z111" s="23"/>
    </row>
    <row r="112" spans="9:26" ht="16" x14ac:dyDescent="0.2">
      <c r="I112" s="4" t="s">
        <v>441</v>
      </c>
      <c r="J112" s="4">
        <v>48.524473441285842</v>
      </c>
      <c r="L112" s="23">
        <v>0.32160000000000011</v>
      </c>
      <c r="V112" s="26"/>
      <c r="W112" s="41"/>
      <c r="X112" s="4"/>
      <c r="Y112" s="60"/>
      <c r="Z112" s="23"/>
    </row>
    <row r="113" spans="1:10" x14ac:dyDescent="0.2">
      <c r="J113" s="12"/>
    </row>
    <row r="115" spans="1:10" ht="20" x14ac:dyDescent="0.25">
      <c r="A115" s="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5"/>
  <sheetViews>
    <sheetView workbookViewId="0">
      <selection activeCell="A4" sqref="A4"/>
    </sheetView>
  </sheetViews>
  <sheetFormatPr baseColWidth="10" defaultColWidth="8.83203125" defaultRowHeight="15" x14ac:dyDescent="0.2"/>
  <cols>
    <col min="1" max="1" width="38.83203125" bestFit="1" customWidth="1"/>
    <col min="2" max="2" width="19.6640625" bestFit="1" customWidth="1"/>
    <col min="3" max="3" width="11.1640625" customWidth="1"/>
    <col min="4" max="4" width="14.83203125" bestFit="1" customWidth="1"/>
    <col min="5" max="5" width="10.83203125" bestFit="1" customWidth="1"/>
    <col min="6" max="6" width="12" customWidth="1"/>
    <col min="9" max="9" width="11.5" customWidth="1"/>
    <col min="12" max="12" width="12.83203125" customWidth="1"/>
    <col min="18" max="18" width="12.6640625" customWidth="1"/>
  </cols>
  <sheetData>
    <row r="1" spans="1:18" x14ac:dyDescent="0.2">
      <c r="A1" s="18" t="s">
        <v>545</v>
      </c>
      <c r="B1" s="19">
        <v>43418.384444444448</v>
      </c>
      <c r="C1" s="20">
        <v>43418</v>
      </c>
      <c r="E1" t="s">
        <v>431</v>
      </c>
    </row>
    <row r="2" spans="1:18" x14ac:dyDescent="0.2">
      <c r="A2" t="s">
        <v>161</v>
      </c>
      <c r="B2" s="21">
        <v>43418.387916666667</v>
      </c>
      <c r="E2" s="3"/>
    </row>
    <row r="3" spans="1:18" x14ac:dyDescent="0.2">
      <c r="A3" s="18" t="s">
        <v>444</v>
      </c>
      <c r="B3" s="28" t="s">
        <v>228</v>
      </c>
      <c r="D3" s="14" t="s">
        <v>473</v>
      </c>
      <c r="E3" s="28"/>
    </row>
    <row r="4" spans="1:18" x14ac:dyDescent="0.2">
      <c r="A4" s="29" t="s">
        <v>462</v>
      </c>
      <c r="B4" s="31">
        <v>341.04</v>
      </c>
      <c r="C4" t="s">
        <v>463</v>
      </c>
      <c r="D4" s="14"/>
      <c r="E4" s="28"/>
    </row>
    <row r="5" spans="1:18" x14ac:dyDescent="0.2">
      <c r="A5" s="4" t="s">
        <v>203</v>
      </c>
      <c r="B5" s="30">
        <f>B4/B9</f>
        <v>160</v>
      </c>
      <c r="C5" t="s">
        <v>0</v>
      </c>
      <c r="D5" s="14"/>
    </row>
    <row r="6" spans="1:18" x14ac:dyDescent="0.2">
      <c r="A6" t="s">
        <v>466</v>
      </c>
      <c r="B6" s="10">
        <v>0.10150000000000001</v>
      </c>
      <c r="C6" s="8" t="s">
        <v>445</v>
      </c>
      <c r="D6" s="14" t="s">
        <v>471</v>
      </c>
    </row>
    <row r="7" spans="1:18" x14ac:dyDescent="0.2">
      <c r="A7" t="s">
        <v>446</v>
      </c>
      <c r="B7" s="4">
        <v>0.42</v>
      </c>
      <c r="C7" t="s">
        <v>450</v>
      </c>
      <c r="D7" s="14" t="s">
        <v>465</v>
      </c>
    </row>
    <row r="8" spans="1:18" x14ac:dyDescent="0.2">
      <c r="A8" t="s">
        <v>447</v>
      </c>
      <c r="B8" s="4">
        <f>B6/0.02</f>
        <v>5.0750000000000002</v>
      </c>
      <c r="C8" t="s">
        <v>451</v>
      </c>
      <c r="D8" s="14" t="s">
        <v>472</v>
      </c>
    </row>
    <row r="9" spans="1:18" x14ac:dyDescent="0.2">
      <c r="A9" t="s">
        <v>448</v>
      </c>
      <c r="B9" s="4">
        <v>2.1315</v>
      </c>
      <c r="C9" t="s">
        <v>445</v>
      </c>
      <c r="D9" s="14" t="s">
        <v>459</v>
      </c>
    </row>
    <row r="10" spans="1:18" x14ac:dyDescent="0.2">
      <c r="A10" t="s">
        <v>449</v>
      </c>
      <c r="B10" s="10">
        <v>2.5999999999999999E-2</v>
      </c>
      <c r="C10" t="s">
        <v>450</v>
      </c>
      <c r="D10" s="14"/>
    </row>
    <row r="11" spans="1:18" x14ac:dyDescent="0.2">
      <c r="A11" t="s">
        <v>452</v>
      </c>
      <c r="B11" s="10">
        <v>5.3999999999999999E-2</v>
      </c>
      <c r="C11" t="s">
        <v>450</v>
      </c>
      <c r="D11" s="14"/>
    </row>
    <row r="12" spans="1:18" x14ac:dyDescent="0.2">
      <c r="A12" t="s">
        <v>453</v>
      </c>
      <c r="B12" s="4">
        <v>0.19</v>
      </c>
      <c r="C12" t="s">
        <v>450</v>
      </c>
      <c r="D12" s="14"/>
    </row>
    <row r="14" spans="1:18" x14ac:dyDescent="0.2">
      <c r="B14" t="s">
        <v>30</v>
      </c>
      <c r="H14" t="s">
        <v>2</v>
      </c>
      <c r="N14" t="s">
        <v>1</v>
      </c>
    </row>
    <row r="15" spans="1:18" x14ac:dyDescent="0.2">
      <c r="B15" t="s">
        <v>226</v>
      </c>
      <c r="C15" t="s">
        <v>168</v>
      </c>
      <c r="D15" t="s">
        <v>33</v>
      </c>
      <c r="H15" t="s">
        <v>226</v>
      </c>
      <c r="I15" t="s">
        <v>168</v>
      </c>
      <c r="J15" t="s">
        <v>33</v>
      </c>
      <c r="N15" t="s">
        <v>226</v>
      </c>
      <c r="O15" t="s">
        <v>168</v>
      </c>
      <c r="P15" t="s">
        <v>33</v>
      </c>
    </row>
    <row r="16" spans="1:18" x14ac:dyDescent="0.2">
      <c r="B16" s="2" t="s">
        <v>289</v>
      </c>
      <c r="C16" s="10">
        <v>0.35923437088930343</v>
      </c>
      <c r="D16" s="10">
        <v>2.2839741149600305E-2</v>
      </c>
      <c r="F16" s="4"/>
      <c r="H16" s="2" t="s">
        <v>269</v>
      </c>
      <c r="I16" s="10">
        <v>2.9701200808931794E-2</v>
      </c>
      <c r="J16">
        <v>0</v>
      </c>
      <c r="L16" s="4"/>
      <c r="N16" t="s">
        <v>229</v>
      </c>
      <c r="O16" s="10">
        <v>8.1187330592248114E-2</v>
      </c>
      <c r="P16">
        <v>0</v>
      </c>
      <c r="R16" s="4"/>
    </row>
    <row r="17" spans="2:18" x14ac:dyDescent="0.2">
      <c r="B17" s="2" t="s">
        <v>290</v>
      </c>
      <c r="C17" s="10">
        <v>1.3592343708310959</v>
      </c>
      <c r="D17" s="10">
        <v>2.6102561313828918E-2</v>
      </c>
      <c r="F17" s="4"/>
      <c r="H17" s="4" t="s">
        <v>270</v>
      </c>
      <c r="I17" s="10">
        <v>0.1797012007740072</v>
      </c>
      <c r="J17">
        <v>0</v>
      </c>
      <c r="L17" s="4"/>
      <c r="N17" t="s">
        <v>230</v>
      </c>
      <c r="O17" s="10">
        <v>0.16452066402259422</v>
      </c>
      <c r="P17">
        <v>0</v>
      </c>
      <c r="R17" s="4"/>
    </row>
    <row r="18" spans="2:18" x14ac:dyDescent="0.2">
      <c r="B18" s="2" t="s">
        <v>291</v>
      </c>
      <c r="C18" s="10">
        <v>2.3592343707728882</v>
      </c>
      <c r="D18" s="10">
        <v>3.9697645331448143E-2</v>
      </c>
      <c r="F18" s="4"/>
      <c r="H18" s="2" t="s">
        <v>271</v>
      </c>
      <c r="I18" s="10">
        <v>0.36303453418107023</v>
      </c>
      <c r="J18">
        <v>0</v>
      </c>
      <c r="L18" s="4"/>
      <c r="N18" t="s">
        <v>231</v>
      </c>
      <c r="O18" s="10">
        <v>0.24785399727831733</v>
      </c>
      <c r="P18">
        <v>0</v>
      </c>
      <c r="R18" s="4"/>
    </row>
    <row r="19" spans="2:18" x14ac:dyDescent="0.2">
      <c r="B19" s="2" t="s">
        <v>292</v>
      </c>
      <c r="C19" s="10">
        <v>3.3592343707146806</v>
      </c>
      <c r="D19" s="10">
        <v>4.6767089020610143E-2</v>
      </c>
      <c r="F19" s="4"/>
      <c r="H19" s="2" t="s">
        <v>272</v>
      </c>
      <c r="I19" s="10">
        <v>0.51303453414614564</v>
      </c>
      <c r="J19">
        <v>0</v>
      </c>
      <c r="L19" s="4"/>
      <c r="N19" t="s">
        <v>232</v>
      </c>
      <c r="O19" s="10">
        <v>0.33118733070866346</v>
      </c>
      <c r="P19">
        <v>5.0183594066628846E-2</v>
      </c>
      <c r="R19" s="4"/>
    </row>
    <row r="20" spans="2:18" x14ac:dyDescent="0.2">
      <c r="B20" s="2" t="s">
        <v>293</v>
      </c>
      <c r="C20" s="10">
        <v>4.3592343706564733</v>
      </c>
      <c r="D20" s="10">
        <v>8.6464734352058287E-2</v>
      </c>
      <c r="F20" s="4"/>
      <c r="H20" s="4" t="s">
        <v>273</v>
      </c>
      <c r="I20" s="10">
        <v>0.67970120083221486</v>
      </c>
      <c r="J20" s="4">
        <v>9.1752316878765783E-2</v>
      </c>
      <c r="L20" s="4"/>
      <c r="N20" t="s">
        <v>233</v>
      </c>
      <c r="O20" s="10">
        <v>0.41452066396438658</v>
      </c>
      <c r="P20">
        <v>1.1809285077409417</v>
      </c>
      <c r="R20" s="4"/>
    </row>
    <row r="21" spans="2:18" x14ac:dyDescent="0.2">
      <c r="B21" s="2" t="s">
        <v>294</v>
      </c>
      <c r="C21" s="10">
        <v>5.3592343705982657</v>
      </c>
      <c r="D21" s="10">
        <v>9.1902767959105985E-2</v>
      </c>
      <c r="F21" s="4"/>
      <c r="H21" s="2" t="s">
        <v>274</v>
      </c>
      <c r="I21" s="10">
        <v>0.84636786751828408</v>
      </c>
      <c r="J21" s="4">
        <v>0.36086150063494637</v>
      </c>
      <c r="L21" s="4"/>
      <c r="N21" t="s">
        <v>234</v>
      </c>
      <c r="O21" s="10">
        <v>0.49785399739473268</v>
      </c>
      <c r="P21">
        <v>3.1801989948934102</v>
      </c>
      <c r="R21" s="4"/>
    </row>
    <row r="22" spans="2:18" x14ac:dyDescent="0.2">
      <c r="B22" s="2" t="s">
        <v>295</v>
      </c>
      <c r="C22" s="10">
        <v>6.359234370540058</v>
      </c>
      <c r="D22" s="10">
        <v>9.4077981401925054E-2</v>
      </c>
      <c r="F22" s="4"/>
      <c r="H22" s="2" t="s">
        <v>275</v>
      </c>
      <c r="I22" s="10">
        <v>1.0130345340297304</v>
      </c>
      <c r="J22" s="4">
        <v>0.69319513117721754</v>
      </c>
      <c r="L22" s="4"/>
      <c r="N22" t="s">
        <v>235</v>
      </c>
      <c r="O22" s="10">
        <v>0.5811873306504558</v>
      </c>
      <c r="P22">
        <v>4.3822740536597227</v>
      </c>
      <c r="R22" s="4"/>
    </row>
    <row r="23" spans="2:18" x14ac:dyDescent="0.2">
      <c r="B23" s="2" t="s">
        <v>296</v>
      </c>
      <c r="C23" s="10">
        <v>7.3592343704818504</v>
      </c>
      <c r="D23" s="10">
        <v>0.10005981836967752</v>
      </c>
      <c r="F23" s="4"/>
      <c r="H23" s="2" t="s">
        <v>276</v>
      </c>
      <c r="I23" s="10">
        <v>1.1797012007157996</v>
      </c>
      <c r="J23" s="4">
        <v>0.93677136526978455</v>
      </c>
      <c r="L23" s="4"/>
      <c r="N23" t="s">
        <v>236</v>
      </c>
      <c r="O23" s="10">
        <v>0.6645206640808019</v>
      </c>
      <c r="P23">
        <v>4.6554360865688578</v>
      </c>
      <c r="R23" s="4"/>
    </row>
    <row r="24" spans="2:18" x14ac:dyDescent="0.2">
      <c r="B24" s="2" t="s">
        <v>297</v>
      </c>
      <c r="C24" s="10">
        <v>8.3592343704236427</v>
      </c>
      <c r="D24" s="10">
        <v>0.1054978519767252</v>
      </c>
      <c r="F24" s="4"/>
      <c r="H24" s="2" t="s">
        <v>277</v>
      </c>
      <c r="I24" s="10">
        <v>1.3463678674018689</v>
      </c>
      <c r="J24" s="4">
        <v>1.0364714544324658</v>
      </c>
      <c r="L24" s="4"/>
      <c r="N24" t="s">
        <v>237</v>
      </c>
      <c r="O24" s="10">
        <v>0.74785399733652502</v>
      </c>
      <c r="P24">
        <v>4.4406350814622684</v>
      </c>
      <c r="R24" s="4"/>
    </row>
    <row r="25" spans="2:18" x14ac:dyDescent="0.2">
      <c r="B25" s="2" t="s">
        <v>298</v>
      </c>
      <c r="C25" s="10">
        <v>9.359234370365435</v>
      </c>
      <c r="D25" s="10">
        <v>8.6464734352058287E-2</v>
      </c>
      <c r="F25" s="4"/>
      <c r="H25" s="2" t="s">
        <v>278</v>
      </c>
      <c r="I25" s="10">
        <v>1.5130345340879381</v>
      </c>
      <c r="J25" s="4">
        <v>1.1195548620680338</v>
      </c>
      <c r="L25" s="4"/>
      <c r="N25" t="s">
        <v>238</v>
      </c>
      <c r="O25" s="10">
        <v>0.83118733059224814</v>
      </c>
      <c r="P25">
        <v>3.6851839993515441</v>
      </c>
      <c r="R25" s="4"/>
    </row>
    <row r="26" spans="2:18" x14ac:dyDescent="0.2">
      <c r="B26" s="2" t="s">
        <v>299</v>
      </c>
      <c r="C26" s="10">
        <v>10.359234370307227</v>
      </c>
      <c r="D26" s="10">
        <v>0.14410789058676382</v>
      </c>
      <c r="F26" s="4"/>
      <c r="H26" s="2" t="s">
        <v>279</v>
      </c>
      <c r="I26" s="10">
        <v>1.6797012007740073</v>
      </c>
      <c r="J26" s="4">
        <v>1.1361715435951472</v>
      </c>
      <c r="L26" s="4"/>
      <c r="N26" t="s">
        <v>239</v>
      </c>
      <c r="O26" s="10">
        <v>0.91452066402259424</v>
      </c>
      <c r="P26">
        <v>3.389731296101159</v>
      </c>
      <c r="R26" s="4"/>
    </row>
    <row r="27" spans="2:18" x14ac:dyDescent="0.2">
      <c r="B27" s="2" t="s">
        <v>300</v>
      </c>
      <c r="C27" s="10">
        <v>11.35923437024902</v>
      </c>
      <c r="D27" s="10">
        <v>8.7552341073467835E-2</v>
      </c>
      <c r="F27" s="4"/>
      <c r="H27" s="2" t="s">
        <v>280</v>
      </c>
      <c r="I27" s="10">
        <v>1.8463678674600765</v>
      </c>
      <c r="J27" s="4">
        <v>1.1094227391856475</v>
      </c>
      <c r="L27" s="4"/>
      <c r="N27" t="s">
        <v>240</v>
      </c>
      <c r="O27" s="10">
        <v>0.99785399727831736</v>
      </c>
      <c r="P27">
        <v>2.941080894869093</v>
      </c>
      <c r="R27" s="4"/>
    </row>
    <row r="28" spans="2:18" x14ac:dyDescent="0.2">
      <c r="B28" s="2" t="s">
        <v>301</v>
      </c>
      <c r="C28" s="10">
        <v>12.359234370190812</v>
      </c>
      <c r="D28" s="10">
        <v>0.12344336287998259</v>
      </c>
      <c r="F28" s="4"/>
      <c r="H28" s="2" t="s">
        <v>281</v>
      </c>
      <c r="I28" s="10">
        <v>2.4297012007740073</v>
      </c>
      <c r="J28" s="4">
        <v>0.9335290859474209</v>
      </c>
      <c r="L28" s="4"/>
      <c r="N28" t="s">
        <v>241</v>
      </c>
      <c r="O28" s="10">
        <v>1.1645206639643866</v>
      </c>
      <c r="P28">
        <v>2.4028625273567319</v>
      </c>
      <c r="R28" s="4"/>
    </row>
    <row r="29" spans="2:18" x14ac:dyDescent="0.2">
      <c r="F29" s="4"/>
      <c r="H29" s="6" t="s">
        <v>282</v>
      </c>
      <c r="I29" s="10">
        <v>2.9963678673669443</v>
      </c>
      <c r="J29" s="4">
        <v>0.68833171219367217</v>
      </c>
      <c r="L29" s="4"/>
      <c r="N29" t="s">
        <v>242</v>
      </c>
      <c r="O29" s="10">
        <v>1.2478539973947327</v>
      </c>
      <c r="P29">
        <v>2.1017358352922106</v>
      </c>
      <c r="R29" s="4"/>
    </row>
    <row r="30" spans="2:18" x14ac:dyDescent="0.2">
      <c r="C30" s="2"/>
      <c r="D30" s="10"/>
      <c r="H30" s="2" t="s">
        <v>283</v>
      </c>
      <c r="I30" s="10">
        <v>3.5963678674018689</v>
      </c>
      <c r="J30" s="4">
        <v>0.50352179081894566</v>
      </c>
      <c r="L30" s="4"/>
      <c r="N30" t="s">
        <v>243</v>
      </c>
      <c r="O30" s="10">
        <v>1.3311873306504558</v>
      </c>
      <c r="P30">
        <v>1.7483273891545756</v>
      </c>
      <c r="R30" s="4"/>
    </row>
    <row r="31" spans="2:18" x14ac:dyDescent="0.2">
      <c r="H31" s="2" t="s">
        <v>284</v>
      </c>
      <c r="I31" s="10">
        <v>4.4297012008322145</v>
      </c>
      <c r="J31" s="4">
        <v>0.31992772419010562</v>
      </c>
      <c r="L31" s="4"/>
      <c r="N31" t="s">
        <v>244</v>
      </c>
      <c r="O31" s="10">
        <v>1.4145206640808019</v>
      </c>
      <c r="P31">
        <v>1.4544958255653724</v>
      </c>
      <c r="R31" s="4"/>
    </row>
    <row r="32" spans="2:18" x14ac:dyDescent="0.2">
      <c r="H32" s="2" t="s">
        <v>285</v>
      </c>
      <c r="I32" s="10">
        <v>5.0130345341461453</v>
      </c>
      <c r="J32" s="4">
        <v>0.24900286401340144</v>
      </c>
      <c r="L32" s="4"/>
      <c r="N32" t="s">
        <v>245</v>
      </c>
      <c r="O32" s="10">
        <v>1.497853997336525</v>
      </c>
      <c r="P32">
        <v>1.1817390775715326</v>
      </c>
      <c r="R32" s="4"/>
    </row>
    <row r="33" spans="8:21" x14ac:dyDescent="0.2">
      <c r="H33" s="2" t="s">
        <v>286</v>
      </c>
      <c r="I33" s="10">
        <v>5.7630345341461453</v>
      </c>
      <c r="J33" s="4">
        <v>0.16227189214017454</v>
      </c>
      <c r="L33" s="4"/>
      <c r="N33" t="s">
        <v>246</v>
      </c>
      <c r="O33" s="10">
        <v>1.5811873305922481</v>
      </c>
      <c r="P33">
        <v>1.0552901839993514</v>
      </c>
      <c r="R33" s="4"/>
    </row>
    <row r="34" spans="8:21" x14ac:dyDescent="0.2">
      <c r="H34" s="2" t="s">
        <v>287</v>
      </c>
      <c r="I34" s="10">
        <v>7.0963678674600761</v>
      </c>
      <c r="J34" s="4">
        <v>8.851003755640216E-2</v>
      </c>
      <c r="L34" s="4"/>
      <c r="N34" t="s">
        <v>247</v>
      </c>
      <c r="O34" s="10">
        <v>1.6645206640225942</v>
      </c>
      <c r="P34">
        <v>0.89722906703412486</v>
      </c>
      <c r="R34" s="4"/>
      <c r="U34" s="2"/>
    </row>
    <row r="35" spans="8:21" x14ac:dyDescent="0.2">
      <c r="N35" t="s">
        <v>248</v>
      </c>
      <c r="O35" s="10">
        <v>1.7478539972783174</v>
      </c>
      <c r="P35">
        <v>0.78618100024317084</v>
      </c>
      <c r="R35" s="4"/>
      <c r="U35" s="2"/>
    </row>
    <row r="36" spans="8:21" x14ac:dyDescent="0.2">
      <c r="N36" t="s">
        <v>249</v>
      </c>
      <c r="O36" s="10">
        <v>1.8311873307086635</v>
      </c>
      <c r="P36">
        <v>0.67999635243576229</v>
      </c>
      <c r="R36" s="4"/>
      <c r="U36" s="2"/>
    </row>
    <row r="37" spans="8:21" x14ac:dyDescent="0.2">
      <c r="N37" t="s">
        <v>250</v>
      </c>
      <c r="O37" s="10">
        <v>1.9145206639643866</v>
      </c>
      <c r="P37">
        <v>0.60947677717435345</v>
      </c>
      <c r="R37" s="4"/>
      <c r="U37" s="2"/>
    </row>
    <row r="38" spans="8:21" x14ac:dyDescent="0.2">
      <c r="N38" t="s">
        <v>251</v>
      </c>
      <c r="O38" s="10">
        <v>1.9978539973947327</v>
      </c>
      <c r="P38">
        <v>0.54219948123530837</v>
      </c>
      <c r="R38" s="4"/>
      <c r="U38" s="2"/>
    </row>
    <row r="39" spans="8:21" x14ac:dyDescent="0.2">
      <c r="N39" t="s">
        <v>252</v>
      </c>
      <c r="O39" s="10">
        <v>2.0811873306504558</v>
      </c>
      <c r="P39">
        <v>0.47370633055037686</v>
      </c>
      <c r="R39" s="4"/>
      <c r="U39" s="2"/>
    </row>
    <row r="40" spans="8:21" x14ac:dyDescent="0.2">
      <c r="N40" t="s">
        <v>253</v>
      </c>
      <c r="O40" s="10">
        <v>2.1645206640808019</v>
      </c>
      <c r="P40">
        <v>0.44128353732674064</v>
      </c>
      <c r="R40" s="4"/>
      <c r="U40" s="2"/>
    </row>
    <row r="41" spans="8:21" x14ac:dyDescent="0.2">
      <c r="N41" t="s">
        <v>254</v>
      </c>
      <c r="O41" s="10">
        <v>2.247853997336525</v>
      </c>
      <c r="P41">
        <v>0.40359204020426354</v>
      </c>
      <c r="R41" s="4"/>
      <c r="U41" s="2"/>
    </row>
    <row r="42" spans="8:21" x14ac:dyDescent="0.2">
      <c r="N42" t="s">
        <v>255</v>
      </c>
      <c r="O42" s="10">
        <v>2.3311873305922481</v>
      </c>
      <c r="P42">
        <v>0.36833225257355917</v>
      </c>
      <c r="R42" s="4"/>
      <c r="U42" s="2"/>
    </row>
    <row r="43" spans="8:21" x14ac:dyDescent="0.2">
      <c r="N43" t="s">
        <v>256</v>
      </c>
      <c r="O43" s="10">
        <v>2.4145206640225942</v>
      </c>
      <c r="P43">
        <v>0.34279930290994565</v>
      </c>
      <c r="R43" s="4"/>
      <c r="U43" s="2"/>
    </row>
    <row r="44" spans="8:21" x14ac:dyDescent="0.2">
      <c r="N44" t="s">
        <v>257</v>
      </c>
      <c r="O44" s="10">
        <v>2.4978539972783174</v>
      </c>
      <c r="P44">
        <v>0.33064075545108207</v>
      </c>
      <c r="R44" s="4"/>
      <c r="U44" s="2"/>
    </row>
    <row r="45" spans="8:21" x14ac:dyDescent="0.2">
      <c r="N45" t="s">
        <v>258</v>
      </c>
      <c r="O45" s="10">
        <v>2.5811873307086635</v>
      </c>
      <c r="P45">
        <v>0.28686998459917318</v>
      </c>
      <c r="R45" s="4"/>
      <c r="U45" s="2"/>
    </row>
    <row r="46" spans="8:21" x14ac:dyDescent="0.2">
      <c r="N46" t="s">
        <v>259</v>
      </c>
      <c r="O46" s="10">
        <v>2.7478539973947327</v>
      </c>
      <c r="P46">
        <v>0.25971589527437788</v>
      </c>
      <c r="R46" s="4"/>
      <c r="U46" s="2"/>
    </row>
    <row r="47" spans="8:21" x14ac:dyDescent="0.2">
      <c r="N47" t="s">
        <v>260</v>
      </c>
      <c r="O47" s="10">
        <v>3.0811873305922481</v>
      </c>
      <c r="P47">
        <v>0.20743414120126449</v>
      </c>
      <c r="R47" s="4"/>
      <c r="U47" s="2"/>
    </row>
    <row r="48" spans="8:21" x14ac:dyDescent="0.2">
      <c r="N48" t="s">
        <v>261</v>
      </c>
      <c r="O48" s="10">
        <v>3.4145206639643866</v>
      </c>
      <c r="P48">
        <v>0.15596295695874202</v>
      </c>
      <c r="R48" s="4"/>
      <c r="U48" s="2"/>
    </row>
    <row r="49" spans="14:21" x14ac:dyDescent="0.2">
      <c r="N49" t="s">
        <v>262</v>
      </c>
      <c r="O49" s="10">
        <v>3.8311873305922481</v>
      </c>
      <c r="P49">
        <v>0.10813933695387859</v>
      </c>
      <c r="R49" s="4"/>
      <c r="U49" s="2"/>
    </row>
    <row r="50" spans="14:21" x14ac:dyDescent="0.2">
      <c r="N50" t="s">
        <v>263</v>
      </c>
      <c r="O50" s="10">
        <v>4.2478539973947322</v>
      </c>
      <c r="P50">
        <v>9.3549080003242288E-2</v>
      </c>
      <c r="R50" s="4"/>
      <c r="U50" s="2"/>
    </row>
    <row r="51" spans="14:21" x14ac:dyDescent="0.2">
      <c r="N51" t="s">
        <v>264</v>
      </c>
      <c r="O51" s="10">
        <v>4.7478539972783169</v>
      </c>
      <c r="P51">
        <v>7.4500688984356009E-2</v>
      </c>
      <c r="R51" s="4"/>
      <c r="U51" s="2"/>
    </row>
    <row r="52" spans="14:21" x14ac:dyDescent="0.2">
      <c r="N52" t="s">
        <v>265</v>
      </c>
      <c r="O52" s="10">
        <v>5.4145206640225938</v>
      </c>
      <c r="P52">
        <v>4.8967739320742491E-2</v>
      </c>
      <c r="R52" s="4"/>
      <c r="U52" s="2"/>
    </row>
    <row r="53" spans="14:21" x14ac:dyDescent="0.2">
      <c r="N53" t="s">
        <v>266</v>
      </c>
      <c r="O53" s="10">
        <v>6.2478539972783169</v>
      </c>
      <c r="P53">
        <v>3.0729918132447118E-2</v>
      </c>
      <c r="R53" s="4"/>
      <c r="U53" s="2"/>
    </row>
    <row r="54" spans="14:21" x14ac:dyDescent="0.2">
      <c r="N54" t="s">
        <v>267</v>
      </c>
      <c r="O54" s="10">
        <v>6.8311873305922477</v>
      </c>
      <c r="P54">
        <v>1.573437626651537E-2</v>
      </c>
      <c r="R54" s="4"/>
      <c r="U54" s="2"/>
    </row>
    <row r="55" spans="14:21" x14ac:dyDescent="0.2">
      <c r="N55" t="s">
        <v>268</v>
      </c>
      <c r="O55" s="10">
        <v>7.4145206640808015</v>
      </c>
      <c r="P55">
        <v>9.2498176217881249E-3</v>
      </c>
      <c r="R55" s="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General_Remarks</vt:lpstr>
      <vt:lpstr>Oct-26</vt:lpstr>
      <vt:lpstr>Oct-31</vt:lpstr>
      <vt:lpstr>Nov-1</vt:lpstr>
      <vt:lpstr>Nov-7</vt:lpstr>
      <vt:lpstr>Nov_7_Fluo</vt:lpstr>
      <vt:lpstr>Nov-8</vt:lpstr>
      <vt:lpstr>Nov-9</vt:lpstr>
      <vt:lpstr>Nov-14</vt:lpstr>
      <vt:lpstr>Flow rates, recovery, arrival T</vt:lpstr>
    </vt:vector>
  </TitlesOfParts>
  <Company>INL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dc:creator>
  <cp:lastModifiedBy>Taverna, Nicole</cp:lastModifiedBy>
  <dcterms:created xsi:type="dcterms:W3CDTF">2018-10-26T15:42:42Z</dcterms:created>
  <dcterms:modified xsi:type="dcterms:W3CDTF">2019-04-24T03:20:40Z</dcterms:modified>
</cp:coreProperties>
</file>