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imegcorp.sharepoint.com/sites/23007327.00/Shared Documents/General/Energy Model/Analysis - 262 Homes/Existing Reference Data - Homes/"/>
    </mc:Choice>
  </mc:AlternateContent>
  <xr:revisionPtr revIDLastSave="87" documentId="13_ncr:1_{841CEEA7-4305-4B17-B9E3-1CFC8378C570}" xr6:coauthVersionLast="47" xr6:coauthVersionMax="47" xr10:uidLastSave="{C13C279A-1856-423A-8AAB-EA4881E09E03}"/>
  <bookViews>
    <workbookView xWindow="1320" yWindow="1320" windowWidth="26445" windowHeight="14280" activeTab="2" xr2:uid="{00000000-000D-0000-FFFF-FFFF00000000}"/>
  </bookViews>
  <sheets>
    <sheet name="Monthly ELEC - Raw" sheetId="1" r:id="rId1"/>
    <sheet name="Monthly GAS - Raw" sheetId="2" r:id="rId2"/>
    <sheet name="Monthly TOTAL - Edit" sheetId="5" r:id="rId3"/>
    <sheet name="Monthly ELEC - Edit" sheetId="6" r:id="rId4"/>
    <sheet name="Monthly GAS - Edit" sheetId="7" r:id="rId5"/>
    <sheet name="Utility v EM - Buckets" sheetId="3" r:id="rId6"/>
    <sheet name="Utility - Total 262 Homes" sheetId="4" r:id="rId7"/>
  </sheets>
  <definedNames>
    <definedName name="_xlnm._FilterDatabase" localSheetId="3" hidden="1">'Monthly ELEC - Edit'!$A$2:$N$264</definedName>
    <definedName name="_xlnm._FilterDatabase" localSheetId="0" hidden="1">'Monthly ELEC - Raw'!$A$2:$P$264</definedName>
    <definedName name="_xlnm._FilterDatabase" localSheetId="4" hidden="1">'Monthly GAS - Edit'!$A$2:$N$264</definedName>
    <definedName name="_xlnm._FilterDatabase" localSheetId="1" hidden="1">'Monthly GAS - Raw'!$A$2:$N$260</definedName>
    <definedName name="_xlnm._FilterDatabase" localSheetId="2" hidden="1">'Monthly TOTAL - Edit'!$A$2:$N$264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l+cDoETI1O9ewLaoVlM3EcG8E+haqcDFLTWQ2gpuvl0="/>
    </ext>
  </extLst>
</workbook>
</file>

<file path=xl/calcChain.xml><?xml version="1.0" encoding="utf-8"?>
<calcChain xmlns="http://schemas.openxmlformats.org/spreadsheetml/2006/main">
  <c r="B2" i="4" l="1"/>
  <c r="Q3" i="7"/>
  <c r="F2" i="4" l="1"/>
  <c r="B4" i="7"/>
  <c r="B2" i="5"/>
  <c r="B3" i="5"/>
  <c r="O3" i="1"/>
  <c r="R3" i="5"/>
  <c r="S5" i="5"/>
  <c r="T5" i="5"/>
  <c r="U5" i="5"/>
  <c r="V5" i="5"/>
  <c r="W5" i="5"/>
  <c r="X5" i="5"/>
  <c r="Y5" i="5"/>
  <c r="Z5" i="5"/>
  <c r="AA5" i="5"/>
  <c r="AB5" i="5"/>
  <c r="AC5" i="5"/>
  <c r="AD5" i="5"/>
  <c r="R5" i="5"/>
  <c r="S4" i="5"/>
  <c r="T4" i="5"/>
  <c r="U4" i="5"/>
  <c r="V4" i="5"/>
  <c r="W4" i="5"/>
  <c r="X4" i="5"/>
  <c r="Y4" i="5"/>
  <c r="Z4" i="5"/>
  <c r="AA4" i="5"/>
  <c r="AB4" i="5"/>
  <c r="AC4" i="5"/>
  <c r="AD4" i="5"/>
  <c r="R4" i="5"/>
  <c r="S3" i="5"/>
  <c r="T3" i="5"/>
  <c r="U3" i="5"/>
  <c r="V3" i="5"/>
  <c r="W3" i="5"/>
  <c r="X3" i="5"/>
  <c r="Y3" i="5"/>
  <c r="Z3" i="5"/>
  <c r="AA3" i="5"/>
  <c r="AB3" i="5"/>
  <c r="AC3" i="5"/>
  <c r="AD3" i="5"/>
  <c r="Q3" i="6"/>
  <c r="AD3" i="7"/>
  <c r="AF5" i="5" l="1"/>
  <c r="AG5" i="5" s="1"/>
  <c r="AF3" i="5"/>
  <c r="U2" i="1"/>
  <c r="R2" i="2"/>
  <c r="AG4" i="5"/>
  <c r="AG3" i="5"/>
  <c r="AF4" i="5"/>
  <c r="O4" i="1" l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3" i="2"/>
  <c r="S3" i="3"/>
  <c r="S4" i="3"/>
  <c r="S5" i="3"/>
  <c r="S6" i="3"/>
  <c r="S7" i="3"/>
  <c r="S8" i="3"/>
  <c r="S9" i="3"/>
  <c r="S10" i="3"/>
  <c r="S11" i="3"/>
  <c r="S12" i="3"/>
  <c r="S13" i="3"/>
  <c r="S2" i="3"/>
  <c r="P3" i="3"/>
  <c r="P4" i="3"/>
  <c r="P5" i="3"/>
  <c r="P6" i="3"/>
  <c r="P7" i="3"/>
  <c r="P8" i="3"/>
  <c r="P9" i="3"/>
  <c r="P10" i="3"/>
  <c r="P11" i="3"/>
  <c r="P12" i="3"/>
  <c r="P13" i="3"/>
  <c r="P2" i="3"/>
  <c r="M3" i="3" l="1"/>
  <c r="M4" i="3"/>
  <c r="M5" i="3"/>
  <c r="M6" i="3"/>
  <c r="M7" i="3"/>
  <c r="M8" i="3"/>
  <c r="M9" i="3"/>
  <c r="M10" i="3"/>
  <c r="M11" i="3"/>
  <c r="M12" i="3"/>
  <c r="M13" i="3"/>
  <c r="M2" i="3"/>
  <c r="C4" i="6"/>
  <c r="J3" i="3"/>
  <c r="J4" i="3"/>
  <c r="J5" i="3"/>
  <c r="J6" i="3"/>
  <c r="J7" i="3"/>
  <c r="J8" i="3"/>
  <c r="J9" i="3"/>
  <c r="J10" i="3"/>
  <c r="J11" i="3"/>
  <c r="J12" i="3"/>
  <c r="J13" i="3"/>
  <c r="G3" i="3"/>
  <c r="G4" i="3"/>
  <c r="G5" i="3"/>
  <c r="G6" i="3"/>
  <c r="G7" i="3"/>
  <c r="G8" i="3"/>
  <c r="G9" i="3"/>
  <c r="G10" i="3"/>
  <c r="G11" i="3"/>
  <c r="G12" i="3"/>
  <c r="G13" i="3"/>
  <c r="J2" i="3"/>
  <c r="G2" i="3"/>
  <c r="D3" i="3"/>
  <c r="D4" i="3"/>
  <c r="D5" i="3"/>
  <c r="D6" i="3"/>
  <c r="D7" i="3"/>
  <c r="D8" i="3"/>
  <c r="D9" i="3"/>
  <c r="D10" i="3"/>
  <c r="D11" i="3"/>
  <c r="D12" i="3"/>
  <c r="D13" i="3"/>
  <c r="D2" i="3"/>
  <c r="G3" i="4"/>
  <c r="G4" i="4"/>
  <c r="G5" i="4"/>
  <c r="G6" i="4"/>
  <c r="G7" i="4"/>
  <c r="G8" i="4"/>
  <c r="G9" i="4"/>
  <c r="G10" i="4"/>
  <c r="G11" i="4"/>
  <c r="G12" i="4"/>
  <c r="G13" i="4"/>
  <c r="F3" i="4"/>
  <c r="F4" i="4"/>
  <c r="F5" i="4"/>
  <c r="F6" i="4"/>
  <c r="F7" i="4"/>
  <c r="F8" i="4"/>
  <c r="F9" i="4"/>
  <c r="F10" i="4"/>
  <c r="F11" i="4"/>
  <c r="F12" i="4"/>
  <c r="F13" i="4"/>
  <c r="C3" i="4"/>
  <c r="C4" i="4"/>
  <c r="C5" i="4"/>
  <c r="C6" i="4"/>
  <c r="C7" i="4"/>
  <c r="C8" i="4"/>
  <c r="C9" i="4"/>
  <c r="C10" i="4"/>
  <c r="C11" i="4"/>
  <c r="C12" i="4"/>
  <c r="C13" i="4"/>
  <c r="C220" i="7"/>
  <c r="D220" i="7"/>
  <c r="E220" i="7"/>
  <c r="F220" i="7"/>
  <c r="G220" i="7"/>
  <c r="H220" i="7"/>
  <c r="I220" i="7"/>
  <c r="J220" i="7"/>
  <c r="K220" i="7"/>
  <c r="L220" i="7"/>
  <c r="M220" i="7"/>
  <c r="C221" i="7"/>
  <c r="D221" i="7"/>
  <c r="E221" i="7"/>
  <c r="F221" i="7"/>
  <c r="G221" i="7"/>
  <c r="H221" i="7"/>
  <c r="I221" i="7"/>
  <c r="J221" i="7"/>
  <c r="K221" i="7"/>
  <c r="L221" i="7"/>
  <c r="M221" i="7"/>
  <c r="C222" i="7"/>
  <c r="D222" i="7"/>
  <c r="E222" i="7"/>
  <c r="F222" i="7"/>
  <c r="G222" i="7"/>
  <c r="H222" i="7"/>
  <c r="I222" i="7"/>
  <c r="J222" i="7"/>
  <c r="K222" i="7"/>
  <c r="L222" i="7"/>
  <c r="M222" i="7"/>
  <c r="C223" i="7"/>
  <c r="D223" i="7"/>
  <c r="E223" i="7"/>
  <c r="F223" i="7"/>
  <c r="G223" i="7"/>
  <c r="H223" i="7"/>
  <c r="I223" i="7"/>
  <c r="J223" i="7"/>
  <c r="K223" i="7"/>
  <c r="L223" i="7"/>
  <c r="M223" i="7"/>
  <c r="C224" i="7"/>
  <c r="D224" i="7"/>
  <c r="E224" i="7"/>
  <c r="F224" i="7"/>
  <c r="G224" i="7"/>
  <c r="H224" i="7"/>
  <c r="I224" i="7"/>
  <c r="J224" i="7"/>
  <c r="K224" i="7"/>
  <c r="L224" i="7"/>
  <c r="M224" i="7"/>
  <c r="C225" i="7"/>
  <c r="D225" i="7"/>
  <c r="E225" i="7"/>
  <c r="F225" i="7"/>
  <c r="G225" i="7"/>
  <c r="H225" i="7"/>
  <c r="I225" i="7"/>
  <c r="J225" i="7"/>
  <c r="K225" i="7"/>
  <c r="L225" i="7"/>
  <c r="M225" i="7"/>
  <c r="C226" i="7"/>
  <c r="D226" i="7"/>
  <c r="E226" i="7"/>
  <c r="F226" i="7"/>
  <c r="G226" i="7"/>
  <c r="H226" i="7"/>
  <c r="I226" i="7"/>
  <c r="J226" i="7"/>
  <c r="K226" i="7"/>
  <c r="L226" i="7"/>
  <c r="M226" i="7"/>
  <c r="C227" i="7"/>
  <c r="D227" i="7"/>
  <c r="E227" i="7"/>
  <c r="F227" i="7"/>
  <c r="G227" i="7"/>
  <c r="H227" i="7"/>
  <c r="I227" i="7"/>
  <c r="J227" i="7"/>
  <c r="K227" i="7"/>
  <c r="L227" i="7"/>
  <c r="M227" i="7"/>
  <c r="C228" i="7"/>
  <c r="D228" i="7"/>
  <c r="E228" i="7"/>
  <c r="F228" i="7"/>
  <c r="G228" i="7"/>
  <c r="H228" i="7"/>
  <c r="I228" i="7"/>
  <c r="J228" i="7"/>
  <c r="K228" i="7"/>
  <c r="L228" i="7"/>
  <c r="M228" i="7"/>
  <c r="C229" i="7"/>
  <c r="D229" i="7"/>
  <c r="E229" i="7"/>
  <c r="F229" i="7"/>
  <c r="G229" i="7"/>
  <c r="H229" i="7"/>
  <c r="I229" i="7"/>
  <c r="J229" i="7"/>
  <c r="K229" i="7"/>
  <c r="L229" i="7"/>
  <c r="M229" i="7"/>
  <c r="C230" i="7"/>
  <c r="D230" i="7"/>
  <c r="E230" i="7"/>
  <c r="F230" i="7"/>
  <c r="G230" i="7"/>
  <c r="H230" i="7"/>
  <c r="I230" i="7"/>
  <c r="J230" i="7"/>
  <c r="K230" i="7"/>
  <c r="L230" i="7"/>
  <c r="M230" i="7"/>
  <c r="C231" i="7"/>
  <c r="D231" i="7"/>
  <c r="E231" i="7"/>
  <c r="F231" i="7"/>
  <c r="G231" i="7"/>
  <c r="H231" i="7"/>
  <c r="I231" i="7"/>
  <c r="J231" i="7"/>
  <c r="K231" i="7"/>
  <c r="L231" i="7"/>
  <c r="M231" i="7"/>
  <c r="C232" i="7"/>
  <c r="D232" i="7"/>
  <c r="E232" i="7"/>
  <c r="F232" i="7"/>
  <c r="G232" i="7"/>
  <c r="H232" i="7"/>
  <c r="I232" i="7"/>
  <c r="J232" i="7"/>
  <c r="K232" i="7"/>
  <c r="L232" i="7"/>
  <c r="M232" i="7"/>
  <c r="C233" i="7"/>
  <c r="D233" i="7"/>
  <c r="E233" i="7"/>
  <c r="F233" i="7"/>
  <c r="G233" i="7"/>
  <c r="H233" i="7"/>
  <c r="I233" i="7"/>
  <c r="J233" i="7"/>
  <c r="K233" i="7"/>
  <c r="L233" i="7"/>
  <c r="M233" i="7"/>
  <c r="C234" i="7"/>
  <c r="D234" i="7"/>
  <c r="E234" i="7"/>
  <c r="F234" i="7"/>
  <c r="G234" i="7"/>
  <c r="H234" i="7"/>
  <c r="I234" i="7"/>
  <c r="J234" i="7"/>
  <c r="K234" i="7"/>
  <c r="L234" i="7"/>
  <c r="M234" i="7"/>
  <c r="C235" i="7"/>
  <c r="D235" i="7"/>
  <c r="E235" i="7"/>
  <c r="F235" i="7"/>
  <c r="G235" i="7"/>
  <c r="H235" i="7"/>
  <c r="I235" i="7"/>
  <c r="J235" i="7"/>
  <c r="K235" i="7"/>
  <c r="L235" i="7"/>
  <c r="M235" i="7"/>
  <c r="C236" i="7"/>
  <c r="D236" i="7"/>
  <c r="E236" i="7"/>
  <c r="F236" i="7"/>
  <c r="G236" i="7"/>
  <c r="H236" i="7"/>
  <c r="I236" i="7"/>
  <c r="J236" i="7"/>
  <c r="K236" i="7"/>
  <c r="L236" i="7"/>
  <c r="M236" i="7"/>
  <c r="C237" i="7"/>
  <c r="D237" i="7"/>
  <c r="E237" i="7"/>
  <c r="F237" i="7"/>
  <c r="G237" i="7"/>
  <c r="H237" i="7"/>
  <c r="I237" i="7"/>
  <c r="J237" i="7"/>
  <c r="K237" i="7"/>
  <c r="L237" i="7"/>
  <c r="M237" i="7"/>
  <c r="C238" i="7"/>
  <c r="D238" i="7"/>
  <c r="E238" i="7"/>
  <c r="F238" i="7"/>
  <c r="G238" i="7"/>
  <c r="H238" i="7"/>
  <c r="I238" i="7"/>
  <c r="J238" i="7"/>
  <c r="K238" i="7"/>
  <c r="L238" i="7"/>
  <c r="M238" i="7"/>
  <c r="C239" i="7"/>
  <c r="D239" i="7"/>
  <c r="E239" i="7"/>
  <c r="F239" i="7"/>
  <c r="G239" i="7"/>
  <c r="H239" i="7"/>
  <c r="I239" i="7"/>
  <c r="J239" i="7"/>
  <c r="K239" i="7"/>
  <c r="L239" i="7"/>
  <c r="M239" i="7"/>
  <c r="C240" i="7"/>
  <c r="D240" i="7"/>
  <c r="E240" i="7"/>
  <c r="F240" i="7"/>
  <c r="G240" i="7"/>
  <c r="H240" i="7"/>
  <c r="I240" i="7"/>
  <c r="J240" i="7"/>
  <c r="K240" i="7"/>
  <c r="L240" i="7"/>
  <c r="M240" i="7"/>
  <c r="C241" i="7"/>
  <c r="D241" i="7"/>
  <c r="E241" i="7"/>
  <c r="F241" i="7"/>
  <c r="G241" i="7"/>
  <c r="H241" i="7"/>
  <c r="I241" i="7"/>
  <c r="J241" i="7"/>
  <c r="K241" i="7"/>
  <c r="L241" i="7"/>
  <c r="M241" i="7"/>
  <c r="C242" i="7"/>
  <c r="D242" i="7"/>
  <c r="E242" i="7"/>
  <c r="F242" i="7"/>
  <c r="G242" i="7"/>
  <c r="H242" i="7"/>
  <c r="I242" i="7"/>
  <c r="J242" i="7"/>
  <c r="K242" i="7"/>
  <c r="L242" i="7"/>
  <c r="M242" i="7"/>
  <c r="C243" i="7"/>
  <c r="D243" i="7"/>
  <c r="E243" i="7"/>
  <c r="F243" i="7"/>
  <c r="G243" i="7"/>
  <c r="H243" i="7"/>
  <c r="I243" i="7"/>
  <c r="J243" i="7"/>
  <c r="K243" i="7"/>
  <c r="L243" i="7"/>
  <c r="M243" i="7"/>
  <c r="C244" i="7"/>
  <c r="D244" i="7"/>
  <c r="E244" i="7"/>
  <c r="F244" i="7"/>
  <c r="G244" i="7"/>
  <c r="H244" i="7"/>
  <c r="I244" i="7"/>
  <c r="J244" i="7"/>
  <c r="K244" i="7"/>
  <c r="L244" i="7"/>
  <c r="M244" i="7"/>
  <c r="C245" i="7"/>
  <c r="D245" i="7"/>
  <c r="E245" i="7"/>
  <c r="F245" i="7"/>
  <c r="G245" i="7"/>
  <c r="H245" i="7"/>
  <c r="I245" i="7"/>
  <c r="J245" i="7"/>
  <c r="K245" i="7"/>
  <c r="L245" i="7"/>
  <c r="M245" i="7"/>
  <c r="C246" i="7"/>
  <c r="D246" i="7"/>
  <c r="E246" i="7"/>
  <c r="F246" i="7"/>
  <c r="G246" i="7"/>
  <c r="H246" i="7"/>
  <c r="I246" i="7"/>
  <c r="J246" i="7"/>
  <c r="K246" i="7"/>
  <c r="L246" i="7"/>
  <c r="M246" i="7"/>
  <c r="C247" i="7"/>
  <c r="D247" i="7"/>
  <c r="E247" i="7"/>
  <c r="F247" i="7"/>
  <c r="G247" i="7"/>
  <c r="H247" i="7"/>
  <c r="I247" i="7"/>
  <c r="J247" i="7"/>
  <c r="K247" i="7"/>
  <c r="L247" i="7"/>
  <c r="M247" i="7"/>
  <c r="C248" i="7"/>
  <c r="D248" i="7"/>
  <c r="E248" i="7"/>
  <c r="F248" i="7"/>
  <c r="G248" i="7"/>
  <c r="H248" i="7"/>
  <c r="I248" i="7"/>
  <c r="J248" i="7"/>
  <c r="K248" i="7"/>
  <c r="L248" i="7"/>
  <c r="M248" i="7"/>
  <c r="C249" i="7"/>
  <c r="D249" i="7"/>
  <c r="E249" i="7"/>
  <c r="F249" i="7"/>
  <c r="G249" i="7"/>
  <c r="H249" i="7"/>
  <c r="I249" i="7"/>
  <c r="J249" i="7"/>
  <c r="K249" i="7"/>
  <c r="L249" i="7"/>
  <c r="M249" i="7"/>
  <c r="C250" i="7"/>
  <c r="D250" i="7"/>
  <c r="E250" i="7"/>
  <c r="F250" i="7"/>
  <c r="G250" i="7"/>
  <c r="H250" i="7"/>
  <c r="I250" i="7"/>
  <c r="J250" i="7"/>
  <c r="K250" i="7"/>
  <c r="L250" i="7"/>
  <c r="M250" i="7"/>
  <c r="C251" i="7"/>
  <c r="D251" i="7"/>
  <c r="E251" i="7"/>
  <c r="F251" i="7"/>
  <c r="G251" i="7"/>
  <c r="H251" i="7"/>
  <c r="I251" i="7"/>
  <c r="J251" i="7"/>
  <c r="K251" i="7"/>
  <c r="L251" i="7"/>
  <c r="M251" i="7"/>
  <c r="C252" i="7"/>
  <c r="D252" i="7"/>
  <c r="E252" i="7"/>
  <c r="F252" i="7"/>
  <c r="G252" i="7"/>
  <c r="H252" i="7"/>
  <c r="I252" i="7"/>
  <c r="J252" i="7"/>
  <c r="K252" i="7"/>
  <c r="L252" i="7"/>
  <c r="M252" i="7"/>
  <c r="C253" i="7"/>
  <c r="D253" i="7"/>
  <c r="E253" i="7"/>
  <c r="F253" i="7"/>
  <c r="G253" i="7"/>
  <c r="H253" i="7"/>
  <c r="I253" i="7"/>
  <c r="J253" i="7"/>
  <c r="K253" i="7"/>
  <c r="L253" i="7"/>
  <c r="M253" i="7"/>
  <c r="C254" i="7"/>
  <c r="D254" i="7"/>
  <c r="E254" i="7"/>
  <c r="F254" i="7"/>
  <c r="G254" i="7"/>
  <c r="H254" i="7"/>
  <c r="I254" i="7"/>
  <c r="J254" i="7"/>
  <c r="K254" i="7"/>
  <c r="L254" i="7"/>
  <c r="M254" i="7"/>
  <c r="C255" i="7"/>
  <c r="D255" i="7"/>
  <c r="E255" i="7"/>
  <c r="F255" i="7"/>
  <c r="G255" i="7"/>
  <c r="H255" i="7"/>
  <c r="I255" i="7"/>
  <c r="J255" i="7"/>
  <c r="K255" i="7"/>
  <c r="L255" i="7"/>
  <c r="M255" i="7"/>
  <c r="C256" i="7"/>
  <c r="D256" i="7"/>
  <c r="E256" i="7"/>
  <c r="F256" i="7"/>
  <c r="G256" i="7"/>
  <c r="H256" i="7"/>
  <c r="I256" i="7"/>
  <c r="J256" i="7"/>
  <c r="K256" i="7"/>
  <c r="L256" i="7"/>
  <c r="M256" i="7"/>
  <c r="C257" i="7"/>
  <c r="D257" i="7"/>
  <c r="E257" i="7"/>
  <c r="F257" i="7"/>
  <c r="G257" i="7"/>
  <c r="H257" i="7"/>
  <c r="I257" i="7"/>
  <c r="J257" i="7"/>
  <c r="K257" i="7"/>
  <c r="L257" i="7"/>
  <c r="M257" i="7"/>
  <c r="C258" i="7"/>
  <c r="D258" i="7"/>
  <c r="E258" i="7"/>
  <c r="F258" i="7"/>
  <c r="G258" i="7"/>
  <c r="H258" i="7"/>
  <c r="I258" i="7"/>
  <c r="J258" i="7"/>
  <c r="K258" i="7"/>
  <c r="L258" i="7"/>
  <c r="M258" i="7"/>
  <c r="C259" i="7"/>
  <c r="D259" i="7"/>
  <c r="E259" i="7"/>
  <c r="F259" i="7"/>
  <c r="G259" i="7"/>
  <c r="H259" i="7"/>
  <c r="I259" i="7"/>
  <c r="J259" i="7"/>
  <c r="K259" i="7"/>
  <c r="L259" i="7"/>
  <c r="M259" i="7"/>
  <c r="C260" i="7"/>
  <c r="D260" i="7"/>
  <c r="E260" i="7"/>
  <c r="F260" i="7"/>
  <c r="G260" i="7"/>
  <c r="H260" i="7"/>
  <c r="I260" i="7"/>
  <c r="J260" i="7"/>
  <c r="K260" i="7"/>
  <c r="L260" i="7"/>
  <c r="M260" i="7"/>
  <c r="C261" i="7"/>
  <c r="D261" i="7"/>
  <c r="E261" i="7"/>
  <c r="F261" i="7"/>
  <c r="G261" i="7"/>
  <c r="H261" i="7"/>
  <c r="I261" i="7"/>
  <c r="J261" i="7"/>
  <c r="K261" i="7"/>
  <c r="L261" i="7"/>
  <c r="M261" i="7"/>
  <c r="C262" i="7"/>
  <c r="D262" i="7"/>
  <c r="E262" i="7"/>
  <c r="F262" i="7"/>
  <c r="G262" i="7"/>
  <c r="H262" i="7"/>
  <c r="I262" i="7"/>
  <c r="J262" i="7"/>
  <c r="K262" i="7"/>
  <c r="L262" i="7"/>
  <c r="M262" i="7"/>
  <c r="C263" i="7"/>
  <c r="D263" i="7"/>
  <c r="E263" i="7"/>
  <c r="F263" i="7"/>
  <c r="G263" i="7"/>
  <c r="H263" i="7"/>
  <c r="I263" i="7"/>
  <c r="J263" i="7"/>
  <c r="K263" i="7"/>
  <c r="L263" i="7"/>
  <c r="M263" i="7"/>
  <c r="C264" i="7"/>
  <c r="D264" i="7"/>
  <c r="E264" i="7"/>
  <c r="F264" i="7"/>
  <c r="G264" i="7"/>
  <c r="H264" i="7"/>
  <c r="I264" i="7"/>
  <c r="J264" i="7"/>
  <c r="K264" i="7"/>
  <c r="L264" i="7"/>
  <c r="M264" i="7"/>
  <c r="B264" i="7"/>
  <c r="B263" i="7"/>
  <c r="B262" i="7"/>
  <c r="B261" i="7"/>
  <c r="B260" i="7"/>
  <c r="B259" i="7"/>
  <c r="B258" i="7"/>
  <c r="B257" i="7"/>
  <c r="B256" i="7"/>
  <c r="B255" i="7"/>
  <c r="B254" i="7"/>
  <c r="B253" i="7"/>
  <c r="B252" i="7"/>
  <c r="B251" i="7"/>
  <c r="B250" i="7"/>
  <c r="B249" i="7"/>
  <c r="B248" i="7"/>
  <c r="B247" i="7"/>
  <c r="B246" i="7"/>
  <c r="B245" i="7"/>
  <c r="B244" i="7"/>
  <c r="B243" i="7"/>
  <c r="B242" i="7"/>
  <c r="B241" i="7"/>
  <c r="C207" i="7"/>
  <c r="D207" i="7"/>
  <c r="E207" i="7"/>
  <c r="F207" i="7"/>
  <c r="G207" i="7"/>
  <c r="H207" i="7"/>
  <c r="I207" i="7"/>
  <c r="J207" i="7"/>
  <c r="K207" i="7"/>
  <c r="L207" i="7"/>
  <c r="M207" i="7"/>
  <c r="C208" i="7"/>
  <c r="D208" i="7"/>
  <c r="E208" i="7"/>
  <c r="F208" i="7"/>
  <c r="G208" i="7"/>
  <c r="H208" i="7"/>
  <c r="I208" i="7"/>
  <c r="J208" i="7"/>
  <c r="K208" i="7"/>
  <c r="L208" i="7"/>
  <c r="M208" i="7"/>
  <c r="C209" i="7"/>
  <c r="D209" i="7"/>
  <c r="E209" i="7"/>
  <c r="F209" i="7"/>
  <c r="G209" i="7"/>
  <c r="H209" i="7"/>
  <c r="I209" i="7"/>
  <c r="J209" i="7"/>
  <c r="K209" i="7"/>
  <c r="L209" i="7"/>
  <c r="M209" i="7"/>
  <c r="C210" i="7"/>
  <c r="D210" i="7"/>
  <c r="E210" i="7"/>
  <c r="F210" i="7"/>
  <c r="G210" i="7"/>
  <c r="H210" i="7"/>
  <c r="I210" i="7"/>
  <c r="J210" i="7"/>
  <c r="K210" i="7"/>
  <c r="L210" i="7"/>
  <c r="M210" i="7"/>
  <c r="C211" i="7"/>
  <c r="D211" i="7"/>
  <c r="E211" i="7"/>
  <c r="F211" i="7"/>
  <c r="G211" i="7"/>
  <c r="H211" i="7"/>
  <c r="I211" i="7"/>
  <c r="J211" i="7"/>
  <c r="K211" i="7"/>
  <c r="L211" i="7"/>
  <c r="M211" i="7"/>
  <c r="C212" i="7"/>
  <c r="D212" i="7"/>
  <c r="E212" i="7"/>
  <c r="F212" i="7"/>
  <c r="G212" i="7"/>
  <c r="H212" i="7"/>
  <c r="I212" i="7"/>
  <c r="J212" i="7"/>
  <c r="K212" i="7"/>
  <c r="L212" i="7"/>
  <c r="M212" i="7"/>
  <c r="C213" i="7"/>
  <c r="D213" i="7"/>
  <c r="E213" i="7"/>
  <c r="F213" i="7"/>
  <c r="G213" i="7"/>
  <c r="H213" i="7"/>
  <c r="I213" i="7"/>
  <c r="J213" i="7"/>
  <c r="K213" i="7"/>
  <c r="L213" i="7"/>
  <c r="M213" i="7"/>
  <c r="C214" i="7"/>
  <c r="D214" i="7"/>
  <c r="E214" i="7"/>
  <c r="F214" i="7"/>
  <c r="G214" i="7"/>
  <c r="H214" i="7"/>
  <c r="I214" i="7"/>
  <c r="J214" i="7"/>
  <c r="K214" i="7"/>
  <c r="L214" i="7"/>
  <c r="M214" i="7"/>
  <c r="C215" i="7"/>
  <c r="D215" i="7"/>
  <c r="E215" i="7"/>
  <c r="F215" i="7"/>
  <c r="G215" i="7"/>
  <c r="H215" i="7"/>
  <c r="I215" i="7"/>
  <c r="J215" i="7"/>
  <c r="K215" i="7"/>
  <c r="L215" i="7"/>
  <c r="M215" i="7"/>
  <c r="C216" i="7"/>
  <c r="D216" i="7"/>
  <c r="E216" i="7"/>
  <c r="F216" i="7"/>
  <c r="G216" i="7"/>
  <c r="H216" i="7"/>
  <c r="I216" i="7"/>
  <c r="J216" i="7"/>
  <c r="K216" i="7"/>
  <c r="L216" i="7"/>
  <c r="M216" i="7"/>
  <c r="C217" i="7"/>
  <c r="D217" i="7"/>
  <c r="E217" i="7"/>
  <c r="F217" i="7"/>
  <c r="G217" i="7"/>
  <c r="H217" i="7"/>
  <c r="I217" i="7"/>
  <c r="J217" i="7"/>
  <c r="K217" i="7"/>
  <c r="L217" i="7"/>
  <c r="M217" i="7"/>
  <c r="C218" i="7"/>
  <c r="D218" i="7"/>
  <c r="E218" i="7"/>
  <c r="F218" i="7"/>
  <c r="G218" i="7"/>
  <c r="H218" i="7"/>
  <c r="I218" i="7"/>
  <c r="J218" i="7"/>
  <c r="K218" i="7"/>
  <c r="L218" i="7"/>
  <c r="M218" i="7"/>
  <c r="C219" i="7"/>
  <c r="D219" i="7"/>
  <c r="E219" i="7"/>
  <c r="F219" i="7"/>
  <c r="G219" i="7"/>
  <c r="H219" i="7"/>
  <c r="I219" i="7"/>
  <c r="J219" i="7"/>
  <c r="K219" i="7"/>
  <c r="L219" i="7"/>
  <c r="M219" i="7"/>
  <c r="B240" i="7"/>
  <c r="B239" i="7"/>
  <c r="B238" i="7"/>
  <c r="B237" i="7"/>
  <c r="B236" i="7"/>
  <c r="B235" i="7"/>
  <c r="B234" i="7"/>
  <c r="B233" i="7"/>
  <c r="B232" i="7"/>
  <c r="B231" i="7"/>
  <c r="B230" i="7"/>
  <c r="B229" i="7"/>
  <c r="B228" i="7"/>
  <c r="B227" i="7"/>
  <c r="B226" i="7"/>
  <c r="B225" i="7"/>
  <c r="B224" i="7"/>
  <c r="B223" i="7"/>
  <c r="B222" i="7"/>
  <c r="B221" i="7"/>
  <c r="B220" i="7"/>
  <c r="B219" i="7"/>
  <c r="B218" i="7"/>
  <c r="B217" i="7"/>
  <c r="B216" i="7"/>
  <c r="B215" i="7"/>
  <c r="B214" i="7"/>
  <c r="B213" i="7"/>
  <c r="B212" i="7"/>
  <c r="M164" i="7"/>
  <c r="M165" i="7"/>
  <c r="M166" i="7"/>
  <c r="M167" i="7"/>
  <c r="M168" i="7"/>
  <c r="M169" i="7"/>
  <c r="M170" i="7"/>
  <c r="M171" i="7"/>
  <c r="M172" i="7"/>
  <c r="M173" i="7"/>
  <c r="M174" i="7"/>
  <c r="M175" i="7"/>
  <c r="M176" i="7"/>
  <c r="M177" i="7"/>
  <c r="M178" i="7"/>
  <c r="M179" i="7"/>
  <c r="M180" i="7"/>
  <c r="M181" i="7"/>
  <c r="M182" i="7"/>
  <c r="M183" i="7"/>
  <c r="M184" i="7"/>
  <c r="M185" i="7"/>
  <c r="M186" i="7"/>
  <c r="M187" i="7"/>
  <c r="M188" i="7"/>
  <c r="M189" i="7"/>
  <c r="M190" i="7"/>
  <c r="M191" i="7"/>
  <c r="M192" i="7"/>
  <c r="M193" i="7"/>
  <c r="M194" i="7"/>
  <c r="M195" i="7"/>
  <c r="M196" i="7"/>
  <c r="M197" i="7"/>
  <c r="M198" i="7"/>
  <c r="M199" i="7"/>
  <c r="M200" i="7"/>
  <c r="M201" i="7"/>
  <c r="M202" i="7"/>
  <c r="M203" i="7"/>
  <c r="M204" i="7"/>
  <c r="M205" i="7"/>
  <c r="M206" i="7"/>
  <c r="C164" i="7"/>
  <c r="D164" i="7"/>
  <c r="E164" i="7"/>
  <c r="F164" i="7"/>
  <c r="G164" i="7"/>
  <c r="H164" i="7"/>
  <c r="I164" i="7"/>
  <c r="J164" i="7"/>
  <c r="K164" i="7"/>
  <c r="L164" i="7"/>
  <c r="C165" i="7"/>
  <c r="D165" i="7"/>
  <c r="E165" i="7"/>
  <c r="F165" i="7"/>
  <c r="G165" i="7"/>
  <c r="H165" i="7"/>
  <c r="I165" i="7"/>
  <c r="J165" i="7"/>
  <c r="K165" i="7"/>
  <c r="L165" i="7"/>
  <c r="C166" i="7"/>
  <c r="D166" i="7"/>
  <c r="E166" i="7"/>
  <c r="F166" i="7"/>
  <c r="G166" i="7"/>
  <c r="H166" i="7"/>
  <c r="I166" i="7"/>
  <c r="J166" i="7"/>
  <c r="K166" i="7"/>
  <c r="L166" i="7"/>
  <c r="C167" i="7"/>
  <c r="D167" i="7"/>
  <c r="E167" i="7"/>
  <c r="F167" i="7"/>
  <c r="G167" i="7"/>
  <c r="H167" i="7"/>
  <c r="I167" i="7"/>
  <c r="J167" i="7"/>
  <c r="K167" i="7"/>
  <c r="L167" i="7"/>
  <c r="C168" i="7"/>
  <c r="D168" i="7"/>
  <c r="E168" i="7"/>
  <c r="F168" i="7"/>
  <c r="G168" i="7"/>
  <c r="H168" i="7"/>
  <c r="I168" i="7"/>
  <c r="J168" i="7"/>
  <c r="K168" i="7"/>
  <c r="L168" i="7"/>
  <c r="C169" i="7"/>
  <c r="D169" i="7"/>
  <c r="E169" i="7"/>
  <c r="F169" i="7"/>
  <c r="G169" i="7"/>
  <c r="H169" i="7"/>
  <c r="I169" i="7"/>
  <c r="J169" i="7"/>
  <c r="K169" i="7"/>
  <c r="L169" i="7"/>
  <c r="C170" i="7"/>
  <c r="D170" i="7"/>
  <c r="E170" i="7"/>
  <c r="F170" i="7"/>
  <c r="G170" i="7"/>
  <c r="H170" i="7"/>
  <c r="I170" i="7"/>
  <c r="J170" i="7"/>
  <c r="K170" i="7"/>
  <c r="L170" i="7"/>
  <c r="C171" i="7"/>
  <c r="D171" i="7"/>
  <c r="E171" i="7"/>
  <c r="F171" i="7"/>
  <c r="G171" i="7"/>
  <c r="H171" i="7"/>
  <c r="I171" i="7"/>
  <c r="J171" i="7"/>
  <c r="K171" i="7"/>
  <c r="L171" i="7"/>
  <c r="C172" i="7"/>
  <c r="D172" i="7"/>
  <c r="E172" i="7"/>
  <c r="F172" i="7"/>
  <c r="G172" i="7"/>
  <c r="H172" i="7"/>
  <c r="I172" i="7"/>
  <c r="J172" i="7"/>
  <c r="K172" i="7"/>
  <c r="L172" i="7"/>
  <c r="C173" i="7"/>
  <c r="D173" i="7"/>
  <c r="E173" i="7"/>
  <c r="F173" i="7"/>
  <c r="G173" i="7"/>
  <c r="H173" i="7"/>
  <c r="I173" i="7"/>
  <c r="J173" i="7"/>
  <c r="K173" i="7"/>
  <c r="L173" i="7"/>
  <c r="C174" i="7"/>
  <c r="D174" i="7"/>
  <c r="E174" i="7"/>
  <c r="F174" i="7"/>
  <c r="G174" i="7"/>
  <c r="H174" i="7"/>
  <c r="I174" i="7"/>
  <c r="J174" i="7"/>
  <c r="K174" i="7"/>
  <c r="L174" i="7"/>
  <c r="C175" i="7"/>
  <c r="D175" i="7"/>
  <c r="E175" i="7"/>
  <c r="F175" i="7"/>
  <c r="G175" i="7"/>
  <c r="H175" i="7"/>
  <c r="I175" i="7"/>
  <c r="J175" i="7"/>
  <c r="K175" i="7"/>
  <c r="L175" i="7"/>
  <c r="C176" i="7"/>
  <c r="D176" i="7"/>
  <c r="E176" i="7"/>
  <c r="F176" i="7"/>
  <c r="G176" i="7"/>
  <c r="H176" i="7"/>
  <c r="I176" i="7"/>
  <c r="J176" i="7"/>
  <c r="K176" i="7"/>
  <c r="L176" i="7"/>
  <c r="C177" i="7"/>
  <c r="D177" i="7"/>
  <c r="E177" i="7"/>
  <c r="F177" i="7"/>
  <c r="G177" i="7"/>
  <c r="H177" i="7"/>
  <c r="I177" i="7"/>
  <c r="J177" i="7"/>
  <c r="K177" i="7"/>
  <c r="L177" i="7"/>
  <c r="C178" i="7"/>
  <c r="D178" i="7"/>
  <c r="E178" i="7"/>
  <c r="F178" i="7"/>
  <c r="G178" i="7"/>
  <c r="H178" i="7"/>
  <c r="I178" i="7"/>
  <c r="J178" i="7"/>
  <c r="K178" i="7"/>
  <c r="L178" i="7"/>
  <c r="C179" i="7"/>
  <c r="D179" i="7"/>
  <c r="E179" i="7"/>
  <c r="F179" i="7"/>
  <c r="G179" i="7"/>
  <c r="H179" i="7"/>
  <c r="I179" i="7"/>
  <c r="J179" i="7"/>
  <c r="K179" i="7"/>
  <c r="L179" i="7"/>
  <c r="C180" i="7"/>
  <c r="D180" i="7"/>
  <c r="E180" i="7"/>
  <c r="F180" i="7"/>
  <c r="G180" i="7"/>
  <c r="H180" i="7"/>
  <c r="I180" i="7"/>
  <c r="J180" i="7"/>
  <c r="K180" i="7"/>
  <c r="L180" i="7"/>
  <c r="C181" i="7"/>
  <c r="D181" i="7"/>
  <c r="E181" i="7"/>
  <c r="F181" i="7"/>
  <c r="G181" i="7"/>
  <c r="H181" i="7"/>
  <c r="I181" i="7"/>
  <c r="J181" i="7"/>
  <c r="K181" i="7"/>
  <c r="L181" i="7"/>
  <c r="C182" i="7"/>
  <c r="D182" i="7"/>
  <c r="E182" i="7"/>
  <c r="F182" i="7"/>
  <c r="G182" i="7"/>
  <c r="H182" i="7"/>
  <c r="I182" i="7"/>
  <c r="J182" i="7"/>
  <c r="K182" i="7"/>
  <c r="L182" i="7"/>
  <c r="C183" i="7"/>
  <c r="D183" i="7"/>
  <c r="E183" i="7"/>
  <c r="F183" i="7"/>
  <c r="G183" i="7"/>
  <c r="H183" i="7"/>
  <c r="I183" i="7"/>
  <c r="J183" i="7"/>
  <c r="K183" i="7"/>
  <c r="L183" i="7"/>
  <c r="C184" i="7"/>
  <c r="D184" i="7"/>
  <c r="E184" i="7"/>
  <c r="F184" i="7"/>
  <c r="G184" i="7"/>
  <c r="H184" i="7"/>
  <c r="I184" i="7"/>
  <c r="J184" i="7"/>
  <c r="K184" i="7"/>
  <c r="L184" i="7"/>
  <c r="C185" i="7"/>
  <c r="D185" i="7"/>
  <c r="E185" i="7"/>
  <c r="F185" i="7"/>
  <c r="G185" i="7"/>
  <c r="H185" i="7"/>
  <c r="I185" i="7"/>
  <c r="J185" i="7"/>
  <c r="K185" i="7"/>
  <c r="L185" i="7"/>
  <c r="C186" i="7"/>
  <c r="D186" i="7"/>
  <c r="E186" i="7"/>
  <c r="F186" i="7"/>
  <c r="G186" i="7"/>
  <c r="H186" i="7"/>
  <c r="I186" i="7"/>
  <c r="J186" i="7"/>
  <c r="K186" i="7"/>
  <c r="L186" i="7"/>
  <c r="C187" i="7"/>
  <c r="D187" i="7"/>
  <c r="E187" i="7"/>
  <c r="F187" i="7"/>
  <c r="G187" i="7"/>
  <c r="H187" i="7"/>
  <c r="I187" i="7"/>
  <c r="J187" i="7"/>
  <c r="K187" i="7"/>
  <c r="L187" i="7"/>
  <c r="C188" i="7"/>
  <c r="D188" i="7"/>
  <c r="E188" i="7"/>
  <c r="F188" i="7"/>
  <c r="G188" i="7"/>
  <c r="H188" i="7"/>
  <c r="I188" i="7"/>
  <c r="J188" i="7"/>
  <c r="K188" i="7"/>
  <c r="L188" i="7"/>
  <c r="C189" i="7"/>
  <c r="D189" i="7"/>
  <c r="E189" i="7"/>
  <c r="F189" i="7"/>
  <c r="G189" i="7"/>
  <c r="H189" i="7"/>
  <c r="I189" i="7"/>
  <c r="J189" i="7"/>
  <c r="K189" i="7"/>
  <c r="L189" i="7"/>
  <c r="C190" i="7"/>
  <c r="D190" i="7"/>
  <c r="E190" i="7"/>
  <c r="F190" i="7"/>
  <c r="G190" i="7"/>
  <c r="H190" i="7"/>
  <c r="I190" i="7"/>
  <c r="J190" i="7"/>
  <c r="K190" i="7"/>
  <c r="L190" i="7"/>
  <c r="C191" i="7"/>
  <c r="D191" i="7"/>
  <c r="E191" i="7"/>
  <c r="F191" i="7"/>
  <c r="G191" i="7"/>
  <c r="H191" i="7"/>
  <c r="I191" i="7"/>
  <c r="J191" i="7"/>
  <c r="K191" i="7"/>
  <c r="L191" i="7"/>
  <c r="C192" i="7"/>
  <c r="D192" i="7"/>
  <c r="E192" i="7"/>
  <c r="F192" i="7"/>
  <c r="G192" i="7"/>
  <c r="H192" i="7"/>
  <c r="I192" i="7"/>
  <c r="J192" i="7"/>
  <c r="K192" i="7"/>
  <c r="L192" i="7"/>
  <c r="C193" i="7"/>
  <c r="D193" i="7"/>
  <c r="E193" i="7"/>
  <c r="F193" i="7"/>
  <c r="G193" i="7"/>
  <c r="H193" i="7"/>
  <c r="I193" i="7"/>
  <c r="J193" i="7"/>
  <c r="K193" i="7"/>
  <c r="L193" i="7"/>
  <c r="C194" i="7"/>
  <c r="D194" i="7"/>
  <c r="E194" i="7"/>
  <c r="F194" i="7"/>
  <c r="G194" i="7"/>
  <c r="H194" i="7"/>
  <c r="I194" i="7"/>
  <c r="J194" i="7"/>
  <c r="K194" i="7"/>
  <c r="L194" i="7"/>
  <c r="C195" i="7"/>
  <c r="D195" i="7"/>
  <c r="E195" i="7"/>
  <c r="F195" i="7"/>
  <c r="G195" i="7"/>
  <c r="H195" i="7"/>
  <c r="I195" i="7"/>
  <c r="J195" i="7"/>
  <c r="K195" i="7"/>
  <c r="L195" i="7"/>
  <c r="C196" i="7"/>
  <c r="D196" i="7"/>
  <c r="E196" i="7"/>
  <c r="F196" i="7"/>
  <c r="G196" i="7"/>
  <c r="H196" i="7"/>
  <c r="I196" i="7"/>
  <c r="J196" i="7"/>
  <c r="K196" i="7"/>
  <c r="L196" i="7"/>
  <c r="C197" i="7"/>
  <c r="D197" i="7"/>
  <c r="E197" i="7"/>
  <c r="F197" i="7"/>
  <c r="G197" i="7"/>
  <c r="H197" i="7"/>
  <c r="I197" i="7"/>
  <c r="J197" i="7"/>
  <c r="K197" i="7"/>
  <c r="L197" i="7"/>
  <c r="C198" i="7"/>
  <c r="D198" i="7"/>
  <c r="E198" i="7"/>
  <c r="F198" i="7"/>
  <c r="G198" i="7"/>
  <c r="H198" i="7"/>
  <c r="I198" i="7"/>
  <c r="J198" i="7"/>
  <c r="K198" i="7"/>
  <c r="L198" i="7"/>
  <c r="C199" i="7"/>
  <c r="D199" i="7"/>
  <c r="E199" i="7"/>
  <c r="F199" i="7"/>
  <c r="G199" i="7"/>
  <c r="H199" i="7"/>
  <c r="I199" i="7"/>
  <c r="J199" i="7"/>
  <c r="K199" i="7"/>
  <c r="L199" i="7"/>
  <c r="C200" i="7"/>
  <c r="D200" i="7"/>
  <c r="E200" i="7"/>
  <c r="F200" i="7"/>
  <c r="G200" i="7"/>
  <c r="H200" i="7"/>
  <c r="I200" i="7"/>
  <c r="J200" i="7"/>
  <c r="K200" i="7"/>
  <c r="L200" i="7"/>
  <c r="C201" i="7"/>
  <c r="D201" i="7"/>
  <c r="E201" i="7"/>
  <c r="F201" i="7"/>
  <c r="G201" i="7"/>
  <c r="H201" i="7"/>
  <c r="I201" i="7"/>
  <c r="J201" i="7"/>
  <c r="K201" i="7"/>
  <c r="L201" i="7"/>
  <c r="C202" i="7"/>
  <c r="D202" i="7"/>
  <c r="E202" i="7"/>
  <c r="F202" i="7"/>
  <c r="G202" i="7"/>
  <c r="H202" i="7"/>
  <c r="I202" i="7"/>
  <c r="J202" i="7"/>
  <c r="K202" i="7"/>
  <c r="L202" i="7"/>
  <c r="C203" i="7"/>
  <c r="D203" i="7"/>
  <c r="E203" i="7"/>
  <c r="F203" i="7"/>
  <c r="G203" i="7"/>
  <c r="H203" i="7"/>
  <c r="I203" i="7"/>
  <c r="J203" i="7"/>
  <c r="K203" i="7"/>
  <c r="L203" i="7"/>
  <c r="C204" i="7"/>
  <c r="D204" i="7"/>
  <c r="E204" i="7"/>
  <c r="F204" i="7"/>
  <c r="G204" i="7"/>
  <c r="H204" i="7"/>
  <c r="I204" i="7"/>
  <c r="J204" i="7"/>
  <c r="K204" i="7"/>
  <c r="L204" i="7"/>
  <c r="C205" i="7"/>
  <c r="D205" i="7"/>
  <c r="E205" i="7"/>
  <c r="F205" i="7"/>
  <c r="G205" i="7"/>
  <c r="H205" i="7"/>
  <c r="I205" i="7"/>
  <c r="J205" i="7"/>
  <c r="K205" i="7"/>
  <c r="L205" i="7"/>
  <c r="C206" i="7"/>
  <c r="D206" i="7"/>
  <c r="E206" i="7"/>
  <c r="F206" i="7"/>
  <c r="G206" i="7"/>
  <c r="H206" i="7"/>
  <c r="I206" i="7"/>
  <c r="J206" i="7"/>
  <c r="K206" i="7"/>
  <c r="L206" i="7"/>
  <c r="B211" i="7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C152" i="7"/>
  <c r="D152" i="7"/>
  <c r="E152" i="7"/>
  <c r="F152" i="7"/>
  <c r="G152" i="7"/>
  <c r="H152" i="7"/>
  <c r="I152" i="7"/>
  <c r="J152" i="7"/>
  <c r="K152" i="7"/>
  <c r="L152" i="7"/>
  <c r="M152" i="7"/>
  <c r="C153" i="7"/>
  <c r="D153" i="7"/>
  <c r="E153" i="7"/>
  <c r="F153" i="7"/>
  <c r="G153" i="7"/>
  <c r="H153" i="7"/>
  <c r="I153" i="7"/>
  <c r="J153" i="7"/>
  <c r="K153" i="7"/>
  <c r="L153" i="7"/>
  <c r="M153" i="7"/>
  <c r="C154" i="7"/>
  <c r="D154" i="7"/>
  <c r="E154" i="7"/>
  <c r="F154" i="7"/>
  <c r="G154" i="7"/>
  <c r="H154" i="7"/>
  <c r="I154" i="7"/>
  <c r="J154" i="7"/>
  <c r="K154" i="7"/>
  <c r="L154" i="7"/>
  <c r="M154" i="7"/>
  <c r="C155" i="7"/>
  <c r="D155" i="7"/>
  <c r="E155" i="7"/>
  <c r="F155" i="7"/>
  <c r="G155" i="7"/>
  <c r="H155" i="7"/>
  <c r="I155" i="7"/>
  <c r="J155" i="7"/>
  <c r="K155" i="7"/>
  <c r="L155" i="7"/>
  <c r="M155" i="7"/>
  <c r="C156" i="7"/>
  <c r="D156" i="7"/>
  <c r="E156" i="7"/>
  <c r="F156" i="7"/>
  <c r="G156" i="7"/>
  <c r="H156" i="7"/>
  <c r="I156" i="7"/>
  <c r="J156" i="7"/>
  <c r="K156" i="7"/>
  <c r="L156" i="7"/>
  <c r="M156" i="7"/>
  <c r="C157" i="7"/>
  <c r="D157" i="7"/>
  <c r="E157" i="7"/>
  <c r="F157" i="7"/>
  <c r="G157" i="7"/>
  <c r="H157" i="7"/>
  <c r="I157" i="7"/>
  <c r="J157" i="7"/>
  <c r="K157" i="7"/>
  <c r="L157" i="7"/>
  <c r="M157" i="7"/>
  <c r="C158" i="7"/>
  <c r="D158" i="7"/>
  <c r="E158" i="7"/>
  <c r="F158" i="7"/>
  <c r="G158" i="7"/>
  <c r="H158" i="7"/>
  <c r="I158" i="7"/>
  <c r="J158" i="7"/>
  <c r="K158" i="7"/>
  <c r="L158" i="7"/>
  <c r="M158" i="7"/>
  <c r="C159" i="7"/>
  <c r="D159" i="7"/>
  <c r="E159" i="7"/>
  <c r="F159" i="7"/>
  <c r="G159" i="7"/>
  <c r="H159" i="7"/>
  <c r="I159" i="7"/>
  <c r="J159" i="7"/>
  <c r="K159" i="7"/>
  <c r="L159" i="7"/>
  <c r="M159" i="7"/>
  <c r="C160" i="7"/>
  <c r="D160" i="7"/>
  <c r="E160" i="7"/>
  <c r="F160" i="7"/>
  <c r="G160" i="7"/>
  <c r="H160" i="7"/>
  <c r="I160" i="7"/>
  <c r="J160" i="7"/>
  <c r="K160" i="7"/>
  <c r="L160" i="7"/>
  <c r="M160" i="7"/>
  <c r="C161" i="7"/>
  <c r="D161" i="7"/>
  <c r="E161" i="7"/>
  <c r="F161" i="7"/>
  <c r="G161" i="7"/>
  <c r="H161" i="7"/>
  <c r="I161" i="7"/>
  <c r="J161" i="7"/>
  <c r="K161" i="7"/>
  <c r="L161" i="7"/>
  <c r="M161" i="7"/>
  <c r="C162" i="7"/>
  <c r="D162" i="7"/>
  <c r="E162" i="7"/>
  <c r="F162" i="7"/>
  <c r="G162" i="7"/>
  <c r="H162" i="7"/>
  <c r="I162" i="7"/>
  <c r="J162" i="7"/>
  <c r="K162" i="7"/>
  <c r="L162" i="7"/>
  <c r="M162" i="7"/>
  <c r="C163" i="7"/>
  <c r="D163" i="7"/>
  <c r="E163" i="7"/>
  <c r="F163" i="7"/>
  <c r="G163" i="7"/>
  <c r="H163" i="7"/>
  <c r="I163" i="7"/>
  <c r="J163" i="7"/>
  <c r="K163" i="7"/>
  <c r="L163" i="7"/>
  <c r="M16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C115" i="7"/>
  <c r="D115" i="7"/>
  <c r="E115" i="7"/>
  <c r="F115" i="7"/>
  <c r="G115" i="7"/>
  <c r="H115" i="7"/>
  <c r="I115" i="7"/>
  <c r="J115" i="7"/>
  <c r="K115" i="7"/>
  <c r="L115" i="7"/>
  <c r="M115" i="7"/>
  <c r="C116" i="7"/>
  <c r="D116" i="7"/>
  <c r="E116" i="7"/>
  <c r="F116" i="7"/>
  <c r="G116" i="7"/>
  <c r="H116" i="7"/>
  <c r="I116" i="7"/>
  <c r="J116" i="7"/>
  <c r="K116" i="7"/>
  <c r="L116" i="7"/>
  <c r="M116" i="7"/>
  <c r="C117" i="7"/>
  <c r="D117" i="7"/>
  <c r="E117" i="7"/>
  <c r="F117" i="7"/>
  <c r="G117" i="7"/>
  <c r="H117" i="7"/>
  <c r="I117" i="7"/>
  <c r="J117" i="7"/>
  <c r="K117" i="7"/>
  <c r="L117" i="7"/>
  <c r="M117" i="7"/>
  <c r="C118" i="7"/>
  <c r="D118" i="7"/>
  <c r="E118" i="7"/>
  <c r="F118" i="7"/>
  <c r="G118" i="7"/>
  <c r="H118" i="7"/>
  <c r="I118" i="7"/>
  <c r="J118" i="7"/>
  <c r="K118" i="7"/>
  <c r="L118" i="7"/>
  <c r="M118" i="7"/>
  <c r="C119" i="7"/>
  <c r="D119" i="7"/>
  <c r="E119" i="7"/>
  <c r="F119" i="7"/>
  <c r="G119" i="7"/>
  <c r="H119" i="7"/>
  <c r="I119" i="7"/>
  <c r="J119" i="7"/>
  <c r="K119" i="7"/>
  <c r="L119" i="7"/>
  <c r="M119" i="7"/>
  <c r="C120" i="7"/>
  <c r="D120" i="7"/>
  <c r="E120" i="7"/>
  <c r="F120" i="7"/>
  <c r="G120" i="7"/>
  <c r="H120" i="7"/>
  <c r="I120" i="7"/>
  <c r="J120" i="7"/>
  <c r="K120" i="7"/>
  <c r="L120" i="7"/>
  <c r="M120" i="7"/>
  <c r="C121" i="7"/>
  <c r="D121" i="7"/>
  <c r="E121" i="7"/>
  <c r="F121" i="7"/>
  <c r="G121" i="7"/>
  <c r="H121" i="7"/>
  <c r="I121" i="7"/>
  <c r="J121" i="7"/>
  <c r="K121" i="7"/>
  <c r="L121" i="7"/>
  <c r="M121" i="7"/>
  <c r="C122" i="7"/>
  <c r="D122" i="7"/>
  <c r="E122" i="7"/>
  <c r="F122" i="7"/>
  <c r="G122" i="7"/>
  <c r="H122" i="7"/>
  <c r="I122" i="7"/>
  <c r="J122" i="7"/>
  <c r="K122" i="7"/>
  <c r="L122" i="7"/>
  <c r="M122" i="7"/>
  <c r="C123" i="7"/>
  <c r="D123" i="7"/>
  <c r="E123" i="7"/>
  <c r="F123" i="7"/>
  <c r="G123" i="7"/>
  <c r="H123" i="7"/>
  <c r="I123" i="7"/>
  <c r="J123" i="7"/>
  <c r="K123" i="7"/>
  <c r="L123" i="7"/>
  <c r="M123" i="7"/>
  <c r="C124" i="7"/>
  <c r="D124" i="7"/>
  <c r="E124" i="7"/>
  <c r="F124" i="7"/>
  <c r="G124" i="7"/>
  <c r="H124" i="7"/>
  <c r="I124" i="7"/>
  <c r="J124" i="7"/>
  <c r="K124" i="7"/>
  <c r="L124" i="7"/>
  <c r="M124" i="7"/>
  <c r="C125" i="7"/>
  <c r="D125" i="7"/>
  <c r="E125" i="7"/>
  <c r="F125" i="7"/>
  <c r="G125" i="7"/>
  <c r="H125" i="7"/>
  <c r="I125" i="7"/>
  <c r="J125" i="7"/>
  <c r="K125" i="7"/>
  <c r="L125" i="7"/>
  <c r="M125" i="7"/>
  <c r="C126" i="7"/>
  <c r="D126" i="7"/>
  <c r="E126" i="7"/>
  <c r="F126" i="7"/>
  <c r="G126" i="7"/>
  <c r="H126" i="7"/>
  <c r="I126" i="7"/>
  <c r="J126" i="7"/>
  <c r="K126" i="7"/>
  <c r="L126" i="7"/>
  <c r="M126" i="7"/>
  <c r="C127" i="7"/>
  <c r="D127" i="7"/>
  <c r="E127" i="7"/>
  <c r="F127" i="7"/>
  <c r="G127" i="7"/>
  <c r="H127" i="7"/>
  <c r="I127" i="7"/>
  <c r="J127" i="7"/>
  <c r="K127" i="7"/>
  <c r="L127" i="7"/>
  <c r="M127" i="7"/>
  <c r="C128" i="7"/>
  <c r="D128" i="7"/>
  <c r="E128" i="7"/>
  <c r="F128" i="7"/>
  <c r="G128" i="7"/>
  <c r="H128" i="7"/>
  <c r="I128" i="7"/>
  <c r="J128" i="7"/>
  <c r="K128" i="7"/>
  <c r="L128" i="7"/>
  <c r="M128" i="7"/>
  <c r="C129" i="7"/>
  <c r="D129" i="7"/>
  <c r="E129" i="7"/>
  <c r="F129" i="7"/>
  <c r="G129" i="7"/>
  <c r="H129" i="7"/>
  <c r="I129" i="7"/>
  <c r="J129" i="7"/>
  <c r="K129" i="7"/>
  <c r="L129" i="7"/>
  <c r="M129" i="7"/>
  <c r="C130" i="7"/>
  <c r="D130" i="7"/>
  <c r="E130" i="7"/>
  <c r="F130" i="7"/>
  <c r="G130" i="7"/>
  <c r="H130" i="7"/>
  <c r="I130" i="7"/>
  <c r="J130" i="7"/>
  <c r="K130" i="7"/>
  <c r="L130" i="7"/>
  <c r="M130" i="7"/>
  <c r="C131" i="7"/>
  <c r="D131" i="7"/>
  <c r="E131" i="7"/>
  <c r="F131" i="7"/>
  <c r="G131" i="7"/>
  <c r="H131" i="7"/>
  <c r="I131" i="7"/>
  <c r="J131" i="7"/>
  <c r="K131" i="7"/>
  <c r="L131" i="7"/>
  <c r="M131" i="7"/>
  <c r="C132" i="7"/>
  <c r="D132" i="7"/>
  <c r="E132" i="7"/>
  <c r="F132" i="7"/>
  <c r="G132" i="7"/>
  <c r="H132" i="7"/>
  <c r="I132" i="7"/>
  <c r="J132" i="7"/>
  <c r="K132" i="7"/>
  <c r="L132" i="7"/>
  <c r="M132" i="7"/>
  <c r="C133" i="7"/>
  <c r="D133" i="7"/>
  <c r="E133" i="7"/>
  <c r="F133" i="7"/>
  <c r="G133" i="7"/>
  <c r="H133" i="7"/>
  <c r="I133" i="7"/>
  <c r="J133" i="7"/>
  <c r="K133" i="7"/>
  <c r="L133" i="7"/>
  <c r="M133" i="7"/>
  <c r="C134" i="7"/>
  <c r="D134" i="7"/>
  <c r="E134" i="7"/>
  <c r="F134" i="7"/>
  <c r="G134" i="7"/>
  <c r="H134" i="7"/>
  <c r="I134" i="7"/>
  <c r="J134" i="7"/>
  <c r="K134" i="7"/>
  <c r="L134" i="7"/>
  <c r="M134" i="7"/>
  <c r="C135" i="7"/>
  <c r="D135" i="7"/>
  <c r="E135" i="7"/>
  <c r="F135" i="7"/>
  <c r="G135" i="7"/>
  <c r="H135" i="7"/>
  <c r="I135" i="7"/>
  <c r="J135" i="7"/>
  <c r="K135" i="7"/>
  <c r="L135" i="7"/>
  <c r="M135" i="7"/>
  <c r="C136" i="7"/>
  <c r="D136" i="7"/>
  <c r="E136" i="7"/>
  <c r="F136" i="7"/>
  <c r="G136" i="7"/>
  <c r="H136" i="7"/>
  <c r="I136" i="7"/>
  <c r="J136" i="7"/>
  <c r="K136" i="7"/>
  <c r="L136" i="7"/>
  <c r="M136" i="7"/>
  <c r="C137" i="7"/>
  <c r="D137" i="7"/>
  <c r="E137" i="7"/>
  <c r="F137" i="7"/>
  <c r="G137" i="7"/>
  <c r="H137" i="7"/>
  <c r="I137" i="7"/>
  <c r="J137" i="7"/>
  <c r="K137" i="7"/>
  <c r="L137" i="7"/>
  <c r="M137" i="7"/>
  <c r="C138" i="7"/>
  <c r="D138" i="7"/>
  <c r="E138" i="7"/>
  <c r="F138" i="7"/>
  <c r="G138" i="7"/>
  <c r="H138" i="7"/>
  <c r="I138" i="7"/>
  <c r="J138" i="7"/>
  <c r="K138" i="7"/>
  <c r="L138" i="7"/>
  <c r="M138" i="7"/>
  <c r="C139" i="7"/>
  <c r="D139" i="7"/>
  <c r="E139" i="7"/>
  <c r="F139" i="7"/>
  <c r="G139" i="7"/>
  <c r="H139" i="7"/>
  <c r="I139" i="7"/>
  <c r="J139" i="7"/>
  <c r="K139" i="7"/>
  <c r="L139" i="7"/>
  <c r="M139" i="7"/>
  <c r="C140" i="7"/>
  <c r="D140" i="7"/>
  <c r="E140" i="7"/>
  <c r="F140" i="7"/>
  <c r="G140" i="7"/>
  <c r="H140" i="7"/>
  <c r="I140" i="7"/>
  <c r="J140" i="7"/>
  <c r="K140" i="7"/>
  <c r="L140" i="7"/>
  <c r="M140" i="7"/>
  <c r="C141" i="7"/>
  <c r="D141" i="7"/>
  <c r="E141" i="7"/>
  <c r="F141" i="7"/>
  <c r="G141" i="7"/>
  <c r="H141" i="7"/>
  <c r="I141" i="7"/>
  <c r="J141" i="7"/>
  <c r="K141" i="7"/>
  <c r="L141" i="7"/>
  <c r="M141" i="7"/>
  <c r="C142" i="7"/>
  <c r="D142" i="7"/>
  <c r="E142" i="7"/>
  <c r="F142" i="7"/>
  <c r="G142" i="7"/>
  <c r="H142" i="7"/>
  <c r="I142" i="7"/>
  <c r="J142" i="7"/>
  <c r="K142" i="7"/>
  <c r="L142" i="7"/>
  <c r="M142" i="7"/>
  <c r="C143" i="7"/>
  <c r="D143" i="7"/>
  <c r="E143" i="7"/>
  <c r="F143" i="7"/>
  <c r="G143" i="7"/>
  <c r="H143" i="7"/>
  <c r="I143" i="7"/>
  <c r="J143" i="7"/>
  <c r="K143" i="7"/>
  <c r="L143" i="7"/>
  <c r="M143" i="7"/>
  <c r="C144" i="7"/>
  <c r="D144" i="7"/>
  <c r="E144" i="7"/>
  <c r="F144" i="7"/>
  <c r="G144" i="7"/>
  <c r="H144" i="7"/>
  <c r="I144" i="7"/>
  <c r="J144" i="7"/>
  <c r="K144" i="7"/>
  <c r="L144" i="7"/>
  <c r="M144" i="7"/>
  <c r="C145" i="7"/>
  <c r="D145" i="7"/>
  <c r="E145" i="7"/>
  <c r="F145" i="7"/>
  <c r="G145" i="7"/>
  <c r="H145" i="7"/>
  <c r="I145" i="7"/>
  <c r="J145" i="7"/>
  <c r="K145" i="7"/>
  <c r="L145" i="7"/>
  <c r="M145" i="7"/>
  <c r="C146" i="7"/>
  <c r="D146" i="7"/>
  <c r="E146" i="7"/>
  <c r="F146" i="7"/>
  <c r="G146" i="7"/>
  <c r="H146" i="7"/>
  <c r="I146" i="7"/>
  <c r="J146" i="7"/>
  <c r="K146" i="7"/>
  <c r="L146" i="7"/>
  <c r="M146" i="7"/>
  <c r="C147" i="7"/>
  <c r="D147" i="7"/>
  <c r="E147" i="7"/>
  <c r="F147" i="7"/>
  <c r="G147" i="7"/>
  <c r="H147" i="7"/>
  <c r="I147" i="7"/>
  <c r="J147" i="7"/>
  <c r="K147" i="7"/>
  <c r="L147" i="7"/>
  <c r="M147" i="7"/>
  <c r="C148" i="7"/>
  <c r="D148" i="7"/>
  <c r="E148" i="7"/>
  <c r="F148" i="7"/>
  <c r="G148" i="7"/>
  <c r="H148" i="7"/>
  <c r="I148" i="7"/>
  <c r="J148" i="7"/>
  <c r="K148" i="7"/>
  <c r="L148" i="7"/>
  <c r="M148" i="7"/>
  <c r="C149" i="7"/>
  <c r="D149" i="7"/>
  <c r="E149" i="7"/>
  <c r="F149" i="7"/>
  <c r="G149" i="7"/>
  <c r="H149" i="7"/>
  <c r="I149" i="7"/>
  <c r="J149" i="7"/>
  <c r="K149" i="7"/>
  <c r="L149" i="7"/>
  <c r="M149" i="7"/>
  <c r="C150" i="7"/>
  <c r="D150" i="7"/>
  <c r="E150" i="7"/>
  <c r="F150" i="7"/>
  <c r="G150" i="7"/>
  <c r="H150" i="7"/>
  <c r="I150" i="7"/>
  <c r="J150" i="7"/>
  <c r="K150" i="7"/>
  <c r="L150" i="7"/>
  <c r="M150" i="7"/>
  <c r="C151" i="7"/>
  <c r="D151" i="7"/>
  <c r="E151" i="7"/>
  <c r="F151" i="7"/>
  <c r="G151" i="7"/>
  <c r="H151" i="7"/>
  <c r="I151" i="7"/>
  <c r="J151" i="7"/>
  <c r="K151" i="7"/>
  <c r="L151" i="7"/>
  <c r="M151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C95" i="7"/>
  <c r="D95" i="7"/>
  <c r="E95" i="7"/>
  <c r="F95" i="7"/>
  <c r="G95" i="7"/>
  <c r="H95" i="7"/>
  <c r="I95" i="7"/>
  <c r="J95" i="7"/>
  <c r="K95" i="7"/>
  <c r="L95" i="7"/>
  <c r="M95" i="7"/>
  <c r="C96" i="7"/>
  <c r="D96" i="7"/>
  <c r="E96" i="7"/>
  <c r="F96" i="7"/>
  <c r="G96" i="7"/>
  <c r="H96" i="7"/>
  <c r="I96" i="7"/>
  <c r="J96" i="7"/>
  <c r="K96" i="7"/>
  <c r="L96" i="7"/>
  <c r="M96" i="7"/>
  <c r="C97" i="7"/>
  <c r="D97" i="7"/>
  <c r="E97" i="7"/>
  <c r="F97" i="7"/>
  <c r="G97" i="7"/>
  <c r="H97" i="7"/>
  <c r="I97" i="7"/>
  <c r="J97" i="7"/>
  <c r="K97" i="7"/>
  <c r="L97" i="7"/>
  <c r="M97" i="7"/>
  <c r="C98" i="7"/>
  <c r="D98" i="7"/>
  <c r="E98" i="7"/>
  <c r="F98" i="7"/>
  <c r="G98" i="7"/>
  <c r="H98" i="7"/>
  <c r="I98" i="7"/>
  <c r="J98" i="7"/>
  <c r="K98" i="7"/>
  <c r="L98" i="7"/>
  <c r="M98" i="7"/>
  <c r="C99" i="7"/>
  <c r="D99" i="7"/>
  <c r="E99" i="7"/>
  <c r="F99" i="7"/>
  <c r="G99" i="7"/>
  <c r="H99" i="7"/>
  <c r="I99" i="7"/>
  <c r="J99" i="7"/>
  <c r="K99" i="7"/>
  <c r="L99" i="7"/>
  <c r="M99" i="7"/>
  <c r="C100" i="7"/>
  <c r="D100" i="7"/>
  <c r="E100" i="7"/>
  <c r="F100" i="7"/>
  <c r="G100" i="7"/>
  <c r="H100" i="7"/>
  <c r="I100" i="7"/>
  <c r="J100" i="7"/>
  <c r="K100" i="7"/>
  <c r="L100" i="7"/>
  <c r="M100" i="7"/>
  <c r="C101" i="7"/>
  <c r="D101" i="7"/>
  <c r="E101" i="7"/>
  <c r="F101" i="7"/>
  <c r="G101" i="7"/>
  <c r="H101" i="7"/>
  <c r="I101" i="7"/>
  <c r="J101" i="7"/>
  <c r="K101" i="7"/>
  <c r="L101" i="7"/>
  <c r="M101" i="7"/>
  <c r="C102" i="7"/>
  <c r="D102" i="7"/>
  <c r="E102" i="7"/>
  <c r="F102" i="7"/>
  <c r="G102" i="7"/>
  <c r="H102" i="7"/>
  <c r="I102" i="7"/>
  <c r="J102" i="7"/>
  <c r="K102" i="7"/>
  <c r="L102" i="7"/>
  <c r="M102" i="7"/>
  <c r="C103" i="7"/>
  <c r="D103" i="7"/>
  <c r="E103" i="7"/>
  <c r="F103" i="7"/>
  <c r="G103" i="7"/>
  <c r="H103" i="7"/>
  <c r="I103" i="7"/>
  <c r="J103" i="7"/>
  <c r="K103" i="7"/>
  <c r="L103" i="7"/>
  <c r="M103" i="7"/>
  <c r="C104" i="7"/>
  <c r="D104" i="7"/>
  <c r="E104" i="7"/>
  <c r="F104" i="7"/>
  <c r="G104" i="7"/>
  <c r="H104" i="7"/>
  <c r="I104" i="7"/>
  <c r="J104" i="7"/>
  <c r="K104" i="7"/>
  <c r="L104" i="7"/>
  <c r="M104" i="7"/>
  <c r="C105" i="7"/>
  <c r="D105" i="7"/>
  <c r="E105" i="7"/>
  <c r="F105" i="7"/>
  <c r="G105" i="7"/>
  <c r="H105" i="7"/>
  <c r="I105" i="7"/>
  <c r="J105" i="7"/>
  <c r="K105" i="7"/>
  <c r="L105" i="7"/>
  <c r="M105" i="7"/>
  <c r="C106" i="7"/>
  <c r="D106" i="7"/>
  <c r="E106" i="7"/>
  <c r="F106" i="7"/>
  <c r="G106" i="7"/>
  <c r="H106" i="7"/>
  <c r="I106" i="7"/>
  <c r="J106" i="7"/>
  <c r="K106" i="7"/>
  <c r="L106" i="7"/>
  <c r="M106" i="7"/>
  <c r="C107" i="7"/>
  <c r="D107" i="7"/>
  <c r="E107" i="7"/>
  <c r="F107" i="7"/>
  <c r="G107" i="7"/>
  <c r="H107" i="7"/>
  <c r="I107" i="7"/>
  <c r="J107" i="7"/>
  <c r="K107" i="7"/>
  <c r="L107" i="7"/>
  <c r="M107" i="7"/>
  <c r="C108" i="7"/>
  <c r="D108" i="7"/>
  <c r="E108" i="7"/>
  <c r="F108" i="7"/>
  <c r="G108" i="7"/>
  <c r="H108" i="7"/>
  <c r="I108" i="7"/>
  <c r="J108" i="7"/>
  <c r="K108" i="7"/>
  <c r="L108" i="7"/>
  <c r="M108" i="7"/>
  <c r="C109" i="7"/>
  <c r="D109" i="7"/>
  <c r="E109" i="7"/>
  <c r="F109" i="7"/>
  <c r="G109" i="7"/>
  <c r="H109" i="7"/>
  <c r="I109" i="7"/>
  <c r="J109" i="7"/>
  <c r="K109" i="7"/>
  <c r="L109" i="7"/>
  <c r="M109" i="7"/>
  <c r="C110" i="7"/>
  <c r="D110" i="7"/>
  <c r="E110" i="7"/>
  <c r="F110" i="7"/>
  <c r="G110" i="7"/>
  <c r="H110" i="7"/>
  <c r="I110" i="7"/>
  <c r="J110" i="7"/>
  <c r="K110" i="7"/>
  <c r="L110" i="7"/>
  <c r="M110" i="7"/>
  <c r="C111" i="7"/>
  <c r="D111" i="7"/>
  <c r="E111" i="7"/>
  <c r="F111" i="7"/>
  <c r="G111" i="7"/>
  <c r="H111" i="7"/>
  <c r="I111" i="7"/>
  <c r="J111" i="7"/>
  <c r="K111" i="7"/>
  <c r="L111" i="7"/>
  <c r="M111" i="7"/>
  <c r="C112" i="7"/>
  <c r="D112" i="7"/>
  <c r="E112" i="7"/>
  <c r="F112" i="7"/>
  <c r="G112" i="7"/>
  <c r="H112" i="7"/>
  <c r="I112" i="7"/>
  <c r="J112" i="7"/>
  <c r="K112" i="7"/>
  <c r="L112" i="7"/>
  <c r="M112" i="7"/>
  <c r="C113" i="7"/>
  <c r="D113" i="7"/>
  <c r="E113" i="7"/>
  <c r="F113" i="7"/>
  <c r="G113" i="7"/>
  <c r="H113" i="7"/>
  <c r="I113" i="7"/>
  <c r="J113" i="7"/>
  <c r="K113" i="7"/>
  <c r="L113" i="7"/>
  <c r="M113" i="7"/>
  <c r="C114" i="7"/>
  <c r="D114" i="7"/>
  <c r="E114" i="7"/>
  <c r="F114" i="7"/>
  <c r="G114" i="7"/>
  <c r="H114" i="7"/>
  <c r="I114" i="7"/>
  <c r="J114" i="7"/>
  <c r="K114" i="7"/>
  <c r="L114" i="7"/>
  <c r="M114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C63" i="7"/>
  <c r="D63" i="7"/>
  <c r="E63" i="7"/>
  <c r="F63" i="7"/>
  <c r="G63" i="7"/>
  <c r="H63" i="7"/>
  <c r="I63" i="7"/>
  <c r="J63" i="7"/>
  <c r="K63" i="7"/>
  <c r="L63" i="7"/>
  <c r="M63" i="7"/>
  <c r="C64" i="7"/>
  <c r="D64" i="7"/>
  <c r="E64" i="7"/>
  <c r="F64" i="7"/>
  <c r="G64" i="7"/>
  <c r="H64" i="7"/>
  <c r="I64" i="7"/>
  <c r="J64" i="7"/>
  <c r="K64" i="7"/>
  <c r="L64" i="7"/>
  <c r="M64" i="7"/>
  <c r="C65" i="7"/>
  <c r="D65" i="7"/>
  <c r="E65" i="7"/>
  <c r="F65" i="7"/>
  <c r="G65" i="7"/>
  <c r="H65" i="7"/>
  <c r="I65" i="7"/>
  <c r="J65" i="7"/>
  <c r="K65" i="7"/>
  <c r="L65" i="7"/>
  <c r="M65" i="7"/>
  <c r="C66" i="7"/>
  <c r="D66" i="7"/>
  <c r="E66" i="7"/>
  <c r="F66" i="7"/>
  <c r="G66" i="7"/>
  <c r="H66" i="7"/>
  <c r="I66" i="7"/>
  <c r="J66" i="7"/>
  <c r="K66" i="7"/>
  <c r="L66" i="7"/>
  <c r="M66" i="7"/>
  <c r="C67" i="7"/>
  <c r="D67" i="7"/>
  <c r="E67" i="7"/>
  <c r="F67" i="7"/>
  <c r="G67" i="7"/>
  <c r="H67" i="7"/>
  <c r="I67" i="7"/>
  <c r="J67" i="7"/>
  <c r="K67" i="7"/>
  <c r="L67" i="7"/>
  <c r="M67" i="7"/>
  <c r="C68" i="7"/>
  <c r="D68" i="7"/>
  <c r="E68" i="7"/>
  <c r="F68" i="7"/>
  <c r="G68" i="7"/>
  <c r="H68" i="7"/>
  <c r="I68" i="7"/>
  <c r="J68" i="7"/>
  <c r="K68" i="7"/>
  <c r="L68" i="7"/>
  <c r="M68" i="7"/>
  <c r="C69" i="7"/>
  <c r="D69" i="7"/>
  <c r="E69" i="7"/>
  <c r="F69" i="7"/>
  <c r="G69" i="7"/>
  <c r="H69" i="7"/>
  <c r="I69" i="7"/>
  <c r="J69" i="7"/>
  <c r="K69" i="7"/>
  <c r="L69" i="7"/>
  <c r="M69" i="7"/>
  <c r="C70" i="7"/>
  <c r="D70" i="7"/>
  <c r="E70" i="7"/>
  <c r="F70" i="7"/>
  <c r="G70" i="7"/>
  <c r="H70" i="7"/>
  <c r="I70" i="7"/>
  <c r="J70" i="7"/>
  <c r="K70" i="7"/>
  <c r="L70" i="7"/>
  <c r="M70" i="7"/>
  <c r="C71" i="7"/>
  <c r="D71" i="7"/>
  <c r="E71" i="7"/>
  <c r="F71" i="7"/>
  <c r="G71" i="7"/>
  <c r="H71" i="7"/>
  <c r="I71" i="7"/>
  <c r="J71" i="7"/>
  <c r="K71" i="7"/>
  <c r="L71" i="7"/>
  <c r="M71" i="7"/>
  <c r="C72" i="7"/>
  <c r="D72" i="7"/>
  <c r="E72" i="7"/>
  <c r="F72" i="7"/>
  <c r="G72" i="7"/>
  <c r="H72" i="7"/>
  <c r="I72" i="7"/>
  <c r="J72" i="7"/>
  <c r="K72" i="7"/>
  <c r="L72" i="7"/>
  <c r="M72" i="7"/>
  <c r="C73" i="7"/>
  <c r="D73" i="7"/>
  <c r="E73" i="7"/>
  <c r="F73" i="7"/>
  <c r="G73" i="7"/>
  <c r="H73" i="7"/>
  <c r="I73" i="7"/>
  <c r="J73" i="7"/>
  <c r="K73" i="7"/>
  <c r="L73" i="7"/>
  <c r="M73" i="7"/>
  <c r="C74" i="7"/>
  <c r="D74" i="7"/>
  <c r="E74" i="7"/>
  <c r="F74" i="7"/>
  <c r="G74" i="7"/>
  <c r="H74" i="7"/>
  <c r="I74" i="7"/>
  <c r="J74" i="7"/>
  <c r="K74" i="7"/>
  <c r="L74" i="7"/>
  <c r="M74" i="7"/>
  <c r="C75" i="7"/>
  <c r="D75" i="7"/>
  <c r="E75" i="7"/>
  <c r="F75" i="7"/>
  <c r="G75" i="7"/>
  <c r="H75" i="7"/>
  <c r="I75" i="7"/>
  <c r="J75" i="7"/>
  <c r="K75" i="7"/>
  <c r="L75" i="7"/>
  <c r="M75" i="7"/>
  <c r="C76" i="7"/>
  <c r="D76" i="7"/>
  <c r="E76" i="7"/>
  <c r="F76" i="7"/>
  <c r="G76" i="7"/>
  <c r="H76" i="7"/>
  <c r="I76" i="7"/>
  <c r="J76" i="7"/>
  <c r="K76" i="7"/>
  <c r="L76" i="7"/>
  <c r="M76" i="7"/>
  <c r="C77" i="7"/>
  <c r="D77" i="7"/>
  <c r="E77" i="7"/>
  <c r="F77" i="7"/>
  <c r="G77" i="7"/>
  <c r="H77" i="7"/>
  <c r="I77" i="7"/>
  <c r="J77" i="7"/>
  <c r="K77" i="7"/>
  <c r="L77" i="7"/>
  <c r="M77" i="7"/>
  <c r="C78" i="7"/>
  <c r="D78" i="7"/>
  <c r="E78" i="7"/>
  <c r="F78" i="7"/>
  <c r="G78" i="7"/>
  <c r="H78" i="7"/>
  <c r="I78" i="7"/>
  <c r="J78" i="7"/>
  <c r="K78" i="7"/>
  <c r="L78" i="7"/>
  <c r="M78" i="7"/>
  <c r="C79" i="7"/>
  <c r="D79" i="7"/>
  <c r="E79" i="7"/>
  <c r="F79" i="7"/>
  <c r="G79" i="7"/>
  <c r="H79" i="7"/>
  <c r="I79" i="7"/>
  <c r="J79" i="7"/>
  <c r="K79" i="7"/>
  <c r="L79" i="7"/>
  <c r="M79" i="7"/>
  <c r="C80" i="7"/>
  <c r="D80" i="7"/>
  <c r="E80" i="7"/>
  <c r="F80" i="7"/>
  <c r="G80" i="7"/>
  <c r="H80" i="7"/>
  <c r="I80" i="7"/>
  <c r="J80" i="7"/>
  <c r="K80" i="7"/>
  <c r="L80" i="7"/>
  <c r="M80" i="7"/>
  <c r="C81" i="7"/>
  <c r="D81" i="7"/>
  <c r="E81" i="7"/>
  <c r="F81" i="7"/>
  <c r="G81" i="7"/>
  <c r="H81" i="7"/>
  <c r="I81" i="7"/>
  <c r="J81" i="7"/>
  <c r="K81" i="7"/>
  <c r="L81" i="7"/>
  <c r="M81" i="7"/>
  <c r="C82" i="7"/>
  <c r="D82" i="7"/>
  <c r="E82" i="7"/>
  <c r="F82" i="7"/>
  <c r="G82" i="7"/>
  <c r="H82" i="7"/>
  <c r="I82" i="7"/>
  <c r="J82" i="7"/>
  <c r="K82" i="7"/>
  <c r="L82" i="7"/>
  <c r="M82" i="7"/>
  <c r="C83" i="7"/>
  <c r="D83" i="7"/>
  <c r="E83" i="7"/>
  <c r="F83" i="7"/>
  <c r="G83" i="7"/>
  <c r="H83" i="7"/>
  <c r="I83" i="7"/>
  <c r="J83" i="7"/>
  <c r="K83" i="7"/>
  <c r="L83" i="7"/>
  <c r="M83" i="7"/>
  <c r="C84" i="7"/>
  <c r="D84" i="7"/>
  <c r="E84" i="7"/>
  <c r="F84" i="7"/>
  <c r="G84" i="7"/>
  <c r="H84" i="7"/>
  <c r="I84" i="7"/>
  <c r="J84" i="7"/>
  <c r="K84" i="7"/>
  <c r="L84" i="7"/>
  <c r="M84" i="7"/>
  <c r="C85" i="7"/>
  <c r="D85" i="7"/>
  <c r="E85" i="7"/>
  <c r="F85" i="7"/>
  <c r="G85" i="7"/>
  <c r="H85" i="7"/>
  <c r="I85" i="7"/>
  <c r="J85" i="7"/>
  <c r="K85" i="7"/>
  <c r="L85" i="7"/>
  <c r="M85" i="7"/>
  <c r="C86" i="7"/>
  <c r="D86" i="7"/>
  <c r="E86" i="7"/>
  <c r="F86" i="7"/>
  <c r="G86" i="7"/>
  <c r="H86" i="7"/>
  <c r="I86" i="7"/>
  <c r="J86" i="7"/>
  <c r="K86" i="7"/>
  <c r="L86" i="7"/>
  <c r="M86" i="7"/>
  <c r="C87" i="7"/>
  <c r="D87" i="7"/>
  <c r="E87" i="7"/>
  <c r="F87" i="7"/>
  <c r="G87" i="7"/>
  <c r="H87" i="7"/>
  <c r="I87" i="7"/>
  <c r="J87" i="7"/>
  <c r="K87" i="7"/>
  <c r="L87" i="7"/>
  <c r="M87" i="7"/>
  <c r="C88" i="7"/>
  <c r="D88" i="7"/>
  <c r="E88" i="7"/>
  <c r="F88" i="7"/>
  <c r="G88" i="7"/>
  <c r="H88" i="7"/>
  <c r="I88" i="7"/>
  <c r="J88" i="7"/>
  <c r="K88" i="7"/>
  <c r="L88" i="7"/>
  <c r="M88" i="7"/>
  <c r="C89" i="7"/>
  <c r="D89" i="7"/>
  <c r="E89" i="7"/>
  <c r="F89" i="7"/>
  <c r="G89" i="7"/>
  <c r="H89" i="7"/>
  <c r="I89" i="7"/>
  <c r="J89" i="7"/>
  <c r="K89" i="7"/>
  <c r="L89" i="7"/>
  <c r="M89" i="7"/>
  <c r="C90" i="7"/>
  <c r="D90" i="7"/>
  <c r="E90" i="7"/>
  <c r="F90" i="7"/>
  <c r="G90" i="7"/>
  <c r="H90" i="7"/>
  <c r="I90" i="7"/>
  <c r="J90" i="7"/>
  <c r="K90" i="7"/>
  <c r="L90" i="7"/>
  <c r="M90" i="7"/>
  <c r="C91" i="7"/>
  <c r="D91" i="7"/>
  <c r="E91" i="7"/>
  <c r="F91" i="7"/>
  <c r="G91" i="7"/>
  <c r="H91" i="7"/>
  <c r="I91" i="7"/>
  <c r="J91" i="7"/>
  <c r="K91" i="7"/>
  <c r="L91" i="7"/>
  <c r="M91" i="7"/>
  <c r="C92" i="7"/>
  <c r="D92" i="7"/>
  <c r="E92" i="7"/>
  <c r="F92" i="7"/>
  <c r="G92" i="7"/>
  <c r="H92" i="7"/>
  <c r="I92" i="7"/>
  <c r="J92" i="7"/>
  <c r="K92" i="7"/>
  <c r="L92" i="7"/>
  <c r="M92" i="7"/>
  <c r="C93" i="7"/>
  <c r="D93" i="7"/>
  <c r="E93" i="7"/>
  <c r="F93" i="7"/>
  <c r="G93" i="7"/>
  <c r="H93" i="7"/>
  <c r="I93" i="7"/>
  <c r="J93" i="7"/>
  <c r="K93" i="7"/>
  <c r="L93" i="7"/>
  <c r="M93" i="7"/>
  <c r="C94" i="7"/>
  <c r="D94" i="7"/>
  <c r="E94" i="7"/>
  <c r="F94" i="7"/>
  <c r="G94" i="7"/>
  <c r="H94" i="7"/>
  <c r="I94" i="7"/>
  <c r="J94" i="7"/>
  <c r="K94" i="7"/>
  <c r="L94" i="7"/>
  <c r="M94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C62" i="7"/>
  <c r="D62" i="7"/>
  <c r="E62" i="7"/>
  <c r="F62" i="7"/>
  <c r="G62" i="7"/>
  <c r="H62" i="7"/>
  <c r="I62" i="7"/>
  <c r="J62" i="7"/>
  <c r="K62" i="7"/>
  <c r="L62" i="7"/>
  <c r="M62" i="7"/>
  <c r="C31" i="7"/>
  <c r="D31" i="7"/>
  <c r="E31" i="7"/>
  <c r="F31" i="7"/>
  <c r="G31" i="7"/>
  <c r="H31" i="7"/>
  <c r="I31" i="7"/>
  <c r="J31" i="7"/>
  <c r="K31" i="7"/>
  <c r="L31" i="7"/>
  <c r="M31" i="7"/>
  <c r="C32" i="7"/>
  <c r="D32" i="7"/>
  <c r="E32" i="7"/>
  <c r="F32" i="7"/>
  <c r="G32" i="7"/>
  <c r="H32" i="7"/>
  <c r="I32" i="7"/>
  <c r="J32" i="7"/>
  <c r="K32" i="7"/>
  <c r="L32" i="7"/>
  <c r="M32" i="7"/>
  <c r="C33" i="7"/>
  <c r="D33" i="7"/>
  <c r="E33" i="7"/>
  <c r="F33" i="7"/>
  <c r="G33" i="7"/>
  <c r="H33" i="7"/>
  <c r="I33" i="7"/>
  <c r="J33" i="7"/>
  <c r="K33" i="7"/>
  <c r="L33" i="7"/>
  <c r="M33" i="7"/>
  <c r="C34" i="7"/>
  <c r="D34" i="7"/>
  <c r="E34" i="7"/>
  <c r="F34" i="7"/>
  <c r="G34" i="7"/>
  <c r="H34" i="7"/>
  <c r="I34" i="7"/>
  <c r="J34" i="7"/>
  <c r="K34" i="7"/>
  <c r="L34" i="7"/>
  <c r="M34" i="7"/>
  <c r="C35" i="7"/>
  <c r="D35" i="7"/>
  <c r="E35" i="7"/>
  <c r="F35" i="7"/>
  <c r="G35" i="7"/>
  <c r="H35" i="7"/>
  <c r="I35" i="7"/>
  <c r="J35" i="7"/>
  <c r="K35" i="7"/>
  <c r="L35" i="7"/>
  <c r="M35" i="7"/>
  <c r="C36" i="7"/>
  <c r="D36" i="7"/>
  <c r="E36" i="7"/>
  <c r="F36" i="7"/>
  <c r="G36" i="7"/>
  <c r="H36" i="7"/>
  <c r="I36" i="7"/>
  <c r="J36" i="7"/>
  <c r="K36" i="7"/>
  <c r="L36" i="7"/>
  <c r="M36" i="7"/>
  <c r="C37" i="7"/>
  <c r="D37" i="7"/>
  <c r="E37" i="7"/>
  <c r="F37" i="7"/>
  <c r="G37" i="7"/>
  <c r="H37" i="7"/>
  <c r="I37" i="7"/>
  <c r="J37" i="7"/>
  <c r="K37" i="7"/>
  <c r="L37" i="7"/>
  <c r="M37" i="7"/>
  <c r="C38" i="7"/>
  <c r="D38" i="7"/>
  <c r="E38" i="7"/>
  <c r="F38" i="7"/>
  <c r="G38" i="7"/>
  <c r="H38" i="7"/>
  <c r="I38" i="7"/>
  <c r="J38" i="7"/>
  <c r="K38" i="7"/>
  <c r="L38" i="7"/>
  <c r="M38" i="7"/>
  <c r="C39" i="7"/>
  <c r="D39" i="7"/>
  <c r="E39" i="7"/>
  <c r="F39" i="7"/>
  <c r="G39" i="7"/>
  <c r="H39" i="7"/>
  <c r="I39" i="7"/>
  <c r="J39" i="7"/>
  <c r="K39" i="7"/>
  <c r="L39" i="7"/>
  <c r="M39" i="7"/>
  <c r="C40" i="7"/>
  <c r="D40" i="7"/>
  <c r="E40" i="7"/>
  <c r="F40" i="7"/>
  <c r="G40" i="7"/>
  <c r="H40" i="7"/>
  <c r="I40" i="7"/>
  <c r="J40" i="7"/>
  <c r="K40" i="7"/>
  <c r="L40" i="7"/>
  <c r="M40" i="7"/>
  <c r="C41" i="7"/>
  <c r="D41" i="7"/>
  <c r="E41" i="7"/>
  <c r="F41" i="7"/>
  <c r="G41" i="7"/>
  <c r="H41" i="7"/>
  <c r="I41" i="7"/>
  <c r="J41" i="7"/>
  <c r="K41" i="7"/>
  <c r="L41" i="7"/>
  <c r="M41" i="7"/>
  <c r="C42" i="7"/>
  <c r="D42" i="7"/>
  <c r="E42" i="7"/>
  <c r="F42" i="7"/>
  <c r="G42" i="7"/>
  <c r="H42" i="7"/>
  <c r="I42" i="7"/>
  <c r="J42" i="7"/>
  <c r="K42" i="7"/>
  <c r="L42" i="7"/>
  <c r="M42" i="7"/>
  <c r="C43" i="7"/>
  <c r="D43" i="7"/>
  <c r="E43" i="7"/>
  <c r="F43" i="7"/>
  <c r="G43" i="7"/>
  <c r="H43" i="7"/>
  <c r="I43" i="7"/>
  <c r="J43" i="7"/>
  <c r="K43" i="7"/>
  <c r="L43" i="7"/>
  <c r="M43" i="7"/>
  <c r="C44" i="7"/>
  <c r="D44" i="7"/>
  <c r="E44" i="7"/>
  <c r="F44" i="7"/>
  <c r="G44" i="7"/>
  <c r="H44" i="7"/>
  <c r="I44" i="7"/>
  <c r="J44" i="7"/>
  <c r="K44" i="7"/>
  <c r="L44" i="7"/>
  <c r="M44" i="7"/>
  <c r="C45" i="7"/>
  <c r="D45" i="7"/>
  <c r="E45" i="7"/>
  <c r="F45" i="7"/>
  <c r="G45" i="7"/>
  <c r="H45" i="7"/>
  <c r="I45" i="7"/>
  <c r="J45" i="7"/>
  <c r="K45" i="7"/>
  <c r="L45" i="7"/>
  <c r="M45" i="7"/>
  <c r="C46" i="7"/>
  <c r="D46" i="7"/>
  <c r="E46" i="7"/>
  <c r="F46" i="7"/>
  <c r="G46" i="7"/>
  <c r="H46" i="7"/>
  <c r="I46" i="7"/>
  <c r="J46" i="7"/>
  <c r="K46" i="7"/>
  <c r="L46" i="7"/>
  <c r="M46" i="7"/>
  <c r="C47" i="7"/>
  <c r="D47" i="7"/>
  <c r="E47" i="7"/>
  <c r="F47" i="7"/>
  <c r="G47" i="7"/>
  <c r="H47" i="7"/>
  <c r="I47" i="7"/>
  <c r="J47" i="7"/>
  <c r="K47" i="7"/>
  <c r="L47" i="7"/>
  <c r="M47" i="7"/>
  <c r="C48" i="7"/>
  <c r="D48" i="7"/>
  <c r="E48" i="7"/>
  <c r="F48" i="7"/>
  <c r="G48" i="7"/>
  <c r="H48" i="7"/>
  <c r="I48" i="7"/>
  <c r="J48" i="7"/>
  <c r="K48" i="7"/>
  <c r="L48" i="7"/>
  <c r="M48" i="7"/>
  <c r="C49" i="7"/>
  <c r="D49" i="7"/>
  <c r="E49" i="7"/>
  <c r="F49" i="7"/>
  <c r="G49" i="7"/>
  <c r="H49" i="7"/>
  <c r="I49" i="7"/>
  <c r="J49" i="7"/>
  <c r="K49" i="7"/>
  <c r="L49" i="7"/>
  <c r="M49" i="7"/>
  <c r="C50" i="7"/>
  <c r="D50" i="7"/>
  <c r="E50" i="7"/>
  <c r="F50" i="7"/>
  <c r="G50" i="7"/>
  <c r="H50" i="7"/>
  <c r="I50" i="7"/>
  <c r="J50" i="7"/>
  <c r="K50" i="7"/>
  <c r="L50" i="7"/>
  <c r="M50" i="7"/>
  <c r="C51" i="7"/>
  <c r="D51" i="7"/>
  <c r="E51" i="7"/>
  <c r="F51" i="7"/>
  <c r="G51" i="7"/>
  <c r="H51" i="7"/>
  <c r="I51" i="7"/>
  <c r="J51" i="7"/>
  <c r="K51" i="7"/>
  <c r="L51" i="7"/>
  <c r="M51" i="7"/>
  <c r="C52" i="7"/>
  <c r="D52" i="7"/>
  <c r="E52" i="7"/>
  <c r="F52" i="7"/>
  <c r="G52" i="7"/>
  <c r="H52" i="7"/>
  <c r="I52" i="7"/>
  <c r="J52" i="7"/>
  <c r="K52" i="7"/>
  <c r="L52" i="7"/>
  <c r="M52" i="7"/>
  <c r="C53" i="7"/>
  <c r="D53" i="7"/>
  <c r="E53" i="7"/>
  <c r="F53" i="7"/>
  <c r="G53" i="7"/>
  <c r="H53" i="7"/>
  <c r="I53" i="7"/>
  <c r="J53" i="7"/>
  <c r="K53" i="7"/>
  <c r="L53" i="7"/>
  <c r="M53" i="7"/>
  <c r="C54" i="7"/>
  <c r="D54" i="7"/>
  <c r="E54" i="7"/>
  <c r="F54" i="7"/>
  <c r="G54" i="7"/>
  <c r="H54" i="7"/>
  <c r="I54" i="7"/>
  <c r="J54" i="7"/>
  <c r="K54" i="7"/>
  <c r="L54" i="7"/>
  <c r="M54" i="7"/>
  <c r="C55" i="7"/>
  <c r="D55" i="7"/>
  <c r="E55" i="7"/>
  <c r="F55" i="7"/>
  <c r="G55" i="7"/>
  <c r="H55" i="7"/>
  <c r="I55" i="7"/>
  <c r="J55" i="7"/>
  <c r="K55" i="7"/>
  <c r="L55" i="7"/>
  <c r="M55" i="7"/>
  <c r="C56" i="7"/>
  <c r="D56" i="7"/>
  <c r="E56" i="7"/>
  <c r="F56" i="7"/>
  <c r="G56" i="7"/>
  <c r="H56" i="7"/>
  <c r="I56" i="7"/>
  <c r="J56" i="7"/>
  <c r="K56" i="7"/>
  <c r="L56" i="7"/>
  <c r="M56" i="7"/>
  <c r="C57" i="7"/>
  <c r="D57" i="7"/>
  <c r="E57" i="7"/>
  <c r="F57" i="7"/>
  <c r="G57" i="7"/>
  <c r="H57" i="7"/>
  <c r="I57" i="7"/>
  <c r="J57" i="7"/>
  <c r="K57" i="7"/>
  <c r="L57" i="7"/>
  <c r="M57" i="7"/>
  <c r="C58" i="7"/>
  <c r="D58" i="7"/>
  <c r="E58" i="7"/>
  <c r="F58" i="7"/>
  <c r="G58" i="7"/>
  <c r="H58" i="7"/>
  <c r="I58" i="7"/>
  <c r="J58" i="7"/>
  <c r="K58" i="7"/>
  <c r="L58" i="7"/>
  <c r="M58" i="7"/>
  <c r="C59" i="7"/>
  <c r="D59" i="7"/>
  <c r="E59" i="7"/>
  <c r="F59" i="7"/>
  <c r="G59" i="7"/>
  <c r="H59" i="7"/>
  <c r="I59" i="7"/>
  <c r="J59" i="7"/>
  <c r="K59" i="7"/>
  <c r="L59" i="7"/>
  <c r="M59" i="7"/>
  <c r="C60" i="7"/>
  <c r="D60" i="7"/>
  <c r="E60" i="7"/>
  <c r="F60" i="7"/>
  <c r="G60" i="7"/>
  <c r="H60" i="7"/>
  <c r="I60" i="7"/>
  <c r="J60" i="7"/>
  <c r="K60" i="7"/>
  <c r="L60" i="7"/>
  <c r="M60" i="7"/>
  <c r="C61" i="7"/>
  <c r="D61" i="7"/>
  <c r="E61" i="7"/>
  <c r="F61" i="7"/>
  <c r="G61" i="7"/>
  <c r="H61" i="7"/>
  <c r="I61" i="7"/>
  <c r="J61" i="7"/>
  <c r="K61" i="7"/>
  <c r="L61" i="7"/>
  <c r="M61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C3" i="7"/>
  <c r="D3" i="7"/>
  <c r="E3" i="7"/>
  <c r="F3" i="7"/>
  <c r="G3" i="7"/>
  <c r="H3" i="7"/>
  <c r="I3" i="7"/>
  <c r="J3" i="7"/>
  <c r="K3" i="7"/>
  <c r="L3" i="7"/>
  <c r="M3" i="7"/>
  <c r="N3" i="7"/>
  <c r="C4" i="7"/>
  <c r="D4" i="7"/>
  <c r="E4" i="7"/>
  <c r="F4" i="7"/>
  <c r="G4" i="7"/>
  <c r="H4" i="7"/>
  <c r="I4" i="7"/>
  <c r="J4" i="7"/>
  <c r="K4" i="7"/>
  <c r="L4" i="7"/>
  <c r="M4" i="7"/>
  <c r="N4" i="7"/>
  <c r="C5" i="7"/>
  <c r="D5" i="7"/>
  <c r="E5" i="7"/>
  <c r="F5" i="7"/>
  <c r="G5" i="7"/>
  <c r="H5" i="7"/>
  <c r="I5" i="7"/>
  <c r="J5" i="7"/>
  <c r="K5" i="7"/>
  <c r="L5" i="7"/>
  <c r="M5" i="7"/>
  <c r="C6" i="7"/>
  <c r="D6" i="7"/>
  <c r="E6" i="7"/>
  <c r="F6" i="7"/>
  <c r="G6" i="7"/>
  <c r="H6" i="7"/>
  <c r="I6" i="7"/>
  <c r="J6" i="7"/>
  <c r="K6" i="7"/>
  <c r="L6" i="7"/>
  <c r="M6" i="7"/>
  <c r="N6" i="7"/>
  <c r="C7" i="7"/>
  <c r="D7" i="7"/>
  <c r="E7" i="7"/>
  <c r="F7" i="7"/>
  <c r="G7" i="7"/>
  <c r="H7" i="7"/>
  <c r="I7" i="7"/>
  <c r="J7" i="7"/>
  <c r="K7" i="7"/>
  <c r="L7" i="7"/>
  <c r="M7" i="7"/>
  <c r="C8" i="7"/>
  <c r="D8" i="7"/>
  <c r="E8" i="7"/>
  <c r="F8" i="7"/>
  <c r="G8" i="7"/>
  <c r="H8" i="7"/>
  <c r="I8" i="7"/>
  <c r="J8" i="7"/>
  <c r="K8" i="7"/>
  <c r="L8" i="7"/>
  <c r="M8" i="7"/>
  <c r="N8" i="7"/>
  <c r="C9" i="7"/>
  <c r="D9" i="7"/>
  <c r="E9" i="7"/>
  <c r="F9" i="7"/>
  <c r="G9" i="7"/>
  <c r="H9" i="7"/>
  <c r="I9" i="7"/>
  <c r="J9" i="7"/>
  <c r="K9" i="7"/>
  <c r="L9" i="7"/>
  <c r="M9" i="7"/>
  <c r="C10" i="7"/>
  <c r="D10" i="7"/>
  <c r="E10" i="7"/>
  <c r="F10" i="7"/>
  <c r="G10" i="7"/>
  <c r="H10" i="7"/>
  <c r="I10" i="7"/>
  <c r="J10" i="7"/>
  <c r="K10" i="7"/>
  <c r="L10" i="7"/>
  <c r="M10" i="7"/>
  <c r="C11" i="7"/>
  <c r="D11" i="7"/>
  <c r="E11" i="7"/>
  <c r="F11" i="7"/>
  <c r="G11" i="7"/>
  <c r="H11" i="7"/>
  <c r="I11" i="7"/>
  <c r="J11" i="7"/>
  <c r="K11" i="7"/>
  <c r="L11" i="7"/>
  <c r="M11" i="7"/>
  <c r="C12" i="7"/>
  <c r="D12" i="7"/>
  <c r="E12" i="7"/>
  <c r="F12" i="7"/>
  <c r="G12" i="7"/>
  <c r="H12" i="7"/>
  <c r="I12" i="7"/>
  <c r="J12" i="7"/>
  <c r="K12" i="7"/>
  <c r="L12" i="7"/>
  <c r="M12" i="7"/>
  <c r="C13" i="7"/>
  <c r="D13" i="7"/>
  <c r="E13" i="7"/>
  <c r="F13" i="7"/>
  <c r="G13" i="7"/>
  <c r="H13" i="7"/>
  <c r="I13" i="7"/>
  <c r="J13" i="7"/>
  <c r="K13" i="7"/>
  <c r="L13" i="7"/>
  <c r="M13" i="7"/>
  <c r="C14" i="7"/>
  <c r="D14" i="7"/>
  <c r="E14" i="7"/>
  <c r="F14" i="7"/>
  <c r="G14" i="7"/>
  <c r="H14" i="7"/>
  <c r="I14" i="7"/>
  <c r="J14" i="7"/>
  <c r="K14" i="7"/>
  <c r="L14" i="7"/>
  <c r="M14" i="7"/>
  <c r="C15" i="7"/>
  <c r="D15" i="7"/>
  <c r="E15" i="7"/>
  <c r="F15" i="7"/>
  <c r="G15" i="7"/>
  <c r="H15" i="7"/>
  <c r="I15" i="7"/>
  <c r="J15" i="7"/>
  <c r="K15" i="7"/>
  <c r="L15" i="7"/>
  <c r="M15" i="7"/>
  <c r="C16" i="7"/>
  <c r="D16" i="7"/>
  <c r="E16" i="7"/>
  <c r="F16" i="7"/>
  <c r="G16" i="7"/>
  <c r="H16" i="7"/>
  <c r="I16" i="7"/>
  <c r="J16" i="7"/>
  <c r="K16" i="7"/>
  <c r="L16" i="7"/>
  <c r="M16" i="7"/>
  <c r="C17" i="7"/>
  <c r="D17" i="7"/>
  <c r="E17" i="7"/>
  <c r="F17" i="7"/>
  <c r="G17" i="7"/>
  <c r="H17" i="7"/>
  <c r="I17" i="7"/>
  <c r="J17" i="7"/>
  <c r="K17" i="7"/>
  <c r="L17" i="7"/>
  <c r="M17" i="7"/>
  <c r="C18" i="7"/>
  <c r="D18" i="7"/>
  <c r="E18" i="7"/>
  <c r="F18" i="7"/>
  <c r="G18" i="7"/>
  <c r="H18" i="7"/>
  <c r="I18" i="7"/>
  <c r="J18" i="7"/>
  <c r="K18" i="7"/>
  <c r="L18" i="7"/>
  <c r="M18" i="7"/>
  <c r="C19" i="7"/>
  <c r="D19" i="7"/>
  <c r="E19" i="7"/>
  <c r="F19" i="7"/>
  <c r="G19" i="7"/>
  <c r="H19" i="7"/>
  <c r="I19" i="7"/>
  <c r="J19" i="7"/>
  <c r="K19" i="7"/>
  <c r="L19" i="7"/>
  <c r="M19" i="7"/>
  <c r="C20" i="7"/>
  <c r="D20" i="7"/>
  <c r="E20" i="7"/>
  <c r="F20" i="7"/>
  <c r="G20" i="7"/>
  <c r="H20" i="7"/>
  <c r="I20" i="7"/>
  <c r="J20" i="7"/>
  <c r="K20" i="7"/>
  <c r="L20" i="7"/>
  <c r="M20" i="7"/>
  <c r="C21" i="7"/>
  <c r="D21" i="7"/>
  <c r="E21" i="7"/>
  <c r="F21" i="7"/>
  <c r="G21" i="7"/>
  <c r="H21" i="7"/>
  <c r="I21" i="7"/>
  <c r="J21" i="7"/>
  <c r="K21" i="7"/>
  <c r="L21" i="7"/>
  <c r="M21" i="7"/>
  <c r="C22" i="7"/>
  <c r="D22" i="7"/>
  <c r="E22" i="7"/>
  <c r="F22" i="7"/>
  <c r="G22" i="7"/>
  <c r="H22" i="7"/>
  <c r="I22" i="7"/>
  <c r="J22" i="7"/>
  <c r="K22" i="7"/>
  <c r="L22" i="7"/>
  <c r="M22" i="7"/>
  <c r="C23" i="7"/>
  <c r="D23" i="7"/>
  <c r="E23" i="7"/>
  <c r="F23" i="7"/>
  <c r="G23" i="7"/>
  <c r="H23" i="7"/>
  <c r="I23" i="7"/>
  <c r="J23" i="7"/>
  <c r="K23" i="7"/>
  <c r="L23" i="7"/>
  <c r="M23" i="7"/>
  <c r="C24" i="7"/>
  <c r="D24" i="7"/>
  <c r="E24" i="7"/>
  <c r="F24" i="7"/>
  <c r="G24" i="7"/>
  <c r="H24" i="7"/>
  <c r="I24" i="7"/>
  <c r="J24" i="7"/>
  <c r="K24" i="7"/>
  <c r="L24" i="7"/>
  <c r="M24" i="7"/>
  <c r="C25" i="7"/>
  <c r="D25" i="7"/>
  <c r="E25" i="7"/>
  <c r="F25" i="7"/>
  <c r="G25" i="7"/>
  <c r="H25" i="7"/>
  <c r="I25" i="7"/>
  <c r="J25" i="7"/>
  <c r="K25" i="7"/>
  <c r="L25" i="7"/>
  <c r="M25" i="7"/>
  <c r="C26" i="7"/>
  <c r="D26" i="7"/>
  <c r="E26" i="7"/>
  <c r="F26" i="7"/>
  <c r="G26" i="7"/>
  <c r="H26" i="7"/>
  <c r="I26" i="7"/>
  <c r="J26" i="7"/>
  <c r="K26" i="7"/>
  <c r="L26" i="7"/>
  <c r="M26" i="7"/>
  <c r="C27" i="7"/>
  <c r="D27" i="7"/>
  <c r="E27" i="7"/>
  <c r="F27" i="7"/>
  <c r="G27" i="7"/>
  <c r="H27" i="7"/>
  <c r="I27" i="7"/>
  <c r="J27" i="7"/>
  <c r="K27" i="7"/>
  <c r="L27" i="7"/>
  <c r="M27" i="7"/>
  <c r="C28" i="7"/>
  <c r="D28" i="7"/>
  <c r="E28" i="7"/>
  <c r="F28" i="7"/>
  <c r="G28" i="7"/>
  <c r="H28" i="7"/>
  <c r="I28" i="7"/>
  <c r="J28" i="7"/>
  <c r="K28" i="7"/>
  <c r="L28" i="7"/>
  <c r="M28" i="7"/>
  <c r="C29" i="7"/>
  <c r="D29" i="7"/>
  <c r="E29" i="7"/>
  <c r="F29" i="7"/>
  <c r="G29" i="7"/>
  <c r="H29" i="7"/>
  <c r="I29" i="7"/>
  <c r="J29" i="7"/>
  <c r="K29" i="7"/>
  <c r="L29" i="7"/>
  <c r="M29" i="7"/>
  <c r="C30" i="7"/>
  <c r="D30" i="7"/>
  <c r="E30" i="7"/>
  <c r="F30" i="7"/>
  <c r="G30" i="7"/>
  <c r="H30" i="7"/>
  <c r="I30" i="7"/>
  <c r="J30" i="7"/>
  <c r="K30" i="7"/>
  <c r="L30" i="7"/>
  <c r="M30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3" i="7"/>
  <c r="A266" i="7"/>
  <c r="A264" i="7"/>
  <c r="A263" i="7"/>
  <c r="A262" i="7"/>
  <c r="A261" i="7"/>
  <c r="A260" i="7"/>
  <c r="A259" i="7"/>
  <c r="A258" i="7"/>
  <c r="A257" i="7"/>
  <c r="A256" i="7"/>
  <c r="A255" i="7"/>
  <c r="A254" i="7"/>
  <c r="A253" i="7"/>
  <c r="A252" i="7"/>
  <c r="A251" i="7"/>
  <c r="A250" i="7"/>
  <c r="A249" i="7"/>
  <c r="A248" i="7"/>
  <c r="A247" i="7"/>
  <c r="A246" i="7"/>
  <c r="A245" i="7"/>
  <c r="A244" i="7"/>
  <c r="A243" i="7"/>
  <c r="A242" i="7"/>
  <c r="A241" i="7"/>
  <c r="A240" i="7"/>
  <c r="A239" i="7"/>
  <c r="A238" i="7"/>
  <c r="A237" i="7"/>
  <c r="A236" i="7"/>
  <c r="A235" i="7"/>
  <c r="A234" i="7"/>
  <c r="A233" i="7"/>
  <c r="A232" i="7"/>
  <c r="A231" i="7"/>
  <c r="A230" i="7"/>
  <c r="A229" i="7"/>
  <c r="A228" i="7"/>
  <c r="A227" i="7"/>
  <c r="A226" i="7"/>
  <c r="A225" i="7"/>
  <c r="A224" i="7"/>
  <c r="A223" i="7"/>
  <c r="A222" i="7"/>
  <c r="A221" i="7"/>
  <c r="A220" i="7"/>
  <c r="A219" i="7"/>
  <c r="A218" i="7"/>
  <c r="A217" i="7"/>
  <c r="A216" i="7"/>
  <c r="A215" i="7"/>
  <c r="A214" i="7"/>
  <c r="A213" i="7"/>
  <c r="A212" i="7"/>
  <c r="A211" i="7"/>
  <c r="A210" i="7"/>
  <c r="A209" i="7"/>
  <c r="A208" i="7"/>
  <c r="A207" i="7"/>
  <c r="A206" i="7"/>
  <c r="A205" i="7"/>
  <c r="A204" i="7"/>
  <c r="A203" i="7"/>
  <c r="A202" i="7"/>
  <c r="A201" i="7"/>
  <c r="A200" i="7"/>
  <c r="A199" i="7"/>
  <c r="A198" i="7"/>
  <c r="A197" i="7"/>
  <c r="A196" i="7"/>
  <c r="A195" i="7"/>
  <c r="A194" i="7"/>
  <c r="A193" i="7"/>
  <c r="A192" i="7"/>
  <c r="A191" i="7"/>
  <c r="A190" i="7"/>
  <c r="A189" i="7"/>
  <c r="A188" i="7"/>
  <c r="A187" i="7"/>
  <c r="A186" i="7"/>
  <c r="A185" i="7"/>
  <c r="A184" i="7"/>
  <c r="A183" i="7"/>
  <c r="A182" i="7"/>
  <c r="A181" i="7"/>
  <c r="A180" i="7"/>
  <c r="A179" i="7"/>
  <c r="A178" i="7"/>
  <c r="A177" i="7"/>
  <c r="A176" i="7"/>
  <c r="A175" i="7"/>
  <c r="A174" i="7"/>
  <c r="A173" i="7"/>
  <c r="A172" i="7"/>
  <c r="A171" i="7"/>
  <c r="A170" i="7"/>
  <c r="A169" i="7"/>
  <c r="A168" i="7"/>
  <c r="A167" i="7"/>
  <c r="A166" i="7"/>
  <c r="A165" i="7"/>
  <c r="A164" i="7"/>
  <c r="A163" i="7"/>
  <c r="A162" i="7"/>
  <c r="A161" i="7"/>
  <c r="A160" i="7"/>
  <c r="A159" i="7"/>
  <c r="A158" i="7"/>
  <c r="A157" i="7"/>
  <c r="A156" i="7"/>
  <c r="A155" i="7"/>
  <c r="A154" i="7"/>
  <c r="A153" i="7"/>
  <c r="A152" i="7"/>
  <c r="A151" i="7"/>
  <c r="A150" i="7"/>
  <c r="A149" i="7"/>
  <c r="A148" i="7"/>
  <c r="A147" i="7"/>
  <c r="A146" i="7"/>
  <c r="A145" i="7"/>
  <c r="A144" i="7"/>
  <c r="A143" i="7"/>
  <c r="A142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N2" i="7"/>
  <c r="M2" i="7"/>
  <c r="L2" i="7"/>
  <c r="K2" i="7"/>
  <c r="J2" i="7"/>
  <c r="I2" i="7"/>
  <c r="H2" i="7"/>
  <c r="G2" i="7"/>
  <c r="F2" i="7"/>
  <c r="E2" i="7"/>
  <c r="D2" i="7"/>
  <c r="C2" i="7"/>
  <c r="B2" i="7"/>
  <c r="A2" i="7"/>
  <c r="C230" i="6"/>
  <c r="D230" i="6"/>
  <c r="E230" i="6"/>
  <c r="F230" i="6"/>
  <c r="G230" i="6"/>
  <c r="H230" i="6"/>
  <c r="I230" i="6"/>
  <c r="J230" i="6"/>
  <c r="K230" i="6"/>
  <c r="L230" i="6"/>
  <c r="M230" i="6"/>
  <c r="C231" i="6"/>
  <c r="D231" i="6"/>
  <c r="E231" i="6"/>
  <c r="F231" i="6"/>
  <c r="G231" i="6"/>
  <c r="H231" i="6"/>
  <c r="I231" i="6"/>
  <c r="J231" i="6"/>
  <c r="K231" i="6"/>
  <c r="L231" i="6"/>
  <c r="M231" i="6"/>
  <c r="C232" i="6"/>
  <c r="D232" i="6"/>
  <c r="E232" i="6"/>
  <c r="F232" i="6"/>
  <c r="G232" i="6"/>
  <c r="H232" i="6"/>
  <c r="I232" i="6"/>
  <c r="J232" i="6"/>
  <c r="K232" i="6"/>
  <c r="L232" i="6"/>
  <c r="M232" i="6"/>
  <c r="C233" i="6"/>
  <c r="D233" i="6"/>
  <c r="E233" i="6"/>
  <c r="F233" i="6"/>
  <c r="G233" i="6"/>
  <c r="H233" i="6"/>
  <c r="I233" i="6"/>
  <c r="J233" i="6"/>
  <c r="K233" i="6"/>
  <c r="L233" i="6"/>
  <c r="M233" i="6"/>
  <c r="C234" i="6"/>
  <c r="D234" i="6"/>
  <c r="E234" i="6"/>
  <c r="F234" i="6"/>
  <c r="G234" i="6"/>
  <c r="H234" i="6"/>
  <c r="I234" i="6"/>
  <c r="J234" i="6"/>
  <c r="K234" i="6"/>
  <c r="L234" i="6"/>
  <c r="M234" i="6"/>
  <c r="C235" i="6"/>
  <c r="D235" i="6"/>
  <c r="E235" i="6"/>
  <c r="F235" i="6"/>
  <c r="G235" i="6"/>
  <c r="H235" i="6"/>
  <c r="I235" i="6"/>
  <c r="J235" i="6"/>
  <c r="K235" i="6"/>
  <c r="L235" i="6"/>
  <c r="M235" i="6"/>
  <c r="C236" i="6"/>
  <c r="D236" i="6"/>
  <c r="E236" i="6"/>
  <c r="F236" i="6"/>
  <c r="G236" i="6"/>
  <c r="H236" i="6"/>
  <c r="I236" i="6"/>
  <c r="J236" i="6"/>
  <c r="K236" i="6"/>
  <c r="L236" i="6"/>
  <c r="M236" i="6"/>
  <c r="C237" i="6"/>
  <c r="D237" i="6"/>
  <c r="E237" i="6"/>
  <c r="F237" i="6"/>
  <c r="G237" i="6"/>
  <c r="H237" i="6"/>
  <c r="I237" i="6"/>
  <c r="J237" i="6"/>
  <c r="K237" i="6"/>
  <c r="L237" i="6"/>
  <c r="M237" i="6"/>
  <c r="C238" i="6"/>
  <c r="D238" i="6"/>
  <c r="E238" i="6"/>
  <c r="F238" i="6"/>
  <c r="G238" i="6"/>
  <c r="H238" i="6"/>
  <c r="I238" i="6"/>
  <c r="J238" i="6"/>
  <c r="K238" i="6"/>
  <c r="L238" i="6"/>
  <c r="M238" i="6"/>
  <c r="C239" i="6"/>
  <c r="D239" i="6"/>
  <c r="E239" i="6"/>
  <c r="F239" i="6"/>
  <c r="G239" i="6"/>
  <c r="H239" i="6"/>
  <c r="I239" i="6"/>
  <c r="J239" i="6"/>
  <c r="K239" i="6"/>
  <c r="L239" i="6"/>
  <c r="M239" i="6"/>
  <c r="C240" i="6"/>
  <c r="D240" i="6"/>
  <c r="E240" i="6"/>
  <c r="F240" i="6"/>
  <c r="G240" i="6"/>
  <c r="H240" i="6"/>
  <c r="I240" i="6"/>
  <c r="J240" i="6"/>
  <c r="K240" i="6"/>
  <c r="L240" i="6"/>
  <c r="M240" i="6"/>
  <c r="C241" i="6"/>
  <c r="D241" i="6"/>
  <c r="E241" i="6"/>
  <c r="F241" i="6"/>
  <c r="G241" i="6"/>
  <c r="H241" i="6"/>
  <c r="I241" i="6"/>
  <c r="J241" i="6"/>
  <c r="K241" i="6"/>
  <c r="L241" i="6"/>
  <c r="M241" i="6"/>
  <c r="C242" i="6"/>
  <c r="D242" i="6"/>
  <c r="E242" i="6"/>
  <c r="F242" i="6"/>
  <c r="G242" i="6"/>
  <c r="H242" i="6"/>
  <c r="I242" i="6"/>
  <c r="J242" i="6"/>
  <c r="K242" i="6"/>
  <c r="L242" i="6"/>
  <c r="M242" i="6"/>
  <c r="C243" i="6"/>
  <c r="D243" i="6"/>
  <c r="E243" i="6"/>
  <c r="F243" i="6"/>
  <c r="G243" i="6"/>
  <c r="H243" i="6"/>
  <c r="I243" i="6"/>
  <c r="J243" i="6"/>
  <c r="K243" i="6"/>
  <c r="L243" i="6"/>
  <c r="M243" i="6"/>
  <c r="C244" i="6"/>
  <c r="D244" i="6"/>
  <c r="E244" i="6"/>
  <c r="F244" i="6"/>
  <c r="G244" i="6"/>
  <c r="H244" i="6"/>
  <c r="I244" i="6"/>
  <c r="J244" i="6"/>
  <c r="K244" i="6"/>
  <c r="L244" i="6"/>
  <c r="M244" i="6"/>
  <c r="C245" i="6"/>
  <c r="D245" i="6"/>
  <c r="E245" i="6"/>
  <c r="F245" i="6"/>
  <c r="G245" i="6"/>
  <c r="H245" i="6"/>
  <c r="I245" i="6"/>
  <c r="J245" i="6"/>
  <c r="K245" i="6"/>
  <c r="L245" i="6"/>
  <c r="M245" i="6"/>
  <c r="C246" i="6"/>
  <c r="D246" i="6"/>
  <c r="E246" i="6"/>
  <c r="F246" i="6"/>
  <c r="G246" i="6"/>
  <c r="H246" i="6"/>
  <c r="I246" i="6"/>
  <c r="J246" i="6"/>
  <c r="K246" i="6"/>
  <c r="L246" i="6"/>
  <c r="M246" i="6"/>
  <c r="C247" i="6"/>
  <c r="D247" i="6"/>
  <c r="E247" i="6"/>
  <c r="F247" i="6"/>
  <c r="G247" i="6"/>
  <c r="H247" i="6"/>
  <c r="I247" i="6"/>
  <c r="J247" i="6"/>
  <c r="K247" i="6"/>
  <c r="L247" i="6"/>
  <c r="M247" i="6"/>
  <c r="C248" i="6"/>
  <c r="D248" i="6"/>
  <c r="E248" i="6"/>
  <c r="F248" i="6"/>
  <c r="G248" i="6"/>
  <c r="H248" i="6"/>
  <c r="I248" i="6"/>
  <c r="J248" i="6"/>
  <c r="K248" i="6"/>
  <c r="L248" i="6"/>
  <c r="M248" i="6"/>
  <c r="C249" i="6"/>
  <c r="D249" i="6"/>
  <c r="E249" i="6"/>
  <c r="F249" i="6"/>
  <c r="G249" i="6"/>
  <c r="H249" i="6"/>
  <c r="I249" i="6"/>
  <c r="J249" i="6"/>
  <c r="K249" i="6"/>
  <c r="L249" i="6"/>
  <c r="M249" i="6"/>
  <c r="C250" i="6"/>
  <c r="D250" i="6"/>
  <c r="E250" i="6"/>
  <c r="F250" i="6"/>
  <c r="G250" i="6"/>
  <c r="H250" i="6"/>
  <c r="I250" i="6"/>
  <c r="J250" i="6"/>
  <c r="K250" i="6"/>
  <c r="L250" i="6"/>
  <c r="M250" i="6"/>
  <c r="C251" i="6"/>
  <c r="D251" i="6"/>
  <c r="E251" i="6"/>
  <c r="F251" i="6"/>
  <c r="G251" i="6"/>
  <c r="H251" i="6"/>
  <c r="I251" i="6"/>
  <c r="J251" i="6"/>
  <c r="K251" i="6"/>
  <c r="L251" i="6"/>
  <c r="M251" i="6"/>
  <c r="C252" i="6"/>
  <c r="D252" i="6"/>
  <c r="E252" i="6"/>
  <c r="F252" i="6"/>
  <c r="G252" i="6"/>
  <c r="H252" i="6"/>
  <c r="I252" i="6"/>
  <c r="J252" i="6"/>
  <c r="K252" i="6"/>
  <c r="L252" i="6"/>
  <c r="M252" i="6"/>
  <c r="C253" i="6"/>
  <c r="D253" i="6"/>
  <c r="E253" i="6"/>
  <c r="F253" i="6"/>
  <c r="G253" i="6"/>
  <c r="H253" i="6"/>
  <c r="I253" i="6"/>
  <c r="J253" i="6"/>
  <c r="K253" i="6"/>
  <c r="L253" i="6"/>
  <c r="M253" i="6"/>
  <c r="C254" i="6"/>
  <c r="D254" i="6"/>
  <c r="E254" i="6"/>
  <c r="F254" i="6"/>
  <c r="G254" i="6"/>
  <c r="H254" i="6"/>
  <c r="I254" i="6"/>
  <c r="J254" i="6"/>
  <c r="K254" i="6"/>
  <c r="L254" i="6"/>
  <c r="M254" i="6"/>
  <c r="C255" i="6"/>
  <c r="D255" i="6"/>
  <c r="E255" i="6"/>
  <c r="F255" i="6"/>
  <c r="G255" i="6"/>
  <c r="H255" i="6"/>
  <c r="I255" i="6"/>
  <c r="J255" i="6"/>
  <c r="K255" i="6"/>
  <c r="L255" i="6"/>
  <c r="M255" i="6"/>
  <c r="C256" i="6"/>
  <c r="D256" i="6"/>
  <c r="E256" i="6"/>
  <c r="F256" i="6"/>
  <c r="G256" i="6"/>
  <c r="H256" i="6"/>
  <c r="I256" i="6"/>
  <c r="J256" i="6"/>
  <c r="K256" i="6"/>
  <c r="L256" i="6"/>
  <c r="M256" i="6"/>
  <c r="C257" i="6"/>
  <c r="D257" i="6"/>
  <c r="E257" i="6"/>
  <c r="F257" i="6"/>
  <c r="G257" i="6"/>
  <c r="H257" i="6"/>
  <c r="I257" i="6"/>
  <c r="J257" i="6"/>
  <c r="K257" i="6"/>
  <c r="L257" i="6"/>
  <c r="M257" i="6"/>
  <c r="C258" i="6"/>
  <c r="D258" i="6"/>
  <c r="E258" i="6"/>
  <c r="F258" i="6"/>
  <c r="G258" i="6"/>
  <c r="H258" i="6"/>
  <c r="I258" i="6"/>
  <c r="J258" i="6"/>
  <c r="K258" i="6"/>
  <c r="L258" i="6"/>
  <c r="M258" i="6"/>
  <c r="C259" i="6"/>
  <c r="D259" i="6"/>
  <c r="E259" i="6"/>
  <c r="F259" i="6"/>
  <c r="G259" i="6"/>
  <c r="H259" i="6"/>
  <c r="I259" i="6"/>
  <c r="J259" i="6"/>
  <c r="K259" i="6"/>
  <c r="L259" i="6"/>
  <c r="M259" i="6"/>
  <c r="C260" i="6"/>
  <c r="D260" i="6"/>
  <c r="E260" i="6"/>
  <c r="F260" i="6"/>
  <c r="G260" i="6"/>
  <c r="H260" i="6"/>
  <c r="I260" i="6"/>
  <c r="J260" i="6"/>
  <c r="K260" i="6"/>
  <c r="L260" i="6"/>
  <c r="M260" i="6"/>
  <c r="C261" i="6"/>
  <c r="D261" i="6"/>
  <c r="E261" i="6"/>
  <c r="F261" i="6"/>
  <c r="G261" i="6"/>
  <c r="H261" i="6"/>
  <c r="I261" i="6"/>
  <c r="J261" i="6"/>
  <c r="K261" i="6"/>
  <c r="L261" i="6"/>
  <c r="M261" i="6"/>
  <c r="C262" i="6"/>
  <c r="D262" i="6"/>
  <c r="E262" i="6"/>
  <c r="F262" i="6"/>
  <c r="G262" i="6"/>
  <c r="H262" i="6"/>
  <c r="I262" i="6"/>
  <c r="J262" i="6"/>
  <c r="K262" i="6"/>
  <c r="L262" i="6"/>
  <c r="M262" i="6"/>
  <c r="C263" i="6"/>
  <c r="D263" i="6"/>
  <c r="E263" i="6"/>
  <c r="F263" i="6"/>
  <c r="G263" i="6"/>
  <c r="H263" i="6"/>
  <c r="I263" i="6"/>
  <c r="J263" i="6"/>
  <c r="K263" i="6"/>
  <c r="L263" i="6"/>
  <c r="M263" i="6"/>
  <c r="C264" i="6"/>
  <c r="D264" i="6"/>
  <c r="E264" i="6"/>
  <c r="F264" i="6"/>
  <c r="G264" i="6"/>
  <c r="H264" i="6"/>
  <c r="I264" i="6"/>
  <c r="J264" i="6"/>
  <c r="K264" i="6"/>
  <c r="L264" i="6"/>
  <c r="M264" i="6"/>
  <c r="B264" i="6"/>
  <c r="B263" i="6"/>
  <c r="B262" i="6"/>
  <c r="B261" i="6"/>
  <c r="B260" i="6"/>
  <c r="B259" i="6"/>
  <c r="B258" i="6"/>
  <c r="B257" i="6"/>
  <c r="B256" i="6"/>
  <c r="B255" i="6"/>
  <c r="B254" i="6"/>
  <c r="B253" i="6"/>
  <c r="B252" i="6"/>
  <c r="B251" i="6"/>
  <c r="B250" i="6"/>
  <c r="B249" i="6"/>
  <c r="B248" i="6"/>
  <c r="B247" i="6"/>
  <c r="B246" i="6"/>
  <c r="B245" i="6"/>
  <c r="B244" i="6"/>
  <c r="B243" i="6"/>
  <c r="B242" i="6"/>
  <c r="B241" i="6"/>
  <c r="B240" i="6"/>
  <c r="B239" i="6"/>
  <c r="B238" i="6"/>
  <c r="C207" i="6"/>
  <c r="D207" i="6"/>
  <c r="E207" i="6"/>
  <c r="F207" i="6"/>
  <c r="G207" i="6"/>
  <c r="H207" i="6"/>
  <c r="I207" i="6"/>
  <c r="J207" i="6"/>
  <c r="K207" i="6"/>
  <c r="L207" i="6"/>
  <c r="M207" i="6"/>
  <c r="C208" i="6"/>
  <c r="D208" i="6"/>
  <c r="E208" i="6"/>
  <c r="F208" i="6"/>
  <c r="G208" i="6"/>
  <c r="H208" i="6"/>
  <c r="I208" i="6"/>
  <c r="J208" i="6"/>
  <c r="K208" i="6"/>
  <c r="L208" i="6"/>
  <c r="M208" i="6"/>
  <c r="C209" i="6"/>
  <c r="D209" i="6"/>
  <c r="E209" i="6"/>
  <c r="F209" i="6"/>
  <c r="G209" i="6"/>
  <c r="H209" i="6"/>
  <c r="I209" i="6"/>
  <c r="J209" i="6"/>
  <c r="K209" i="6"/>
  <c r="L209" i="6"/>
  <c r="M209" i="6"/>
  <c r="C210" i="6"/>
  <c r="D210" i="6"/>
  <c r="E210" i="6"/>
  <c r="F210" i="6"/>
  <c r="G210" i="6"/>
  <c r="H210" i="6"/>
  <c r="I210" i="6"/>
  <c r="J210" i="6"/>
  <c r="K210" i="6"/>
  <c r="L210" i="6"/>
  <c r="M210" i="6"/>
  <c r="C211" i="6"/>
  <c r="D211" i="6"/>
  <c r="E211" i="6"/>
  <c r="F211" i="6"/>
  <c r="G211" i="6"/>
  <c r="H211" i="6"/>
  <c r="I211" i="6"/>
  <c r="J211" i="6"/>
  <c r="K211" i="6"/>
  <c r="L211" i="6"/>
  <c r="M211" i="6"/>
  <c r="C212" i="6"/>
  <c r="D212" i="6"/>
  <c r="E212" i="6"/>
  <c r="F212" i="6"/>
  <c r="G212" i="6"/>
  <c r="H212" i="6"/>
  <c r="I212" i="6"/>
  <c r="J212" i="6"/>
  <c r="K212" i="6"/>
  <c r="L212" i="6"/>
  <c r="M212" i="6"/>
  <c r="C213" i="6"/>
  <c r="D213" i="6"/>
  <c r="E213" i="6"/>
  <c r="F213" i="6"/>
  <c r="G213" i="6"/>
  <c r="H213" i="6"/>
  <c r="I213" i="6"/>
  <c r="J213" i="6"/>
  <c r="K213" i="6"/>
  <c r="L213" i="6"/>
  <c r="M213" i="6"/>
  <c r="C214" i="6"/>
  <c r="D214" i="6"/>
  <c r="E214" i="6"/>
  <c r="F214" i="6"/>
  <c r="G214" i="6"/>
  <c r="H214" i="6"/>
  <c r="I214" i="6"/>
  <c r="J214" i="6"/>
  <c r="K214" i="6"/>
  <c r="L214" i="6"/>
  <c r="M214" i="6"/>
  <c r="C215" i="6"/>
  <c r="D215" i="6"/>
  <c r="E215" i="6"/>
  <c r="F215" i="6"/>
  <c r="G215" i="6"/>
  <c r="H215" i="6"/>
  <c r="I215" i="6"/>
  <c r="J215" i="6"/>
  <c r="K215" i="6"/>
  <c r="L215" i="6"/>
  <c r="M215" i="6"/>
  <c r="C216" i="6"/>
  <c r="D216" i="6"/>
  <c r="E216" i="6"/>
  <c r="F216" i="6"/>
  <c r="G216" i="6"/>
  <c r="H216" i="6"/>
  <c r="I216" i="6"/>
  <c r="J216" i="6"/>
  <c r="K216" i="6"/>
  <c r="L216" i="6"/>
  <c r="M216" i="6"/>
  <c r="C217" i="6"/>
  <c r="D217" i="6"/>
  <c r="E217" i="6"/>
  <c r="F217" i="6"/>
  <c r="G217" i="6"/>
  <c r="H217" i="6"/>
  <c r="I217" i="6"/>
  <c r="J217" i="6"/>
  <c r="K217" i="6"/>
  <c r="L217" i="6"/>
  <c r="M217" i="6"/>
  <c r="C218" i="6"/>
  <c r="D218" i="6"/>
  <c r="E218" i="6"/>
  <c r="F218" i="6"/>
  <c r="G218" i="6"/>
  <c r="H218" i="6"/>
  <c r="I218" i="6"/>
  <c r="J218" i="6"/>
  <c r="K218" i="6"/>
  <c r="L218" i="6"/>
  <c r="M218" i="6"/>
  <c r="C219" i="6"/>
  <c r="D219" i="6"/>
  <c r="E219" i="6"/>
  <c r="F219" i="6"/>
  <c r="G219" i="6"/>
  <c r="H219" i="6"/>
  <c r="I219" i="6"/>
  <c r="J219" i="6"/>
  <c r="K219" i="6"/>
  <c r="L219" i="6"/>
  <c r="M219" i="6"/>
  <c r="C220" i="6"/>
  <c r="D220" i="6"/>
  <c r="E220" i="6"/>
  <c r="F220" i="6"/>
  <c r="G220" i="6"/>
  <c r="H220" i="6"/>
  <c r="I220" i="6"/>
  <c r="J220" i="6"/>
  <c r="K220" i="6"/>
  <c r="L220" i="6"/>
  <c r="M220" i="6"/>
  <c r="C221" i="6"/>
  <c r="D221" i="6"/>
  <c r="E221" i="6"/>
  <c r="F221" i="6"/>
  <c r="G221" i="6"/>
  <c r="H221" i="6"/>
  <c r="I221" i="6"/>
  <c r="J221" i="6"/>
  <c r="K221" i="6"/>
  <c r="L221" i="6"/>
  <c r="M221" i="6"/>
  <c r="C222" i="6"/>
  <c r="D222" i="6"/>
  <c r="E222" i="6"/>
  <c r="F222" i="6"/>
  <c r="G222" i="6"/>
  <c r="H222" i="6"/>
  <c r="I222" i="6"/>
  <c r="J222" i="6"/>
  <c r="K222" i="6"/>
  <c r="L222" i="6"/>
  <c r="M222" i="6"/>
  <c r="C223" i="6"/>
  <c r="D223" i="6"/>
  <c r="E223" i="6"/>
  <c r="F223" i="6"/>
  <c r="G223" i="6"/>
  <c r="H223" i="6"/>
  <c r="I223" i="6"/>
  <c r="J223" i="6"/>
  <c r="K223" i="6"/>
  <c r="L223" i="6"/>
  <c r="M223" i="6"/>
  <c r="C224" i="6"/>
  <c r="D224" i="6"/>
  <c r="E224" i="6"/>
  <c r="F224" i="6"/>
  <c r="G224" i="6"/>
  <c r="H224" i="6"/>
  <c r="I224" i="6"/>
  <c r="J224" i="6"/>
  <c r="K224" i="6"/>
  <c r="L224" i="6"/>
  <c r="M224" i="6"/>
  <c r="C225" i="6"/>
  <c r="D225" i="6"/>
  <c r="E225" i="6"/>
  <c r="F225" i="6"/>
  <c r="G225" i="6"/>
  <c r="H225" i="6"/>
  <c r="I225" i="6"/>
  <c r="J225" i="6"/>
  <c r="K225" i="6"/>
  <c r="L225" i="6"/>
  <c r="M225" i="6"/>
  <c r="C226" i="6"/>
  <c r="D226" i="6"/>
  <c r="E226" i="6"/>
  <c r="F226" i="6"/>
  <c r="G226" i="6"/>
  <c r="H226" i="6"/>
  <c r="I226" i="6"/>
  <c r="J226" i="6"/>
  <c r="K226" i="6"/>
  <c r="L226" i="6"/>
  <c r="M226" i="6"/>
  <c r="C227" i="6"/>
  <c r="D227" i="6"/>
  <c r="E227" i="6"/>
  <c r="F227" i="6"/>
  <c r="G227" i="6"/>
  <c r="H227" i="6"/>
  <c r="I227" i="6"/>
  <c r="J227" i="6"/>
  <c r="K227" i="6"/>
  <c r="L227" i="6"/>
  <c r="M227" i="6"/>
  <c r="C228" i="6"/>
  <c r="D228" i="6"/>
  <c r="E228" i="6"/>
  <c r="F228" i="6"/>
  <c r="G228" i="6"/>
  <c r="H228" i="6"/>
  <c r="I228" i="6"/>
  <c r="J228" i="6"/>
  <c r="K228" i="6"/>
  <c r="L228" i="6"/>
  <c r="M228" i="6"/>
  <c r="C229" i="6"/>
  <c r="D229" i="6"/>
  <c r="E229" i="6"/>
  <c r="F229" i="6"/>
  <c r="G229" i="6"/>
  <c r="H229" i="6"/>
  <c r="I229" i="6"/>
  <c r="J229" i="6"/>
  <c r="K229" i="6"/>
  <c r="L229" i="6"/>
  <c r="M229" i="6"/>
  <c r="B237" i="6"/>
  <c r="B236" i="6"/>
  <c r="B235" i="6"/>
  <c r="B234" i="6"/>
  <c r="B233" i="6"/>
  <c r="B232" i="6"/>
  <c r="B231" i="6"/>
  <c r="B230" i="6"/>
  <c r="B229" i="6"/>
  <c r="B228" i="6"/>
  <c r="B227" i="6"/>
  <c r="B226" i="6"/>
  <c r="B225" i="6"/>
  <c r="B224" i="6"/>
  <c r="B223" i="6"/>
  <c r="B222" i="6"/>
  <c r="B221" i="6"/>
  <c r="B220" i="6"/>
  <c r="B219" i="6"/>
  <c r="B218" i="6"/>
  <c r="B217" i="6"/>
  <c r="B216" i="6"/>
  <c r="B215" i="6"/>
  <c r="B214" i="6"/>
  <c r="B213" i="6"/>
  <c r="B212" i="6"/>
  <c r="B211" i="6"/>
  <c r="B210" i="6"/>
  <c r="B209" i="6"/>
  <c r="B208" i="6"/>
  <c r="C176" i="6"/>
  <c r="D176" i="6"/>
  <c r="E176" i="6"/>
  <c r="F176" i="6"/>
  <c r="G176" i="6"/>
  <c r="H176" i="6"/>
  <c r="I176" i="6"/>
  <c r="J176" i="6"/>
  <c r="K176" i="6"/>
  <c r="L176" i="6"/>
  <c r="M176" i="6"/>
  <c r="C177" i="6"/>
  <c r="D177" i="6"/>
  <c r="E177" i="6"/>
  <c r="F177" i="6"/>
  <c r="G177" i="6"/>
  <c r="H177" i="6"/>
  <c r="I177" i="6"/>
  <c r="J177" i="6"/>
  <c r="K177" i="6"/>
  <c r="L177" i="6"/>
  <c r="M177" i="6"/>
  <c r="C178" i="6"/>
  <c r="D178" i="6"/>
  <c r="E178" i="6"/>
  <c r="F178" i="6"/>
  <c r="G178" i="6"/>
  <c r="H178" i="6"/>
  <c r="I178" i="6"/>
  <c r="J178" i="6"/>
  <c r="K178" i="6"/>
  <c r="L178" i="6"/>
  <c r="M178" i="6"/>
  <c r="C179" i="6"/>
  <c r="D179" i="6"/>
  <c r="E179" i="6"/>
  <c r="F179" i="6"/>
  <c r="G179" i="6"/>
  <c r="H179" i="6"/>
  <c r="I179" i="6"/>
  <c r="J179" i="6"/>
  <c r="K179" i="6"/>
  <c r="L179" i="6"/>
  <c r="M179" i="6"/>
  <c r="C180" i="6"/>
  <c r="D180" i="6"/>
  <c r="E180" i="6"/>
  <c r="F180" i="6"/>
  <c r="G180" i="6"/>
  <c r="H180" i="6"/>
  <c r="I180" i="6"/>
  <c r="J180" i="6"/>
  <c r="K180" i="6"/>
  <c r="L180" i="6"/>
  <c r="M180" i="6"/>
  <c r="C181" i="6"/>
  <c r="D181" i="6"/>
  <c r="E181" i="6"/>
  <c r="F181" i="6"/>
  <c r="G181" i="6"/>
  <c r="H181" i="6"/>
  <c r="I181" i="6"/>
  <c r="J181" i="6"/>
  <c r="K181" i="6"/>
  <c r="L181" i="6"/>
  <c r="M181" i="6"/>
  <c r="AB5" i="6" s="1"/>
  <c r="C182" i="6"/>
  <c r="D182" i="6"/>
  <c r="E182" i="6"/>
  <c r="F182" i="6"/>
  <c r="G182" i="6"/>
  <c r="H182" i="6"/>
  <c r="I182" i="6"/>
  <c r="J182" i="6"/>
  <c r="K182" i="6"/>
  <c r="L182" i="6"/>
  <c r="M182" i="6"/>
  <c r="C183" i="6"/>
  <c r="D183" i="6"/>
  <c r="E183" i="6"/>
  <c r="F183" i="6"/>
  <c r="G183" i="6"/>
  <c r="H183" i="6"/>
  <c r="I183" i="6"/>
  <c r="J183" i="6"/>
  <c r="K183" i="6"/>
  <c r="L183" i="6"/>
  <c r="M183" i="6"/>
  <c r="C184" i="6"/>
  <c r="D184" i="6"/>
  <c r="E184" i="6"/>
  <c r="F184" i="6"/>
  <c r="G184" i="6"/>
  <c r="H184" i="6"/>
  <c r="I184" i="6"/>
  <c r="J184" i="6"/>
  <c r="K184" i="6"/>
  <c r="L184" i="6"/>
  <c r="M184" i="6"/>
  <c r="C185" i="6"/>
  <c r="D185" i="6"/>
  <c r="E185" i="6"/>
  <c r="F185" i="6"/>
  <c r="G185" i="6"/>
  <c r="H185" i="6"/>
  <c r="I185" i="6"/>
  <c r="J185" i="6"/>
  <c r="K185" i="6"/>
  <c r="L185" i="6"/>
  <c r="M185" i="6"/>
  <c r="C186" i="6"/>
  <c r="D186" i="6"/>
  <c r="E186" i="6"/>
  <c r="F186" i="6"/>
  <c r="G186" i="6"/>
  <c r="H186" i="6"/>
  <c r="I186" i="6"/>
  <c r="J186" i="6"/>
  <c r="K186" i="6"/>
  <c r="L186" i="6"/>
  <c r="M186" i="6"/>
  <c r="C187" i="6"/>
  <c r="D187" i="6"/>
  <c r="E187" i="6"/>
  <c r="F187" i="6"/>
  <c r="G187" i="6"/>
  <c r="H187" i="6"/>
  <c r="I187" i="6"/>
  <c r="J187" i="6"/>
  <c r="K187" i="6"/>
  <c r="L187" i="6"/>
  <c r="M187" i="6"/>
  <c r="C188" i="6"/>
  <c r="D188" i="6"/>
  <c r="E188" i="6"/>
  <c r="F188" i="6"/>
  <c r="G188" i="6"/>
  <c r="H188" i="6"/>
  <c r="I188" i="6"/>
  <c r="J188" i="6"/>
  <c r="K188" i="6"/>
  <c r="L188" i="6"/>
  <c r="M188" i="6"/>
  <c r="C189" i="6"/>
  <c r="D189" i="6"/>
  <c r="E189" i="6"/>
  <c r="F189" i="6"/>
  <c r="G189" i="6"/>
  <c r="H189" i="6"/>
  <c r="I189" i="6"/>
  <c r="J189" i="6"/>
  <c r="K189" i="6"/>
  <c r="L189" i="6"/>
  <c r="M189" i="6"/>
  <c r="C190" i="6"/>
  <c r="D190" i="6"/>
  <c r="E190" i="6"/>
  <c r="F190" i="6"/>
  <c r="G190" i="6"/>
  <c r="H190" i="6"/>
  <c r="I190" i="6"/>
  <c r="J190" i="6"/>
  <c r="K190" i="6"/>
  <c r="L190" i="6"/>
  <c r="M190" i="6"/>
  <c r="C191" i="6"/>
  <c r="D191" i="6"/>
  <c r="E191" i="6"/>
  <c r="F191" i="6"/>
  <c r="G191" i="6"/>
  <c r="H191" i="6"/>
  <c r="I191" i="6"/>
  <c r="J191" i="6"/>
  <c r="K191" i="6"/>
  <c r="L191" i="6"/>
  <c r="M191" i="6"/>
  <c r="C192" i="6"/>
  <c r="D192" i="6"/>
  <c r="E192" i="6"/>
  <c r="F192" i="6"/>
  <c r="G192" i="6"/>
  <c r="H192" i="6"/>
  <c r="I192" i="6"/>
  <c r="J192" i="6"/>
  <c r="K192" i="6"/>
  <c r="L192" i="6"/>
  <c r="M192" i="6"/>
  <c r="C193" i="6"/>
  <c r="D193" i="6"/>
  <c r="E193" i="6"/>
  <c r="F193" i="6"/>
  <c r="G193" i="6"/>
  <c r="H193" i="6"/>
  <c r="I193" i="6"/>
  <c r="J193" i="6"/>
  <c r="K193" i="6"/>
  <c r="L193" i="6"/>
  <c r="M193" i="6"/>
  <c r="C194" i="6"/>
  <c r="D194" i="6"/>
  <c r="E194" i="6"/>
  <c r="F194" i="6"/>
  <c r="G194" i="6"/>
  <c r="H194" i="6"/>
  <c r="I194" i="6"/>
  <c r="J194" i="6"/>
  <c r="K194" i="6"/>
  <c r="L194" i="6"/>
  <c r="M194" i="6"/>
  <c r="C195" i="6"/>
  <c r="D195" i="6"/>
  <c r="E195" i="6"/>
  <c r="F195" i="6"/>
  <c r="G195" i="6"/>
  <c r="H195" i="6"/>
  <c r="I195" i="6"/>
  <c r="J195" i="6"/>
  <c r="K195" i="6"/>
  <c r="L195" i="6"/>
  <c r="M195" i="6"/>
  <c r="C196" i="6"/>
  <c r="D196" i="6"/>
  <c r="E196" i="6"/>
  <c r="F196" i="6"/>
  <c r="G196" i="6"/>
  <c r="H196" i="6"/>
  <c r="I196" i="6"/>
  <c r="J196" i="6"/>
  <c r="K196" i="6"/>
  <c r="L196" i="6"/>
  <c r="M196" i="6"/>
  <c r="C197" i="6"/>
  <c r="D197" i="6"/>
  <c r="E197" i="6"/>
  <c r="F197" i="6"/>
  <c r="G197" i="6"/>
  <c r="H197" i="6"/>
  <c r="I197" i="6"/>
  <c r="J197" i="6"/>
  <c r="K197" i="6"/>
  <c r="L197" i="6"/>
  <c r="M197" i="6"/>
  <c r="C198" i="6"/>
  <c r="D198" i="6"/>
  <c r="E198" i="6"/>
  <c r="F198" i="6"/>
  <c r="G198" i="6"/>
  <c r="H198" i="6"/>
  <c r="I198" i="6"/>
  <c r="J198" i="6"/>
  <c r="K198" i="6"/>
  <c r="L198" i="6"/>
  <c r="M198" i="6"/>
  <c r="C199" i="6"/>
  <c r="D199" i="6"/>
  <c r="E199" i="6"/>
  <c r="F199" i="6"/>
  <c r="G199" i="6"/>
  <c r="H199" i="6"/>
  <c r="I199" i="6"/>
  <c r="J199" i="6"/>
  <c r="K199" i="6"/>
  <c r="L199" i="6"/>
  <c r="M199" i="6"/>
  <c r="C200" i="6"/>
  <c r="D200" i="6"/>
  <c r="E200" i="6"/>
  <c r="F200" i="6"/>
  <c r="G200" i="6"/>
  <c r="H200" i="6"/>
  <c r="I200" i="6"/>
  <c r="J200" i="6"/>
  <c r="K200" i="6"/>
  <c r="L200" i="6"/>
  <c r="M200" i="6"/>
  <c r="C201" i="6"/>
  <c r="D201" i="6"/>
  <c r="E201" i="6"/>
  <c r="F201" i="6"/>
  <c r="G201" i="6"/>
  <c r="H201" i="6"/>
  <c r="I201" i="6"/>
  <c r="J201" i="6"/>
  <c r="K201" i="6"/>
  <c r="L201" i="6"/>
  <c r="M201" i="6"/>
  <c r="C202" i="6"/>
  <c r="D202" i="6"/>
  <c r="E202" i="6"/>
  <c r="F202" i="6"/>
  <c r="G202" i="6"/>
  <c r="H202" i="6"/>
  <c r="I202" i="6"/>
  <c r="X5" i="6" s="1"/>
  <c r="J202" i="6"/>
  <c r="Y5" i="6" s="1"/>
  <c r="K202" i="6"/>
  <c r="L202" i="6"/>
  <c r="M202" i="6"/>
  <c r="C203" i="6"/>
  <c r="D203" i="6"/>
  <c r="E203" i="6"/>
  <c r="F203" i="6"/>
  <c r="G203" i="6"/>
  <c r="H203" i="6"/>
  <c r="I203" i="6"/>
  <c r="J203" i="6"/>
  <c r="K203" i="6"/>
  <c r="L203" i="6"/>
  <c r="M203" i="6"/>
  <c r="C204" i="6"/>
  <c r="D204" i="6"/>
  <c r="E204" i="6"/>
  <c r="F204" i="6"/>
  <c r="G204" i="6"/>
  <c r="H204" i="6"/>
  <c r="I204" i="6"/>
  <c r="J204" i="6"/>
  <c r="K204" i="6"/>
  <c r="L204" i="6"/>
  <c r="M204" i="6"/>
  <c r="C205" i="6"/>
  <c r="D205" i="6"/>
  <c r="E205" i="6"/>
  <c r="F205" i="6"/>
  <c r="G205" i="6"/>
  <c r="H205" i="6"/>
  <c r="I205" i="6"/>
  <c r="J205" i="6"/>
  <c r="K205" i="6"/>
  <c r="L205" i="6"/>
  <c r="M205" i="6"/>
  <c r="C206" i="6"/>
  <c r="D206" i="6"/>
  <c r="E206" i="6"/>
  <c r="F206" i="6"/>
  <c r="G206" i="6"/>
  <c r="H206" i="6"/>
  <c r="I206" i="6"/>
  <c r="J206" i="6"/>
  <c r="K206" i="6"/>
  <c r="L206" i="6"/>
  <c r="M206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0" i="6"/>
  <c r="B191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C143" i="6"/>
  <c r="D143" i="6"/>
  <c r="E143" i="6"/>
  <c r="F143" i="6"/>
  <c r="G143" i="6"/>
  <c r="H143" i="6"/>
  <c r="I143" i="6"/>
  <c r="J143" i="6"/>
  <c r="K143" i="6"/>
  <c r="L143" i="6"/>
  <c r="M143" i="6"/>
  <c r="C144" i="6"/>
  <c r="D144" i="6"/>
  <c r="E144" i="6"/>
  <c r="F144" i="6"/>
  <c r="G144" i="6"/>
  <c r="H144" i="6"/>
  <c r="I144" i="6"/>
  <c r="J144" i="6"/>
  <c r="K144" i="6"/>
  <c r="L144" i="6"/>
  <c r="M144" i="6"/>
  <c r="C145" i="6"/>
  <c r="D145" i="6"/>
  <c r="E145" i="6"/>
  <c r="F145" i="6"/>
  <c r="G145" i="6"/>
  <c r="H145" i="6"/>
  <c r="I145" i="6"/>
  <c r="J145" i="6"/>
  <c r="K145" i="6"/>
  <c r="L145" i="6"/>
  <c r="M145" i="6"/>
  <c r="C146" i="6"/>
  <c r="D146" i="6"/>
  <c r="E146" i="6"/>
  <c r="F146" i="6"/>
  <c r="G146" i="6"/>
  <c r="H146" i="6"/>
  <c r="I146" i="6"/>
  <c r="J146" i="6"/>
  <c r="K146" i="6"/>
  <c r="L146" i="6"/>
  <c r="M146" i="6"/>
  <c r="C147" i="6"/>
  <c r="D147" i="6"/>
  <c r="E147" i="6"/>
  <c r="F147" i="6"/>
  <c r="G147" i="6"/>
  <c r="H147" i="6"/>
  <c r="I147" i="6"/>
  <c r="J147" i="6"/>
  <c r="K147" i="6"/>
  <c r="L147" i="6"/>
  <c r="M147" i="6"/>
  <c r="C148" i="6"/>
  <c r="D148" i="6"/>
  <c r="E148" i="6"/>
  <c r="F148" i="6"/>
  <c r="G148" i="6"/>
  <c r="H148" i="6"/>
  <c r="I148" i="6"/>
  <c r="J148" i="6"/>
  <c r="K148" i="6"/>
  <c r="L148" i="6"/>
  <c r="M148" i="6"/>
  <c r="C149" i="6"/>
  <c r="D149" i="6"/>
  <c r="E149" i="6"/>
  <c r="F149" i="6"/>
  <c r="G149" i="6"/>
  <c r="H149" i="6"/>
  <c r="I149" i="6"/>
  <c r="J149" i="6"/>
  <c r="K149" i="6"/>
  <c r="L149" i="6"/>
  <c r="M149" i="6"/>
  <c r="C150" i="6"/>
  <c r="D150" i="6"/>
  <c r="E150" i="6"/>
  <c r="F150" i="6"/>
  <c r="G150" i="6"/>
  <c r="H150" i="6"/>
  <c r="I150" i="6"/>
  <c r="J150" i="6"/>
  <c r="K150" i="6"/>
  <c r="L150" i="6"/>
  <c r="M150" i="6"/>
  <c r="C151" i="6"/>
  <c r="D151" i="6"/>
  <c r="E151" i="6"/>
  <c r="F151" i="6"/>
  <c r="G151" i="6"/>
  <c r="H151" i="6"/>
  <c r="I151" i="6"/>
  <c r="J151" i="6"/>
  <c r="K151" i="6"/>
  <c r="L151" i="6"/>
  <c r="M151" i="6"/>
  <c r="C152" i="6"/>
  <c r="D152" i="6"/>
  <c r="E152" i="6"/>
  <c r="F152" i="6"/>
  <c r="G152" i="6"/>
  <c r="H152" i="6"/>
  <c r="I152" i="6"/>
  <c r="J152" i="6"/>
  <c r="K152" i="6"/>
  <c r="L152" i="6"/>
  <c r="M152" i="6"/>
  <c r="C153" i="6"/>
  <c r="D153" i="6"/>
  <c r="E153" i="6"/>
  <c r="F153" i="6"/>
  <c r="G153" i="6"/>
  <c r="H153" i="6"/>
  <c r="I153" i="6"/>
  <c r="J153" i="6"/>
  <c r="K153" i="6"/>
  <c r="L153" i="6"/>
  <c r="M153" i="6"/>
  <c r="C154" i="6"/>
  <c r="D154" i="6"/>
  <c r="E154" i="6"/>
  <c r="F154" i="6"/>
  <c r="G154" i="6"/>
  <c r="H154" i="6"/>
  <c r="I154" i="6"/>
  <c r="J154" i="6"/>
  <c r="K154" i="6"/>
  <c r="L154" i="6"/>
  <c r="M154" i="6"/>
  <c r="C155" i="6"/>
  <c r="D155" i="6"/>
  <c r="E155" i="6"/>
  <c r="F155" i="6"/>
  <c r="G155" i="6"/>
  <c r="H155" i="6"/>
  <c r="I155" i="6"/>
  <c r="J155" i="6"/>
  <c r="K155" i="6"/>
  <c r="L155" i="6"/>
  <c r="M155" i="6"/>
  <c r="C156" i="6"/>
  <c r="D156" i="6"/>
  <c r="E156" i="6"/>
  <c r="F156" i="6"/>
  <c r="G156" i="6"/>
  <c r="H156" i="6"/>
  <c r="I156" i="6"/>
  <c r="J156" i="6"/>
  <c r="K156" i="6"/>
  <c r="L156" i="6"/>
  <c r="M156" i="6"/>
  <c r="C157" i="6"/>
  <c r="D157" i="6"/>
  <c r="E157" i="6"/>
  <c r="F157" i="6"/>
  <c r="G157" i="6"/>
  <c r="H157" i="6"/>
  <c r="I157" i="6"/>
  <c r="J157" i="6"/>
  <c r="K157" i="6"/>
  <c r="L157" i="6"/>
  <c r="M157" i="6"/>
  <c r="C158" i="6"/>
  <c r="D158" i="6"/>
  <c r="E158" i="6"/>
  <c r="F158" i="6"/>
  <c r="G158" i="6"/>
  <c r="H158" i="6"/>
  <c r="I158" i="6"/>
  <c r="J158" i="6"/>
  <c r="K158" i="6"/>
  <c r="L158" i="6"/>
  <c r="M158" i="6"/>
  <c r="C159" i="6"/>
  <c r="D159" i="6"/>
  <c r="E159" i="6"/>
  <c r="F159" i="6"/>
  <c r="G159" i="6"/>
  <c r="H159" i="6"/>
  <c r="I159" i="6"/>
  <c r="J159" i="6"/>
  <c r="K159" i="6"/>
  <c r="L159" i="6"/>
  <c r="M159" i="6"/>
  <c r="C160" i="6"/>
  <c r="D160" i="6"/>
  <c r="E160" i="6"/>
  <c r="F160" i="6"/>
  <c r="G160" i="6"/>
  <c r="H160" i="6"/>
  <c r="I160" i="6"/>
  <c r="J160" i="6"/>
  <c r="K160" i="6"/>
  <c r="L160" i="6"/>
  <c r="M160" i="6"/>
  <c r="C161" i="6"/>
  <c r="D161" i="6"/>
  <c r="E161" i="6"/>
  <c r="F161" i="6"/>
  <c r="G161" i="6"/>
  <c r="H161" i="6"/>
  <c r="I161" i="6"/>
  <c r="J161" i="6"/>
  <c r="K161" i="6"/>
  <c r="L161" i="6"/>
  <c r="M161" i="6"/>
  <c r="C162" i="6"/>
  <c r="D162" i="6"/>
  <c r="E162" i="6"/>
  <c r="F162" i="6"/>
  <c r="G162" i="6"/>
  <c r="H162" i="6"/>
  <c r="I162" i="6"/>
  <c r="J162" i="6"/>
  <c r="K162" i="6"/>
  <c r="L162" i="6"/>
  <c r="M162" i="6"/>
  <c r="C163" i="6"/>
  <c r="D163" i="6"/>
  <c r="E163" i="6"/>
  <c r="F163" i="6"/>
  <c r="G163" i="6"/>
  <c r="H163" i="6"/>
  <c r="I163" i="6"/>
  <c r="J163" i="6"/>
  <c r="K163" i="6"/>
  <c r="L163" i="6"/>
  <c r="M163" i="6"/>
  <c r="C164" i="6"/>
  <c r="D164" i="6"/>
  <c r="E164" i="6"/>
  <c r="F164" i="6"/>
  <c r="G164" i="6"/>
  <c r="H164" i="6"/>
  <c r="I164" i="6"/>
  <c r="J164" i="6"/>
  <c r="K164" i="6"/>
  <c r="L164" i="6"/>
  <c r="M164" i="6"/>
  <c r="C165" i="6"/>
  <c r="D165" i="6"/>
  <c r="E165" i="6"/>
  <c r="F165" i="6"/>
  <c r="G165" i="6"/>
  <c r="H165" i="6"/>
  <c r="I165" i="6"/>
  <c r="J165" i="6"/>
  <c r="K165" i="6"/>
  <c r="L165" i="6"/>
  <c r="M165" i="6"/>
  <c r="C166" i="6"/>
  <c r="D166" i="6"/>
  <c r="E166" i="6"/>
  <c r="F166" i="6"/>
  <c r="G166" i="6"/>
  <c r="H166" i="6"/>
  <c r="I166" i="6"/>
  <c r="J166" i="6"/>
  <c r="K166" i="6"/>
  <c r="L166" i="6"/>
  <c r="M166" i="6"/>
  <c r="C167" i="6"/>
  <c r="D167" i="6"/>
  <c r="E167" i="6"/>
  <c r="F167" i="6"/>
  <c r="G167" i="6"/>
  <c r="H167" i="6"/>
  <c r="I167" i="6"/>
  <c r="J167" i="6"/>
  <c r="K167" i="6"/>
  <c r="L167" i="6"/>
  <c r="M167" i="6"/>
  <c r="C168" i="6"/>
  <c r="D168" i="6"/>
  <c r="E168" i="6"/>
  <c r="F168" i="6"/>
  <c r="G168" i="6"/>
  <c r="H168" i="6"/>
  <c r="I168" i="6"/>
  <c r="J168" i="6"/>
  <c r="K168" i="6"/>
  <c r="L168" i="6"/>
  <c r="M168" i="6"/>
  <c r="C169" i="6"/>
  <c r="D169" i="6"/>
  <c r="E169" i="6"/>
  <c r="F169" i="6"/>
  <c r="G169" i="6"/>
  <c r="H169" i="6"/>
  <c r="I169" i="6"/>
  <c r="J169" i="6"/>
  <c r="K169" i="6"/>
  <c r="L169" i="6"/>
  <c r="M169" i="6"/>
  <c r="C170" i="6"/>
  <c r="D170" i="6"/>
  <c r="E170" i="6"/>
  <c r="F170" i="6"/>
  <c r="G170" i="6"/>
  <c r="H170" i="6"/>
  <c r="I170" i="6"/>
  <c r="J170" i="6"/>
  <c r="K170" i="6"/>
  <c r="L170" i="6"/>
  <c r="M170" i="6"/>
  <c r="C171" i="6"/>
  <c r="D171" i="6"/>
  <c r="E171" i="6"/>
  <c r="F171" i="6"/>
  <c r="G171" i="6"/>
  <c r="H171" i="6"/>
  <c r="I171" i="6"/>
  <c r="J171" i="6"/>
  <c r="K171" i="6"/>
  <c r="L171" i="6"/>
  <c r="M171" i="6"/>
  <c r="C172" i="6"/>
  <c r="D172" i="6"/>
  <c r="E172" i="6"/>
  <c r="F172" i="6"/>
  <c r="G172" i="6"/>
  <c r="H172" i="6"/>
  <c r="I172" i="6"/>
  <c r="J172" i="6"/>
  <c r="K172" i="6"/>
  <c r="L172" i="6"/>
  <c r="M172" i="6"/>
  <c r="C173" i="6"/>
  <c r="D173" i="6"/>
  <c r="E173" i="6"/>
  <c r="F173" i="6"/>
  <c r="G173" i="6"/>
  <c r="H173" i="6"/>
  <c r="I173" i="6"/>
  <c r="J173" i="6"/>
  <c r="K173" i="6"/>
  <c r="L173" i="6"/>
  <c r="M173" i="6"/>
  <c r="C174" i="6"/>
  <c r="D174" i="6"/>
  <c r="E174" i="6"/>
  <c r="F174" i="6"/>
  <c r="G174" i="6"/>
  <c r="H174" i="6"/>
  <c r="I174" i="6"/>
  <c r="J174" i="6"/>
  <c r="K174" i="6"/>
  <c r="L174" i="6"/>
  <c r="M174" i="6"/>
  <c r="C175" i="6"/>
  <c r="D175" i="6"/>
  <c r="E175" i="6"/>
  <c r="F175" i="6"/>
  <c r="G175" i="6"/>
  <c r="H175" i="6"/>
  <c r="I175" i="6"/>
  <c r="J175" i="6"/>
  <c r="K175" i="6"/>
  <c r="L175" i="6"/>
  <c r="M175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3" i="6"/>
  <c r="B154" i="6"/>
  <c r="B152" i="6"/>
  <c r="B151" i="6"/>
  <c r="B150" i="6"/>
  <c r="B149" i="6"/>
  <c r="B148" i="6"/>
  <c r="B147" i="6"/>
  <c r="B146" i="6"/>
  <c r="B145" i="6"/>
  <c r="C113" i="6"/>
  <c r="D113" i="6"/>
  <c r="E113" i="6"/>
  <c r="F113" i="6"/>
  <c r="G113" i="6"/>
  <c r="H113" i="6"/>
  <c r="I113" i="6"/>
  <c r="J113" i="6"/>
  <c r="K113" i="6"/>
  <c r="L113" i="6"/>
  <c r="M113" i="6"/>
  <c r="C114" i="6"/>
  <c r="D114" i="6"/>
  <c r="E114" i="6"/>
  <c r="F114" i="6"/>
  <c r="G114" i="6"/>
  <c r="V4" i="6" s="1"/>
  <c r="H114" i="6"/>
  <c r="W4" i="6" s="1"/>
  <c r="I114" i="6"/>
  <c r="J114" i="6"/>
  <c r="K114" i="6"/>
  <c r="L114" i="6"/>
  <c r="M114" i="6"/>
  <c r="C115" i="6"/>
  <c r="D115" i="6"/>
  <c r="E115" i="6"/>
  <c r="F115" i="6"/>
  <c r="G115" i="6"/>
  <c r="H115" i="6"/>
  <c r="I115" i="6"/>
  <c r="J115" i="6"/>
  <c r="K115" i="6"/>
  <c r="L115" i="6"/>
  <c r="M115" i="6"/>
  <c r="C116" i="6"/>
  <c r="D116" i="6"/>
  <c r="E116" i="6"/>
  <c r="F116" i="6"/>
  <c r="G116" i="6"/>
  <c r="H116" i="6"/>
  <c r="I116" i="6"/>
  <c r="J116" i="6"/>
  <c r="K116" i="6"/>
  <c r="L116" i="6"/>
  <c r="M116" i="6"/>
  <c r="C117" i="6"/>
  <c r="D117" i="6"/>
  <c r="E117" i="6"/>
  <c r="F117" i="6"/>
  <c r="G117" i="6"/>
  <c r="H117" i="6"/>
  <c r="I117" i="6"/>
  <c r="J117" i="6"/>
  <c r="K117" i="6"/>
  <c r="L117" i="6"/>
  <c r="M117" i="6"/>
  <c r="C118" i="6"/>
  <c r="D118" i="6"/>
  <c r="E118" i="6"/>
  <c r="F118" i="6"/>
  <c r="G118" i="6"/>
  <c r="H118" i="6"/>
  <c r="I118" i="6"/>
  <c r="J118" i="6"/>
  <c r="K118" i="6"/>
  <c r="L118" i="6"/>
  <c r="M118" i="6"/>
  <c r="C119" i="6"/>
  <c r="D119" i="6"/>
  <c r="E119" i="6"/>
  <c r="F119" i="6"/>
  <c r="G119" i="6"/>
  <c r="H119" i="6"/>
  <c r="I119" i="6"/>
  <c r="J119" i="6"/>
  <c r="K119" i="6"/>
  <c r="L119" i="6"/>
  <c r="M119" i="6"/>
  <c r="C120" i="6"/>
  <c r="D120" i="6"/>
  <c r="E120" i="6"/>
  <c r="F120" i="6"/>
  <c r="G120" i="6"/>
  <c r="H120" i="6"/>
  <c r="I120" i="6"/>
  <c r="J120" i="6"/>
  <c r="K120" i="6"/>
  <c r="L120" i="6"/>
  <c r="M120" i="6"/>
  <c r="C121" i="6"/>
  <c r="D121" i="6"/>
  <c r="E121" i="6"/>
  <c r="F121" i="6"/>
  <c r="G121" i="6"/>
  <c r="H121" i="6"/>
  <c r="I121" i="6"/>
  <c r="J121" i="6"/>
  <c r="K121" i="6"/>
  <c r="L121" i="6"/>
  <c r="M121" i="6"/>
  <c r="C122" i="6"/>
  <c r="D122" i="6"/>
  <c r="E122" i="6"/>
  <c r="F122" i="6"/>
  <c r="G122" i="6"/>
  <c r="H122" i="6"/>
  <c r="I122" i="6"/>
  <c r="J122" i="6"/>
  <c r="K122" i="6"/>
  <c r="L122" i="6"/>
  <c r="M122" i="6"/>
  <c r="C123" i="6"/>
  <c r="D123" i="6"/>
  <c r="E123" i="6"/>
  <c r="F123" i="6"/>
  <c r="G123" i="6"/>
  <c r="H123" i="6"/>
  <c r="I123" i="6"/>
  <c r="J123" i="6"/>
  <c r="K123" i="6"/>
  <c r="L123" i="6"/>
  <c r="M123" i="6"/>
  <c r="C124" i="6"/>
  <c r="D124" i="6"/>
  <c r="E124" i="6"/>
  <c r="F124" i="6"/>
  <c r="G124" i="6"/>
  <c r="H124" i="6"/>
  <c r="I124" i="6"/>
  <c r="J124" i="6"/>
  <c r="K124" i="6"/>
  <c r="L124" i="6"/>
  <c r="M124" i="6"/>
  <c r="C125" i="6"/>
  <c r="D125" i="6"/>
  <c r="E125" i="6"/>
  <c r="F125" i="6"/>
  <c r="G125" i="6"/>
  <c r="H125" i="6"/>
  <c r="I125" i="6"/>
  <c r="J125" i="6"/>
  <c r="K125" i="6"/>
  <c r="L125" i="6"/>
  <c r="M125" i="6"/>
  <c r="C126" i="6"/>
  <c r="D126" i="6"/>
  <c r="E126" i="6"/>
  <c r="F126" i="6"/>
  <c r="G126" i="6"/>
  <c r="H126" i="6"/>
  <c r="I126" i="6"/>
  <c r="J126" i="6"/>
  <c r="K126" i="6"/>
  <c r="L126" i="6"/>
  <c r="M126" i="6"/>
  <c r="C127" i="6"/>
  <c r="D127" i="6"/>
  <c r="E127" i="6"/>
  <c r="F127" i="6"/>
  <c r="G127" i="6"/>
  <c r="H127" i="6"/>
  <c r="I127" i="6"/>
  <c r="J127" i="6"/>
  <c r="K127" i="6"/>
  <c r="L127" i="6"/>
  <c r="M127" i="6"/>
  <c r="C128" i="6"/>
  <c r="D128" i="6"/>
  <c r="E128" i="6"/>
  <c r="F128" i="6"/>
  <c r="G128" i="6"/>
  <c r="H128" i="6"/>
  <c r="I128" i="6"/>
  <c r="J128" i="6"/>
  <c r="K128" i="6"/>
  <c r="L128" i="6"/>
  <c r="M128" i="6"/>
  <c r="C129" i="6"/>
  <c r="D129" i="6"/>
  <c r="E129" i="6"/>
  <c r="F129" i="6"/>
  <c r="G129" i="6"/>
  <c r="H129" i="6"/>
  <c r="I129" i="6"/>
  <c r="J129" i="6"/>
  <c r="K129" i="6"/>
  <c r="L129" i="6"/>
  <c r="M129" i="6"/>
  <c r="C130" i="6"/>
  <c r="D130" i="6"/>
  <c r="E130" i="6"/>
  <c r="F130" i="6"/>
  <c r="G130" i="6"/>
  <c r="H130" i="6"/>
  <c r="I130" i="6"/>
  <c r="J130" i="6"/>
  <c r="K130" i="6"/>
  <c r="L130" i="6"/>
  <c r="M130" i="6"/>
  <c r="C131" i="6"/>
  <c r="D131" i="6"/>
  <c r="E131" i="6"/>
  <c r="F131" i="6"/>
  <c r="G131" i="6"/>
  <c r="H131" i="6"/>
  <c r="I131" i="6"/>
  <c r="J131" i="6"/>
  <c r="K131" i="6"/>
  <c r="L131" i="6"/>
  <c r="M131" i="6"/>
  <c r="C132" i="6"/>
  <c r="D132" i="6"/>
  <c r="E132" i="6"/>
  <c r="F132" i="6"/>
  <c r="G132" i="6"/>
  <c r="H132" i="6"/>
  <c r="I132" i="6"/>
  <c r="J132" i="6"/>
  <c r="K132" i="6"/>
  <c r="L132" i="6"/>
  <c r="M132" i="6"/>
  <c r="C133" i="6"/>
  <c r="D133" i="6"/>
  <c r="E133" i="6"/>
  <c r="F133" i="6"/>
  <c r="G133" i="6"/>
  <c r="H133" i="6"/>
  <c r="I133" i="6"/>
  <c r="J133" i="6"/>
  <c r="K133" i="6"/>
  <c r="L133" i="6"/>
  <c r="M133" i="6"/>
  <c r="C134" i="6"/>
  <c r="D134" i="6"/>
  <c r="E134" i="6"/>
  <c r="F134" i="6"/>
  <c r="G134" i="6"/>
  <c r="H134" i="6"/>
  <c r="I134" i="6"/>
  <c r="J134" i="6"/>
  <c r="K134" i="6"/>
  <c r="L134" i="6"/>
  <c r="M134" i="6"/>
  <c r="C135" i="6"/>
  <c r="D135" i="6"/>
  <c r="E135" i="6"/>
  <c r="F135" i="6"/>
  <c r="G135" i="6"/>
  <c r="H135" i="6"/>
  <c r="I135" i="6"/>
  <c r="J135" i="6"/>
  <c r="K135" i="6"/>
  <c r="L135" i="6"/>
  <c r="M135" i="6"/>
  <c r="C136" i="6"/>
  <c r="D136" i="6"/>
  <c r="E136" i="6"/>
  <c r="F136" i="6"/>
  <c r="G136" i="6"/>
  <c r="H136" i="6"/>
  <c r="I136" i="6"/>
  <c r="J136" i="6"/>
  <c r="K136" i="6"/>
  <c r="L136" i="6"/>
  <c r="M136" i="6"/>
  <c r="C137" i="6"/>
  <c r="D137" i="6"/>
  <c r="E137" i="6"/>
  <c r="F137" i="6"/>
  <c r="G137" i="6"/>
  <c r="H137" i="6"/>
  <c r="I137" i="6"/>
  <c r="J137" i="6"/>
  <c r="K137" i="6"/>
  <c r="L137" i="6"/>
  <c r="M137" i="6"/>
  <c r="C138" i="6"/>
  <c r="D138" i="6"/>
  <c r="E138" i="6"/>
  <c r="F138" i="6"/>
  <c r="G138" i="6"/>
  <c r="H138" i="6"/>
  <c r="I138" i="6"/>
  <c r="J138" i="6"/>
  <c r="K138" i="6"/>
  <c r="L138" i="6"/>
  <c r="M138" i="6"/>
  <c r="C139" i="6"/>
  <c r="D139" i="6"/>
  <c r="E139" i="6"/>
  <c r="F139" i="6"/>
  <c r="G139" i="6"/>
  <c r="H139" i="6"/>
  <c r="I139" i="6"/>
  <c r="J139" i="6"/>
  <c r="K139" i="6"/>
  <c r="L139" i="6"/>
  <c r="M139" i="6"/>
  <c r="C140" i="6"/>
  <c r="D140" i="6"/>
  <c r="E140" i="6"/>
  <c r="F140" i="6"/>
  <c r="G140" i="6"/>
  <c r="H140" i="6"/>
  <c r="I140" i="6"/>
  <c r="J140" i="6"/>
  <c r="K140" i="6"/>
  <c r="L140" i="6"/>
  <c r="M140" i="6"/>
  <c r="C141" i="6"/>
  <c r="D141" i="6"/>
  <c r="E141" i="6"/>
  <c r="F141" i="6"/>
  <c r="G141" i="6"/>
  <c r="H141" i="6"/>
  <c r="I141" i="6"/>
  <c r="J141" i="6"/>
  <c r="K141" i="6"/>
  <c r="L141" i="6"/>
  <c r="M141" i="6"/>
  <c r="C142" i="6"/>
  <c r="D142" i="6"/>
  <c r="E142" i="6"/>
  <c r="F142" i="6"/>
  <c r="G142" i="6"/>
  <c r="H142" i="6"/>
  <c r="I142" i="6"/>
  <c r="J142" i="6"/>
  <c r="K142" i="6"/>
  <c r="L142" i="6"/>
  <c r="M142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C89" i="6"/>
  <c r="D89" i="6"/>
  <c r="E89" i="6"/>
  <c r="F89" i="6"/>
  <c r="G89" i="6"/>
  <c r="H89" i="6"/>
  <c r="I89" i="6"/>
  <c r="J89" i="6"/>
  <c r="K89" i="6"/>
  <c r="L89" i="6"/>
  <c r="M89" i="6"/>
  <c r="C90" i="6"/>
  <c r="D90" i="6"/>
  <c r="E90" i="6"/>
  <c r="F90" i="6"/>
  <c r="G90" i="6"/>
  <c r="H90" i="6"/>
  <c r="I90" i="6"/>
  <c r="J90" i="6"/>
  <c r="K90" i="6"/>
  <c r="L90" i="6"/>
  <c r="M90" i="6"/>
  <c r="C91" i="6"/>
  <c r="D91" i="6"/>
  <c r="E91" i="6"/>
  <c r="F91" i="6"/>
  <c r="G91" i="6"/>
  <c r="H91" i="6"/>
  <c r="I91" i="6"/>
  <c r="J91" i="6"/>
  <c r="K91" i="6"/>
  <c r="L91" i="6"/>
  <c r="M91" i="6"/>
  <c r="C92" i="6"/>
  <c r="D92" i="6"/>
  <c r="E92" i="6"/>
  <c r="F92" i="6"/>
  <c r="G92" i="6"/>
  <c r="H92" i="6"/>
  <c r="I92" i="6"/>
  <c r="J92" i="6"/>
  <c r="K92" i="6"/>
  <c r="L92" i="6"/>
  <c r="M92" i="6"/>
  <c r="C93" i="6"/>
  <c r="D93" i="6"/>
  <c r="E93" i="6"/>
  <c r="F93" i="6"/>
  <c r="G93" i="6"/>
  <c r="H93" i="6"/>
  <c r="I93" i="6"/>
  <c r="J93" i="6"/>
  <c r="K93" i="6"/>
  <c r="L93" i="6"/>
  <c r="M93" i="6"/>
  <c r="C94" i="6"/>
  <c r="R4" i="6" s="1"/>
  <c r="D94" i="6"/>
  <c r="E94" i="6"/>
  <c r="T4" i="6" s="1"/>
  <c r="F94" i="6"/>
  <c r="U4" i="6" s="1"/>
  <c r="G94" i="6"/>
  <c r="H94" i="6"/>
  <c r="I94" i="6"/>
  <c r="X4" i="6" s="1"/>
  <c r="J94" i="6"/>
  <c r="Y4" i="6" s="1"/>
  <c r="K94" i="6"/>
  <c r="Z4" i="6" s="1"/>
  <c r="L94" i="6"/>
  <c r="M94" i="6"/>
  <c r="AB4" i="6" s="1"/>
  <c r="C95" i="6"/>
  <c r="D95" i="6"/>
  <c r="S4" i="6" s="1"/>
  <c r="E95" i="6"/>
  <c r="F95" i="6"/>
  <c r="G95" i="6"/>
  <c r="H95" i="6"/>
  <c r="I95" i="6"/>
  <c r="J95" i="6"/>
  <c r="K95" i="6"/>
  <c r="L95" i="6"/>
  <c r="AA4" i="6" s="1"/>
  <c r="M95" i="6"/>
  <c r="C96" i="6"/>
  <c r="D96" i="6"/>
  <c r="E96" i="6"/>
  <c r="F96" i="6"/>
  <c r="G96" i="6"/>
  <c r="H96" i="6"/>
  <c r="I96" i="6"/>
  <c r="J96" i="6"/>
  <c r="K96" i="6"/>
  <c r="L96" i="6"/>
  <c r="M96" i="6"/>
  <c r="C97" i="6"/>
  <c r="D97" i="6"/>
  <c r="E97" i="6"/>
  <c r="F97" i="6"/>
  <c r="G97" i="6"/>
  <c r="H97" i="6"/>
  <c r="I97" i="6"/>
  <c r="J97" i="6"/>
  <c r="K97" i="6"/>
  <c r="L97" i="6"/>
  <c r="M97" i="6"/>
  <c r="C98" i="6"/>
  <c r="D98" i="6"/>
  <c r="E98" i="6"/>
  <c r="F98" i="6"/>
  <c r="G98" i="6"/>
  <c r="H98" i="6"/>
  <c r="I98" i="6"/>
  <c r="J98" i="6"/>
  <c r="K98" i="6"/>
  <c r="L98" i="6"/>
  <c r="M98" i="6"/>
  <c r="C99" i="6"/>
  <c r="D99" i="6"/>
  <c r="E99" i="6"/>
  <c r="F99" i="6"/>
  <c r="G99" i="6"/>
  <c r="H99" i="6"/>
  <c r="I99" i="6"/>
  <c r="J99" i="6"/>
  <c r="K99" i="6"/>
  <c r="L99" i="6"/>
  <c r="M99" i="6"/>
  <c r="C100" i="6"/>
  <c r="D100" i="6"/>
  <c r="E100" i="6"/>
  <c r="F100" i="6"/>
  <c r="G100" i="6"/>
  <c r="H100" i="6"/>
  <c r="I100" i="6"/>
  <c r="J100" i="6"/>
  <c r="K100" i="6"/>
  <c r="L100" i="6"/>
  <c r="M100" i="6"/>
  <c r="C101" i="6"/>
  <c r="D101" i="6"/>
  <c r="E101" i="6"/>
  <c r="F101" i="6"/>
  <c r="G101" i="6"/>
  <c r="H101" i="6"/>
  <c r="I101" i="6"/>
  <c r="J101" i="6"/>
  <c r="K101" i="6"/>
  <c r="L101" i="6"/>
  <c r="M101" i="6"/>
  <c r="C102" i="6"/>
  <c r="D102" i="6"/>
  <c r="E102" i="6"/>
  <c r="F102" i="6"/>
  <c r="G102" i="6"/>
  <c r="H102" i="6"/>
  <c r="I102" i="6"/>
  <c r="J102" i="6"/>
  <c r="K102" i="6"/>
  <c r="L102" i="6"/>
  <c r="M102" i="6"/>
  <c r="C103" i="6"/>
  <c r="D103" i="6"/>
  <c r="E103" i="6"/>
  <c r="F103" i="6"/>
  <c r="G103" i="6"/>
  <c r="H103" i="6"/>
  <c r="I103" i="6"/>
  <c r="J103" i="6"/>
  <c r="K103" i="6"/>
  <c r="L103" i="6"/>
  <c r="M103" i="6"/>
  <c r="C104" i="6"/>
  <c r="D104" i="6"/>
  <c r="E104" i="6"/>
  <c r="F104" i="6"/>
  <c r="G104" i="6"/>
  <c r="H104" i="6"/>
  <c r="I104" i="6"/>
  <c r="J104" i="6"/>
  <c r="K104" i="6"/>
  <c r="L104" i="6"/>
  <c r="M104" i="6"/>
  <c r="C105" i="6"/>
  <c r="D105" i="6"/>
  <c r="E105" i="6"/>
  <c r="F105" i="6"/>
  <c r="G105" i="6"/>
  <c r="H105" i="6"/>
  <c r="I105" i="6"/>
  <c r="J105" i="6"/>
  <c r="K105" i="6"/>
  <c r="L105" i="6"/>
  <c r="M105" i="6"/>
  <c r="C106" i="6"/>
  <c r="D106" i="6"/>
  <c r="E106" i="6"/>
  <c r="F106" i="6"/>
  <c r="G106" i="6"/>
  <c r="H106" i="6"/>
  <c r="I106" i="6"/>
  <c r="J106" i="6"/>
  <c r="K106" i="6"/>
  <c r="L106" i="6"/>
  <c r="M106" i="6"/>
  <c r="C107" i="6"/>
  <c r="D107" i="6"/>
  <c r="E107" i="6"/>
  <c r="F107" i="6"/>
  <c r="G107" i="6"/>
  <c r="H107" i="6"/>
  <c r="I107" i="6"/>
  <c r="J107" i="6"/>
  <c r="K107" i="6"/>
  <c r="L107" i="6"/>
  <c r="M107" i="6"/>
  <c r="C108" i="6"/>
  <c r="D108" i="6"/>
  <c r="E108" i="6"/>
  <c r="F108" i="6"/>
  <c r="G108" i="6"/>
  <c r="H108" i="6"/>
  <c r="I108" i="6"/>
  <c r="J108" i="6"/>
  <c r="K108" i="6"/>
  <c r="L108" i="6"/>
  <c r="M108" i="6"/>
  <c r="C109" i="6"/>
  <c r="D109" i="6"/>
  <c r="E109" i="6"/>
  <c r="F109" i="6"/>
  <c r="G109" i="6"/>
  <c r="H109" i="6"/>
  <c r="I109" i="6"/>
  <c r="J109" i="6"/>
  <c r="K109" i="6"/>
  <c r="L109" i="6"/>
  <c r="M109" i="6"/>
  <c r="C110" i="6"/>
  <c r="D110" i="6"/>
  <c r="E110" i="6"/>
  <c r="F110" i="6"/>
  <c r="G110" i="6"/>
  <c r="H110" i="6"/>
  <c r="I110" i="6"/>
  <c r="J110" i="6"/>
  <c r="K110" i="6"/>
  <c r="L110" i="6"/>
  <c r="M110" i="6"/>
  <c r="C111" i="6"/>
  <c r="D111" i="6"/>
  <c r="E111" i="6"/>
  <c r="F111" i="6"/>
  <c r="G111" i="6"/>
  <c r="H111" i="6"/>
  <c r="I111" i="6"/>
  <c r="J111" i="6"/>
  <c r="K111" i="6"/>
  <c r="L111" i="6"/>
  <c r="M111" i="6"/>
  <c r="C112" i="6"/>
  <c r="D112" i="6"/>
  <c r="E112" i="6"/>
  <c r="F112" i="6"/>
  <c r="G112" i="6"/>
  <c r="H112" i="6"/>
  <c r="I112" i="6"/>
  <c r="J112" i="6"/>
  <c r="K112" i="6"/>
  <c r="L112" i="6"/>
  <c r="M112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Q4" i="6" s="1"/>
  <c r="B94" i="6"/>
  <c r="B93" i="6"/>
  <c r="B92" i="6"/>
  <c r="B91" i="6"/>
  <c r="B90" i="6"/>
  <c r="B89" i="6"/>
  <c r="C61" i="6"/>
  <c r="D61" i="6"/>
  <c r="E61" i="6"/>
  <c r="F61" i="6"/>
  <c r="G61" i="6"/>
  <c r="H61" i="6"/>
  <c r="I61" i="6"/>
  <c r="J61" i="6"/>
  <c r="K61" i="6"/>
  <c r="L61" i="6"/>
  <c r="M61" i="6"/>
  <c r="C62" i="6"/>
  <c r="D62" i="6"/>
  <c r="E62" i="6"/>
  <c r="F62" i="6"/>
  <c r="G62" i="6"/>
  <c r="H62" i="6"/>
  <c r="I62" i="6"/>
  <c r="J62" i="6"/>
  <c r="K62" i="6"/>
  <c r="L62" i="6"/>
  <c r="M62" i="6"/>
  <c r="C63" i="6"/>
  <c r="D63" i="6"/>
  <c r="E63" i="6"/>
  <c r="F63" i="6"/>
  <c r="G63" i="6"/>
  <c r="H63" i="6"/>
  <c r="I63" i="6"/>
  <c r="J63" i="6"/>
  <c r="K63" i="6"/>
  <c r="L63" i="6"/>
  <c r="M63" i="6"/>
  <c r="C64" i="6"/>
  <c r="D64" i="6"/>
  <c r="E64" i="6"/>
  <c r="F64" i="6"/>
  <c r="G64" i="6"/>
  <c r="H64" i="6"/>
  <c r="I64" i="6"/>
  <c r="J64" i="6"/>
  <c r="K64" i="6"/>
  <c r="L64" i="6"/>
  <c r="M64" i="6"/>
  <c r="C65" i="6"/>
  <c r="D65" i="6"/>
  <c r="E65" i="6"/>
  <c r="F65" i="6"/>
  <c r="G65" i="6"/>
  <c r="H65" i="6"/>
  <c r="I65" i="6"/>
  <c r="J65" i="6"/>
  <c r="K65" i="6"/>
  <c r="L65" i="6"/>
  <c r="M65" i="6"/>
  <c r="C66" i="6"/>
  <c r="D66" i="6"/>
  <c r="E66" i="6"/>
  <c r="F66" i="6"/>
  <c r="G66" i="6"/>
  <c r="H66" i="6"/>
  <c r="I66" i="6"/>
  <c r="J66" i="6"/>
  <c r="K66" i="6"/>
  <c r="L66" i="6"/>
  <c r="M66" i="6"/>
  <c r="C67" i="6"/>
  <c r="D67" i="6"/>
  <c r="E67" i="6"/>
  <c r="F67" i="6"/>
  <c r="G67" i="6"/>
  <c r="H67" i="6"/>
  <c r="I67" i="6"/>
  <c r="J67" i="6"/>
  <c r="K67" i="6"/>
  <c r="L67" i="6"/>
  <c r="M67" i="6"/>
  <c r="C68" i="6"/>
  <c r="D68" i="6"/>
  <c r="E68" i="6"/>
  <c r="F68" i="6"/>
  <c r="G68" i="6"/>
  <c r="H68" i="6"/>
  <c r="I68" i="6"/>
  <c r="J68" i="6"/>
  <c r="K68" i="6"/>
  <c r="L68" i="6"/>
  <c r="M68" i="6"/>
  <c r="C69" i="6"/>
  <c r="D69" i="6"/>
  <c r="E69" i="6"/>
  <c r="F69" i="6"/>
  <c r="G69" i="6"/>
  <c r="H69" i="6"/>
  <c r="I69" i="6"/>
  <c r="J69" i="6"/>
  <c r="K69" i="6"/>
  <c r="L69" i="6"/>
  <c r="M69" i="6"/>
  <c r="C70" i="6"/>
  <c r="D70" i="6"/>
  <c r="E70" i="6"/>
  <c r="F70" i="6"/>
  <c r="G70" i="6"/>
  <c r="H70" i="6"/>
  <c r="I70" i="6"/>
  <c r="J70" i="6"/>
  <c r="K70" i="6"/>
  <c r="L70" i="6"/>
  <c r="M70" i="6"/>
  <c r="C71" i="6"/>
  <c r="D71" i="6"/>
  <c r="E71" i="6"/>
  <c r="F71" i="6"/>
  <c r="G71" i="6"/>
  <c r="H71" i="6"/>
  <c r="I71" i="6"/>
  <c r="J71" i="6"/>
  <c r="K71" i="6"/>
  <c r="L71" i="6"/>
  <c r="M71" i="6"/>
  <c r="C72" i="6"/>
  <c r="D72" i="6"/>
  <c r="E72" i="6"/>
  <c r="F72" i="6"/>
  <c r="G72" i="6"/>
  <c r="H72" i="6"/>
  <c r="I72" i="6"/>
  <c r="J72" i="6"/>
  <c r="K72" i="6"/>
  <c r="L72" i="6"/>
  <c r="M72" i="6"/>
  <c r="C73" i="6"/>
  <c r="D73" i="6"/>
  <c r="E73" i="6"/>
  <c r="F73" i="6"/>
  <c r="G73" i="6"/>
  <c r="H73" i="6"/>
  <c r="I73" i="6"/>
  <c r="J73" i="6"/>
  <c r="K73" i="6"/>
  <c r="L73" i="6"/>
  <c r="M73" i="6"/>
  <c r="C74" i="6"/>
  <c r="D74" i="6"/>
  <c r="E74" i="6"/>
  <c r="F74" i="6"/>
  <c r="G74" i="6"/>
  <c r="H74" i="6"/>
  <c r="I74" i="6"/>
  <c r="J74" i="6"/>
  <c r="K74" i="6"/>
  <c r="L74" i="6"/>
  <c r="M74" i="6"/>
  <c r="C75" i="6"/>
  <c r="D75" i="6"/>
  <c r="E75" i="6"/>
  <c r="F75" i="6"/>
  <c r="G75" i="6"/>
  <c r="H75" i="6"/>
  <c r="I75" i="6"/>
  <c r="J75" i="6"/>
  <c r="K75" i="6"/>
  <c r="L75" i="6"/>
  <c r="M75" i="6"/>
  <c r="C76" i="6"/>
  <c r="D76" i="6"/>
  <c r="E76" i="6"/>
  <c r="F76" i="6"/>
  <c r="G76" i="6"/>
  <c r="H76" i="6"/>
  <c r="I76" i="6"/>
  <c r="J76" i="6"/>
  <c r="K76" i="6"/>
  <c r="L76" i="6"/>
  <c r="M76" i="6"/>
  <c r="C77" i="6"/>
  <c r="D77" i="6"/>
  <c r="E77" i="6"/>
  <c r="F77" i="6"/>
  <c r="G77" i="6"/>
  <c r="H77" i="6"/>
  <c r="I77" i="6"/>
  <c r="J77" i="6"/>
  <c r="K77" i="6"/>
  <c r="L77" i="6"/>
  <c r="M77" i="6"/>
  <c r="C78" i="6"/>
  <c r="D78" i="6"/>
  <c r="E78" i="6"/>
  <c r="F78" i="6"/>
  <c r="G78" i="6"/>
  <c r="H78" i="6"/>
  <c r="I78" i="6"/>
  <c r="J78" i="6"/>
  <c r="K78" i="6"/>
  <c r="L78" i="6"/>
  <c r="M78" i="6"/>
  <c r="C79" i="6"/>
  <c r="D79" i="6"/>
  <c r="E79" i="6"/>
  <c r="F79" i="6"/>
  <c r="G79" i="6"/>
  <c r="H79" i="6"/>
  <c r="I79" i="6"/>
  <c r="J79" i="6"/>
  <c r="K79" i="6"/>
  <c r="L79" i="6"/>
  <c r="M79" i="6"/>
  <c r="C80" i="6"/>
  <c r="D80" i="6"/>
  <c r="E80" i="6"/>
  <c r="F80" i="6"/>
  <c r="G80" i="6"/>
  <c r="H80" i="6"/>
  <c r="I80" i="6"/>
  <c r="J80" i="6"/>
  <c r="K80" i="6"/>
  <c r="L80" i="6"/>
  <c r="M80" i="6"/>
  <c r="C81" i="6"/>
  <c r="D81" i="6"/>
  <c r="E81" i="6"/>
  <c r="F81" i="6"/>
  <c r="G81" i="6"/>
  <c r="H81" i="6"/>
  <c r="I81" i="6"/>
  <c r="J81" i="6"/>
  <c r="K81" i="6"/>
  <c r="L81" i="6"/>
  <c r="M81" i="6"/>
  <c r="C82" i="6"/>
  <c r="D82" i="6"/>
  <c r="E82" i="6"/>
  <c r="F82" i="6"/>
  <c r="G82" i="6"/>
  <c r="H82" i="6"/>
  <c r="I82" i="6"/>
  <c r="J82" i="6"/>
  <c r="K82" i="6"/>
  <c r="L82" i="6"/>
  <c r="M82" i="6"/>
  <c r="C83" i="6"/>
  <c r="D83" i="6"/>
  <c r="E83" i="6"/>
  <c r="F83" i="6"/>
  <c r="G83" i="6"/>
  <c r="H83" i="6"/>
  <c r="I83" i="6"/>
  <c r="J83" i="6"/>
  <c r="K83" i="6"/>
  <c r="L83" i="6"/>
  <c r="M83" i="6"/>
  <c r="C84" i="6"/>
  <c r="D84" i="6"/>
  <c r="E84" i="6"/>
  <c r="F84" i="6"/>
  <c r="G84" i="6"/>
  <c r="H84" i="6"/>
  <c r="I84" i="6"/>
  <c r="J84" i="6"/>
  <c r="K84" i="6"/>
  <c r="L84" i="6"/>
  <c r="M84" i="6"/>
  <c r="C85" i="6"/>
  <c r="D85" i="6"/>
  <c r="E85" i="6"/>
  <c r="F85" i="6"/>
  <c r="G85" i="6"/>
  <c r="H85" i="6"/>
  <c r="I85" i="6"/>
  <c r="J85" i="6"/>
  <c r="K85" i="6"/>
  <c r="L85" i="6"/>
  <c r="M85" i="6"/>
  <c r="C86" i="6"/>
  <c r="D86" i="6"/>
  <c r="E86" i="6"/>
  <c r="F86" i="6"/>
  <c r="G86" i="6"/>
  <c r="H86" i="6"/>
  <c r="I86" i="6"/>
  <c r="J86" i="6"/>
  <c r="K86" i="6"/>
  <c r="L86" i="6"/>
  <c r="M86" i="6"/>
  <c r="C87" i="6"/>
  <c r="D87" i="6"/>
  <c r="E87" i="6"/>
  <c r="F87" i="6"/>
  <c r="G87" i="6"/>
  <c r="H87" i="6"/>
  <c r="I87" i="6"/>
  <c r="J87" i="6"/>
  <c r="K87" i="6"/>
  <c r="L87" i="6"/>
  <c r="M87" i="6"/>
  <c r="C88" i="6"/>
  <c r="D88" i="6"/>
  <c r="E88" i="6"/>
  <c r="F88" i="6"/>
  <c r="G88" i="6"/>
  <c r="H88" i="6"/>
  <c r="I88" i="6"/>
  <c r="J88" i="6"/>
  <c r="K88" i="6"/>
  <c r="L88" i="6"/>
  <c r="M88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C36" i="6"/>
  <c r="D36" i="6"/>
  <c r="E36" i="6"/>
  <c r="F36" i="6"/>
  <c r="G36" i="6"/>
  <c r="H36" i="6"/>
  <c r="I36" i="6"/>
  <c r="J36" i="6"/>
  <c r="K36" i="6"/>
  <c r="L36" i="6"/>
  <c r="M36" i="6"/>
  <c r="C37" i="6"/>
  <c r="D37" i="6"/>
  <c r="E37" i="6"/>
  <c r="F37" i="6"/>
  <c r="G37" i="6"/>
  <c r="H37" i="6"/>
  <c r="I37" i="6"/>
  <c r="J37" i="6"/>
  <c r="K37" i="6"/>
  <c r="L37" i="6"/>
  <c r="M37" i="6"/>
  <c r="C38" i="6"/>
  <c r="D38" i="6"/>
  <c r="E38" i="6"/>
  <c r="F38" i="6"/>
  <c r="G38" i="6"/>
  <c r="H38" i="6"/>
  <c r="I38" i="6"/>
  <c r="J38" i="6"/>
  <c r="K38" i="6"/>
  <c r="L38" i="6"/>
  <c r="M38" i="6"/>
  <c r="C39" i="6"/>
  <c r="D39" i="6"/>
  <c r="E39" i="6"/>
  <c r="F39" i="6"/>
  <c r="G39" i="6"/>
  <c r="H39" i="6"/>
  <c r="I39" i="6"/>
  <c r="J39" i="6"/>
  <c r="K39" i="6"/>
  <c r="L39" i="6"/>
  <c r="M39" i="6"/>
  <c r="C40" i="6"/>
  <c r="D40" i="6"/>
  <c r="E40" i="6"/>
  <c r="F40" i="6"/>
  <c r="G40" i="6"/>
  <c r="H40" i="6"/>
  <c r="I40" i="6"/>
  <c r="J40" i="6"/>
  <c r="K40" i="6"/>
  <c r="L40" i="6"/>
  <c r="M40" i="6"/>
  <c r="C41" i="6"/>
  <c r="D41" i="6"/>
  <c r="E41" i="6"/>
  <c r="F41" i="6"/>
  <c r="G41" i="6"/>
  <c r="H41" i="6"/>
  <c r="I41" i="6"/>
  <c r="J41" i="6"/>
  <c r="K41" i="6"/>
  <c r="L41" i="6"/>
  <c r="M41" i="6"/>
  <c r="C42" i="6"/>
  <c r="D42" i="6"/>
  <c r="E42" i="6"/>
  <c r="F42" i="6"/>
  <c r="G42" i="6"/>
  <c r="H42" i="6"/>
  <c r="I42" i="6"/>
  <c r="J42" i="6"/>
  <c r="K42" i="6"/>
  <c r="L42" i="6"/>
  <c r="M42" i="6"/>
  <c r="C43" i="6"/>
  <c r="D43" i="6"/>
  <c r="E43" i="6"/>
  <c r="F43" i="6"/>
  <c r="G43" i="6"/>
  <c r="H43" i="6"/>
  <c r="I43" i="6"/>
  <c r="J43" i="6"/>
  <c r="K43" i="6"/>
  <c r="L43" i="6"/>
  <c r="M43" i="6"/>
  <c r="C44" i="6"/>
  <c r="D44" i="6"/>
  <c r="E44" i="6"/>
  <c r="F44" i="6"/>
  <c r="G44" i="6"/>
  <c r="H44" i="6"/>
  <c r="I44" i="6"/>
  <c r="J44" i="6"/>
  <c r="K44" i="6"/>
  <c r="L44" i="6"/>
  <c r="M44" i="6"/>
  <c r="C45" i="6"/>
  <c r="D45" i="6"/>
  <c r="E45" i="6"/>
  <c r="F45" i="6"/>
  <c r="G45" i="6"/>
  <c r="H45" i="6"/>
  <c r="I45" i="6"/>
  <c r="J45" i="6"/>
  <c r="K45" i="6"/>
  <c r="L45" i="6"/>
  <c r="M45" i="6"/>
  <c r="C46" i="6"/>
  <c r="D46" i="6"/>
  <c r="E46" i="6"/>
  <c r="F46" i="6"/>
  <c r="G46" i="6"/>
  <c r="H46" i="6"/>
  <c r="I46" i="6"/>
  <c r="J46" i="6"/>
  <c r="K46" i="6"/>
  <c r="L46" i="6"/>
  <c r="M46" i="6"/>
  <c r="C47" i="6"/>
  <c r="D47" i="6"/>
  <c r="E47" i="6"/>
  <c r="F47" i="6"/>
  <c r="G47" i="6"/>
  <c r="H47" i="6"/>
  <c r="I47" i="6"/>
  <c r="J47" i="6"/>
  <c r="K47" i="6"/>
  <c r="L47" i="6"/>
  <c r="M47" i="6"/>
  <c r="C48" i="6"/>
  <c r="D48" i="6"/>
  <c r="E48" i="6"/>
  <c r="F48" i="6"/>
  <c r="G48" i="6"/>
  <c r="H48" i="6"/>
  <c r="I48" i="6"/>
  <c r="J48" i="6"/>
  <c r="K48" i="6"/>
  <c r="L48" i="6"/>
  <c r="M48" i="6"/>
  <c r="C49" i="6"/>
  <c r="D49" i="6"/>
  <c r="E49" i="6"/>
  <c r="F49" i="6"/>
  <c r="G49" i="6"/>
  <c r="H49" i="6"/>
  <c r="I49" i="6"/>
  <c r="J49" i="6"/>
  <c r="K49" i="6"/>
  <c r="L49" i="6"/>
  <c r="M49" i="6"/>
  <c r="C50" i="6"/>
  <c r="D50" i="6"/>
  <c r="E50" i="6"/>
  <c r="F50" i="6"/>
  <c r="G50" i="6"/>
  <c r="H50" i="6"/>
  <c r="I50" i="6"/>
  <c r="J50" i="6"/>
  <c r="K50" i="6"/>
  <c r="L50" i="6"/>
  <c r="M50" i="6"/>
  <c r="C51" i="6"/>
  <c r="D51" i="6"/>
  <c r="E51" i="6"/>
  <c r="F51" i="6"/>
  <c r="G51" i="6"/>
  <c r="H51" i="6"/>
  <c r="I51" i="6"/>
  <c r="J51" i="6"/>
  <c r="K51" i="6"/>
  <c r="L51" i="6"/>
  <c r="M51" i="6"/>
  <c r="C52" i="6"/>
  <c r="D52" i="6"/>
  <c r="E52" i="6"/>
  <c r="F52" i="6"/>
  <c r="G52" i="6"/>
  <c r="H52" i="6"/>
  <c r="I52" i="6"/>
  <c r="J52" i="6"/>
  <c r="K52" i="6"/>
  <c r="L52" i="6"/>
  <c r="M52" i="6"/>
  <c r="C53" i="6"/>
  <c r="D53" i="6"/>
  <c r="E53" i="6"/>
  <c r="F53" i="6"/>
  <c r="G53" i="6"/>
  <c r="H53" i="6"/>
  <c r="I53" i="6"/>
  <c r="J53" i="6"/>
  <c r="K53" i="6"/>
  <c r="L53" i="6"/>
  <c r="M53" i="6"/>
  <c r="C54" i="6"/>
  <c r="D54" i="6"/>
  <c r="E54" i="6"/>
  <c r="F54" i="6"/>
  <c r="G54" i="6"/>
  <c r="H54" i="6"/>
  <c r="I54" i="6"/>
  <c r="J54" i="6"/>
  <c r="K54" i="6"/>
  <c r="L54" i="6"/>
  <c r="M54" i="6"/>
  <c r="C55" i="6"/>
  <c r="D55" i="6"/>
  <c r="E55" i="6"/>
  <c r="F55" i="6"/>
  <c r="G55" i="6"/>
  <c r="H55" i="6"/>
  <c r="I55" i="6"/>
  <c r="J55" i="6"/>
  <c r="K55" i="6"/>
  <c r="L55" i="6"/>
  <c r="M55" i="6"/>
  <c r="C56" i="6"/>
  <c r="D56" i="6"/>
  <c r="E56" i="6"/>
  <c r="F56" i="6"/>
  <c r="G56" i="6"/>
  <c r="H56" i="6"/>
  <c r="I56" i="6"/>
  <c r="J56" i="6"/>
  <c r="K56" i="6"/>
  <c r="L56" i="6"/>
  <c r="M56" i="6"/>
  <c r="C57" i="6"/>
  <c r="D57" i="6"/>
  <c r="E57" i="6"/>
  <c r="F57" i="6"/>
  <c r="G57" i="6"/>
  <c r="H57" i="6"/>
  <c r="I57" i="6"/>
  <c r="J57" i="6"/>
  <c r="K57" i="6"/>
  <c r="L57" i="6"/>
  <c r="M57" i="6"/>
  <c r="C58" i="6"/>
  <c r="D58" i="6"/>
  <c r="E58" i="6"/>
  <c r="F58" i="6"/>
  <c r="G58" i="6"/>
  <c r="H58" i="6"/>
  <c r="I58" i="6"/>
  <c r="J58" i="6"/>
  <c r="K58" i="6"/>
  <c r="L58" i="6"/>
  <c r="M58" i="6"/>
  <c r="C59" i="6"/>
  <c r="D59" i="6"/>
  <c r="E59" i="6"/>
  <c r="F59" i="6"/>
  <c r="G59" i="6"/>
  <c r="H59" i="6"/>
  <c r="I59" i="6"/>
  <c r="J59" i="6"/>
  <c r="K59" i="6"/>
  <c r="L59" i="6"/>
  <c r="M59" i="6"/>
  <c r="C60" i="6"/>
  <c r="D60" i="6"/>
  <c r="E60" i="6"/>
  <c r="F60" i="6"/>
  <c r="G60" i="6"/>
  <c r="H60" i="6"/>
  <c r="I60" i="6"/>
  <c r="J60" i="6"/>
  <c r="K60" i="6"/>
  <c r="L60" i="6"/>
  <c r="M60" i="6"/>
  <c r="C35" i="6"/>
  <c r="D35" i="6"/>
  <c r="E35" i="6"/>
  <c r="F35" i="6"/>
  <c r="G35" i="6"/>
  <c r="H35" i="6"/>
  <c r="I35" i="6"/>
  <c r="J35" i="6"/>
  <c r="K35" i="6"/>
  <c r="L35" i="6"/>
  <c r="M35" i="6"/>
  <c r="C34" i="6"/>
  <c r="D34" i="6"/>
  <c r="E34" i="6"/>
  <c r="F34" i="6"/>
  <c r="G34" i="6"/>
  <c r="H34" i="6"/>
  <c r="I34" i="6"/>
  <c r="J34" i="6"/>
  <c r="K34" i="6"/>
  <c r="L34" i="6"/>
  <c r="M34" i="6"/>
  <c r="C33" i="6"/>
  <c r="D33" i="6"/>
  <c r="E33" i="6"/>
  <c r="F33" i="6"/>
  <c r="G33" i="6"/>
  <c r="H33" i="6"/>
  <c r="I33" i="6"/>
  <c r="J33" i="6"/>
  <c r="K33" i="6"/>
  <c r="L33" i="6"/>
  <c r="M33" i="6"/>
  <c r="C32" i="6"/>
  <c r="D32" i="6"/>
  <c r="E32" i="6"/>
  <c r="F32" i="6"/>
  <c r="G32" i="6"/>
  <c r="H32" i="6"/>
  <c r="I32" i="6"/>
  <c r="J32" i="6"/>
  <c r="K32" i="6"/>
  <c r="L32" i="6"/>
  <c r="M32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C31" i="6"/>
  <c r="D31" i="6"/>
  <c r="E31" i="6"/>
  <c r="F31" i="6"/>
  <c r="G31" i="6"/>
  <c r="H31" i="6"/>
  <c r="I31" i="6"/>
  <c r="J31" i="6"/>
  <c r="K31" i="6"/>
  <c r="L31" i="6"/>
  <c r="M31" i="6"/>
  <c r="C30" i="6"/>
  <c r="D30" i="6"/>
  <c r="E30" i="6"/>
  <c r="F30" i="6"/>
  <c r="G30" i="6"/>
  <c r="H30" i="6"/>
  <c r="I30" i="6"/>
  <c r="J30" i="6"/>
  <c r="K30" i="6"/>
  <c r="L30" i="6"/>
  <c r="M30" i="6"/>
  <c r="C29" i="6"/>
  <c r="D29" i="6"/>
  <c r="E29" i="6"/>
  <c r="F29" i="6"/>
  <c r="G29" i="6"/>
  <c r="H29" i="6"/>
  <c r="I29" i="6"/>
  <c r="J29" i="6"/>
  <c r="K29" i="6"/>
  <c r="L29" i="6"/>
  <c r="M29" i="6"/>
  <c r="C28" i="6"/>
  <c r="D28" i="6"/>
  <c r="E28" i="6"/>
  <c r="F28" i="6"/>
  <c r="G28" i="6"/>
  <c r="H28" i="6"/>
  <c r="I28" i="6"/>
  <c r="J28" i="6"/>
  <c r="K28" i="6"/>
  <c r="L28" i="6"/>
  <c r="M28" i="6"/>
  <c r="C27" i="6"/>
  <c r="D27" i="6"/>
  <c r="E27" i="6"/>
  <c r="F27" i="6"/>
  <c r="G27" i="6"/>
  <c r="H27" i="6"/>
  <c r="I27" i="6"/>
  <c r="J27" i="6"/>
  <c r="K27" i="6"/>
  <c r="L27" i="6"/>
  <c r="M27" i="6"/>
  <c r="C26" i="6"/>
  <c r="D26" i="6"/>
  <c r="E26" i="6"/>
  <c r="F26" i="6"/>
  <c r="G26" i="6"/>
  <c r="H26" i="6"/>
  <c r="I26" i="6"/>
  <c r="J26" i="6"/>
  <c r="K26" i="6"/>
  <c r="L26" i="6"/>
  <c r="M26" i="6"/>
  <c r="C25" i="6"/>
  <c r="D25" i="6"/>
  <c r="E25" i="6"/>
  <c r="F25" i="6"/>
  <c r="G25" i="6"/>
  <c r="H25" i="6"/>
  <c r="I25" i="6"/>
  <c r="J25" i="6"/>
  <c r="K25" i="6"/>
  <c r="L25" i="6"/>
  <c r="M25" i="6"/>
  <c r="C24" i="6"/>
  <c r="D24" i="6"/>
  <c r="E24" i="6"/>
  <c r="F24" i="6"/>
  <c r="G24" i="6"/>
  <c r="H24" i="6"/>
  <c r="I24" i="6"/>
  <c r="J24" i="6"/>
  <c r="K24" i="6"/>
  <c r="L24" i="6"/>
  <c r="M24" i="6"/>
  <c r="C23" i="6"/>
  <c r="D23" i="6"/>
  <c r="E23" i="6"/>
  <c r="F23" i="6"/>
  <c r="G23" i="6"/>
  <c r="H23" i="6"/>
  <c r="I23" i="6"/>
  <c r="J23" i="6"/>
  <c r="K23" i="6"/>
  <c r="L23" i="6"/>
  <c r="M23" i="6"/>
  <c r="C22" i="6"/>
  <c r="D22" i="6"/>
  <c r="E22" i="6"/>
  <c r="F22" i="6"/>
  <c r="G22" i="6"/>
  <c r="H22" i="6"/>
  <c r="I22" i="6"/>
  <c r="J22" i="6"/>
  <c r="K22" i="6"/>
  <c r="L22" i="6"/>
  <c r="M22" i="6"/>
  <c r="C21" i="6"/>
  <c r="D21" i="6"/>
  <c r="E21" i="6"/>
  <c r="F21" i="6"/>
  <c r="G21" i="6"/>
  <c r="H21" i="6"/>
  <c r="I21" i="6"/>
  <c r="J21" i="6"/>
  <c r="K21" i="6"/>
  <c r="L21" i="6"/>
  <c r="M21" i="6"/>
  <c r="C20" i="6"/>
  <c r="D20" i="6"/>
  <c r="E20" i="6"/>
  <c r="F20" i="6"/>
  <c r="G20" i="6"/>
  <c r="H20" i="6"/>
  <c r="I20" i="6"/>
  <c r="J20" i="6"/>
  <c r="K20" i="6"/>
  <c r="L20" i="6"/>
  <c r="M20" i="6"/>
  <c r="C19" i="6"/>
  <c r="D19" i="6"/>
  <c r="E19" i="6"/>
  <c r="F19" i="6"/>
  <c r="G19" i="6"/>
  <c r="H19" i="6"/>
  <c r="I19" i="6"/>
  <c r="J19" i="6"/>
  <c r="K19" i="6"/>
  <c r="L19" i="6"/>
  <c r="M19" i="6"/>
  <c r="C18" i="6"/>
  <c r="D18" i="6"/>
  <c r="E18" i="6"/>
  <c r="F18" i="6"/>
  <c r="G18" i="6"/>
  <c r="H18" i="6"/>
  <c r="I18" i="6"/>
  <c r="J18" i="6"/>
  <c r="K18" i="6"/>
  <c r="L18" i="6"/>
  <c r="M18" i="6"/>
  <c r="C17" i="6"/>
  <c r="D17" i="6"/>
  <c r="E17" i="6"/>
  <c r="F17" i="6"/>
  <c r="G17" i="6"/>
  <c r="H17" i="6"/>
  <c r="I17" i="6"/>
  <c r="J17" i="6"/>
  <c r="K17" i="6"/>
  <c r="L17" i="6"/>
  <c r="M17" i="6"/>
  <c r="C16" i="6"/>
  <c r="D16" i="6"/>
  <c r="E16" i="6"/>
  <c r="F16" i="6"/>
  <c r="G16" i="6"/>
  <c r="H16" i="6"/>
  <c r="I16" i="6"/>
  <c r="J16" i="6"/>
  <c r="K16" i="6"/>
  <c r="L16" i="6"/>
  <c r="M16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C15" i="6"/>
  <c r="D15" i="6"/>
  <c r="E15" i="6"/>
  <c r="F15" i="6"/>
  <c r="G15" i="6"/>
  <c r="H15" i="6"/>
  <c r="I15" i="6"/>
  <c r="J15" i="6"/>
  <c r="K15" i="6"/>
  <c r="L15" i="6"/>
  <c r="M15" i="6"/>
  <c r="C14" i="6"/>
  <c r="D14" i="6"/>
  <c r="E14" i="6"/>
  <c r="F14" i="6"/>
  <c r="G14" i="6"/>
  <c r="H14" i="6"/>
  <c r="I14" i="6"/>
  <c r="J14" i="6"/>
  <c r="K14" i="6"/>
  <c r="L14" i="6"/>
  <c r="M14" i="6"/>
  <c r="C13" i="6"/>
  <c r="D13" i="6"/>
  <c r="E13" i="6"/>
  <c r="F13" i="6"/>
  <c r="G13" i="6"/>
  <c r="H13" i="6"/>
  <c r="I13" i="6"/>
  <c r="J13" i="6"/>
  <c r="K13" i="6"/>
  <c r="L13" i="6"/>
  <c r="M13" i="6"/>
  <c r="C12" i="6"/>
  <c r="D12" i="6"/>
  <c r="E12" i="6"/>
  <c r="F12" i="6"/>
  <c r="G12" i="6"/>
  <c r="H12" i="6"/>
  <c r="I12" i="6"/>
  <c r="J12" i="6"/>
  <c r="K12" i="6"/>
  <c r="L12" i="6"/>
  <c r="M12" i="6"/>
  <c r="C11" i="6"/>
  <c r="D11" i="6"/>
  <c r="E11" i="6"/>
  <c r="F11" i="6"/>
  <c r="G11" i="6"/>
  <c r="H11" i="6"/>
  <c r="I11" i="6"/>
  <c r="J11" i="6"/>
  <c r="K11" i="6"/>
  <c r="L11" i="6"/>
  <c r="M11" i="6"/>
  <c r="C10" i="6"/>
  <c r="D10" i="6"/>
  <c r="E10" i="6"/>
  <c r="F10" i="6"/>
  <c r="G10" i="6"/>
  <c r="H10" i="6"/>
  <c r="I10" i="6"/>
  <c r="J10" i="6"/>
  <c r="K10" i="6"/>
  <c r="L10" i="6"/>
  <c r="M10" i="6"/>
  <c r="C9" i="6"/>
  <c r="D9" i="6"/>
  <c r="E9" i="6"/>
  <c r="F9" i="6"/>
  <c r="G9" i="6"/>
  <c r="H9" i="6"/>
  <c r="I9" i="6"/>
  <c r="J9" i="6"/>
  <c r="K9" i="6"/>
  <c r="L9" i="6"/>
  <c r="M9" i="6"/>
  <c r="B15" i="6"/>
  <c r="B14" i="6"/>
  <c r="B13" i="6"/>
  <c r="B12" i="6"/>
  <c r="B11" i="6"/>
  <c r="B10" i="6"/>
  <c r="B9" i="6"/>
  <c r="C8" i="6"/>
  <c r="D8" i="6"/>
  <c r="E8" i="6"/>
  <c r="F8" i="6"/>
  <c r="G8" i="6"/>
  <c r="H8" i="6"/>
  <c r="I8" i="6"/>
  <c r="J8" i="6"/>
  <c r="K8" i="6"/>
  <c r="L8" i="6"/>
  <c r="M8" i="6"/>
  <c r="B8" i="6"/>
  <c r="C7" i="6"/>
  <c r="D7" i="6"/>
  <c r="E7" i="6"/>
  <c r="F7" i="6"/>
  <c r="G7" i="6"/>
  <c r="H7" i="6"/>
  <c r="I7" i="6"/>
  <c r="J7" i="6"/>
  <c r="K7" i="6"/>
  <c r="L7" i="6"/>
  <c r="M7" i="6"/>
  <c r="B7" i="6"/>
  <c r="C6" i="6"/>
  <c r="D6" i="6"/>
  <c r="E6" i="6"/>
  <c r="F6" i="6"/>
  <c r="G6" i="6"/>
  <c r="H6" i="6"/>
  <c r="I6" i="6"/>
  <c r="J6" i="6"/>
  <c r="K6" i="6"/>
  <c r="L6" i="6"/>
  <c r="M6" i="6"/>
  <c r="B6" i="6"/>
  <c r="C5" i="6"/>
  <c r="R3" i="6" s="1"/>
  <c r="D5" i="6"/>
  <c r="S3" i="6" s="1"/>
  <c r="E5" i="6"/>
  <c r="T3" i="6" s="1"/>
  <c r="F5" i="6"/>
  <c r="U3" i="6" s="1"/>
  <c r="G5" i="6"/>
  <c r="V3" i="6" s="1"/>
  <c r="H5" i="6"/>
  <c r="W3" i="6" s="1"/>
  <c r="I5" i="6"/>
  <c r="X3" i="6" s="1"/>
  <c r="J5" i="6"/>
  <c r="Y3" i="6" s="1"/>
  <c r="K5" i="6"/>
  <c r="Z3" i="6" s="1"/>
  <c r="L5" i="6"/>
  <c r="AA3" i="6" s="1"/>
  <c r="M5" i="6"/>
  <c r="AB3" i="6" s="1"/>
  <c r="B5" i="6"/>
  <c r="D4" i="6"/>
  <c r="E4" i="6"/>
  <c r="F4" i="6"/>
  <c r="G4" i="6"/>
  <c r="H4" i="6"/>
  <c r="I4" i="6"/>
  <c r="J4" i="6"/>
  <c r="K4" i="6"/>
  <c r="L4" i="6"/>
  <c r="M4" i="6"/>
  <c r="B4" i="6"/>
  <c r="C3" i="6"/>
  <c r="D3" i="6"/>
  <c r="E3" i="6"/>
  <c r="F3" i="6"/>
  <c r="G3" i="6"/>
  <c r="H3" i="6"/>
  <c r="I3" i="6"/>
  <c r="J3" i="6"/>
  <c r="K3" i="6"/>
  <c r="L3" i="6"/>
  <c r="M3" i="6"/>
  <c r="B3" i="6"/>
  <c r="A266" i="6"/>
  <c r="A264" i="6"/>
  <c r="A263" i="6"/>
  <c r="A262" i="6"/>
  <c r="A261" i="6"/>
  <c r="A260" i="6"/>
  <c r="A259" i="6"/>
  <c r="A258" i="6"/>
  <c r="A257" i="6"/>
  <c r="A256" i="6"/>
  <c r="A255" i="6"/>
  <c r="A254" i="6"/>
  <c r="A253" i="6"/>
  <c r="A252" i="6"/>
  <c r="A251" i="6"/>
  <c r="A250" i="6"/>
  <c r="A249" i="6"/>
  <c r="A248" i="6"/>
  <c r="A247" i="6"/>
  <c r="A246" i="6"/>
  <c r="A245" i="6"/>
  <c r="A244" i="6"/>
  <c r="A243" i="6"/>
  <c r="A242" i="6"/>
  <c r="A241" i="6"/>
  <c r="A240" i="6"/>
  <c r="A239" i="6"/>
  <c r="A238" i="6"/>
  <c r="A237" i="6"/>
  <c r="A236" i="6"/>
  <c r="A235" i="6"/>
  <c r="A234" i="6"/>
  <c r="A233" i="6"/>
  <c r="A232" i="6"/>
  <c r="A231" i="6"/>
  <c r="A230" i="6"/>
  <c r="A229" i="6"/>
  <c r="A228" i="6"/>
  <c r="A227" i="6"/>
  <c r="A226" i="6"/>
  <c r="A225" i="6"/>
  <c r="A224" i="6"/>
  <c r="A223" i="6"/>
  <c r="A222" i="6"/>
  <c r="A221" i="6"/>
  <c r="A220" i="6"/>
  <c r="A219" i="6"/>
  <c r="A218" i="6"/>
  <c r="A217" i="6"/>
  <c r="A216" i="6"/>
  <c r="A215" i="6"/>
  <c r="A214" i="6"/>
  <c r="A213" i="6"/>
  <c r="A212" i="6"/>
  <c r="A211" i="6"/>
  <c r="A210" i="6"/>
  <c r="A209" i="6"/>
  <c r="A208" i="6"/>
  <c r="A207" i="6"/>
  <c r="A206" i="6"/>
  <c r="A205" i="6"/>
  <c r="A204" i="6"/>
  <c r="A203" i="6"/>
  <c r="A202" i="6"/>
  <c r="A201" i="6"/>
  <c r="A200" i="6"/>
  <c r="A199" i="6"/>
  <c r="A198" i="6"/>
  <c r="A197" i="6"/>
  <c r="A196" i="6"/>
  <c r="A195" i="6"/>
  <c r="A194" i="6"/>
  <c r="A193" i="6"/>
  <c r="A192" i="6"/>
  <c r="A191" i="6"/>
  <c r="A190" i="6"/>
  <c r="A189" i="6"/>
  <c r="A188" i="6"/>
  <c r="A187" i="6"/>
  <c r="A186" i="6"/>
  <c r="A185" i="6"/>
  <c r="A184" i="6"/>
  <c r="A183" i="6"/>
  <c r="A182" i="6"/>
  <c r="A181" i="6"/>
  <c r="A180" i="6"/>
  <c r="A179" i="6"/>
  <c r="A178" i="6"/>
  <c r="A177" i="6"/>
  <c r="A176" i="6"/>
  <c r="A175" i="6"/>
  <c r="A174" i="6"/>
  <c r="A173" i="6"/>
  <c r="A172" i="6"/>
  <c r="A171" i="6"/>
  <c r="A170" i="6"/>
  <c r="A169" i="6"/>
  <c r="A168" i="6"/>
  <c r="A167" i="6"/>
  <c r="A166" i="6"/>
  <c r="A165" i="6"/>
  <c r="A164" i="6"/>
  <c r="A163" i="6"/>
  <c r="A162" i="6"/>
  <c r="A161" i="6"/>
  <c r="A160" i="6"/>
  <c r="A159" i="6"/>
  <c r="A158" i="6"/>
  <c r="A157" i="6"/>
  <c r="A156" i="6"/>
  <c r="A155" i="6"/>
  <c r="A154" i="6"/>
  <c r="A153" i="6"/>
  <c r="A152" i="6"/>
  <c r="A151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" i="6"/>
  <c r="N2" i="6"/>
  <c r="M2" i="6"/>
  <c r="L2" i="6"/>
  <c r="K2" i="6"/>
  <c r="J2" i="6"/>
  <c r="I2" i="6"/>
  <c r="H2" i="6"/>
  <c r="G2" i="6"/>
  <c r="F2" i="6"/>
  <c r="E2" i="6"/>
  <c r="D2" i="6"/>
  <c r="C2" i="6"/>
  <c r="B2" i="6"/>
  <c r="A2" i="6"/>
  <c r="A1" i="6"/>
  <c r="B9" i="5"/>
  <c r="C3" i="5"/>
  <c r="D3" i="5"/>
  <c r="E3" i="5"/>
  <c r="F3" i="5"/>
  <c r="G3" i="5"/>
  <c r="H3" i="5"/>
  <c r="I3" i="5"/>
  <c r="J3" i="5"/>
  <c r="K3" i="5"/>
  <c r="L3" i="5"/>
  <c r="M3" i="5"/>
  <c r="B6" i="5"/>
  <c r="C6" i="5"/>
  <c r="D6" i="5"/>
  <c r="E6" i="5"/>
  <c r="F6" i="5"/>
  <c r="G6" i="5"/>
  <c r="H6" i="5"/>
  <c r="I6" i="5"/>
  <c r="J6" i="5"/>
  <c r="K6" i="5"/>
  <c r="L6" i="5"/>
  <c r="M6" i="5"/>
  <c r="B4" i="5"/>
  <c r="C4" i="5"/>
  <c r="D4" i="5"/>
  <c r="E4" i="5"/>
  <c r="F4" i="5"/>
  <c r="G4" i="5"/>
  <c r="H4" i="5"/>
  <c r="I4" i="5"/>
  <c r="J4" i="5"/>
  <c r="K4" i="5"/>
  <c r="L4" i="5"/>
  <c r="M4" i="5"/>
  <c r="B8" i="5"/>
  <c r="C8" i="5"/>
  <c r="D8" i="5"/>
  <c r="E8" i="5"/>
  <c r="F8" i="5"/>
  <c r="G8" i="5"/>
  <c r="H8" i="5"/>
  <c r="I8" i="5"/>
  <c r="J8" i="5"/>
  <c r="K8" i="5"/>
  <c r="L8" i="5"/>
  <c r="M8" i="5"/>
  <c r="C41" i="5"/>
  <c r="D41" i="5"/>
  <c r="E41" i="5"/>
  <c r="F41" i="5"/>
  <c r="G41" i="5"/>
  <c r="H41" i="5"/>
  <c r="I41" i="5"/>
  <c r="J41" i="5"/>
  <c r="K41" i="5"/>
  <c r="L41" i="5"/>
  <c r="M41" i="5"/>
  <c r="B124" i="5"/>
  <c r="C124" i="5"/>
  <c r="D124" i="5"/>
  <c r="E124" i="5"/>
  <c r="F124" i="5"/>
  <c r="G124" i="5"/>
  <c r="H124" i="5"/>
  <c r="I124" i="5"/>
  <c r="J124" i="5"/>
  <c r="K124" i="5"/>
  <c r="L124" i="5"/>
  <c r="M124" i="5"/>
  <c r="B201" i="5"/>
  <c r="C201" i="5"/>
  <c r="D201" i="5"/>
  <c r="E201" i="5"/>
  <c r="F201" i="5"/>
  <c r="G201" i="5"/>
  <c r="H201" i="5"/>
  <c r="I201" i="5"/>
  <c r="J201" i="5"/>
  <c r="K201" i="5"/>
  <c r="L201" i="5"/>
  <c r="M201" i="5"/>
  <c r="B120" i="5"/>
  <c r="C120" i="5"/>
  <c r="D120" i="5"/>
  <c r="E120" i="5"/>
  <c r="F120" i="5"/>
  <c r="G120" i="5"/>
  <c r="H120" i="5"/>
  <c r="I120" i="5"/>
  <c r="J120" i="5"/>
  <c r="K120" i="5"/>
  <c r="L120" i="5"/>
  <c r="M120" i="5"/>
  <c r="B64" i="5"/>
  <c r="C64" i="5"/>
  <c r="D64" i="5"/>
  <c r="E64" i="5"/>
  <c r="F64" i="5"/>
  <c r="G64" i="5"/>
  <c r="H64" i="5"/>
  <c r="I64" i="5"/>
  <c r="J64" i="5"/>
  <c r="K64" i="5"/>
  <c r="L64" i="5"/>
  <c r="M64" i="5"/>
  <c r="B88" i="5"/>
  <c r="C88" i="5"/>
  <c r="D88" i="5"/>
  <c r="E88" i="5"/>
  <c r="F88" i="5"/>
  <c r="G88" i="5"/>
  <c r="H88" i="5"/>
  <c r="I88" i="5"/>
  <c r="J88" i="5"/>
  <c r="K88" i="5"/>
  <c r="L88" i="5"/>
  <c r="M88" i="5"/>
  <c r="B108" i="5"/>
  <c r="C108" i="5"/>
  <c r="D108" i="5"/>
  <c r="E108" i="5"/>
  <c r="F108" i="5"/>
  <c r="G108" i="5"/>
  <c r="H108" i="5"/>
  <c r="I108" i="5"/>
  <c r="J108" i="5"/>
  <c r="K108" i="5"/>
  <c r="L108" i="5"/>
  <c r="M108" i="5"/>
  <c r="B206" i="5"/>
  <c r="C206" i="5"/>
  <c r="D206" i="5"/>
  <c r="E206" i="5"/>
  <c r="F206" i="5"/>
  <c r="G206" i="5"/>
  <c r="H206" i="5"/>
  <c r="I206" i="5"/>
  <c r="J206" i="5"/>
  <c r="K206" i="5"/>
  <c r="L206" i="5"/>
  <c r="M206" i="5"/>
  <c r="B155" i="5"/>
  <c r="C155" i="5"/>
  <c r="D155" i="5"/>
  <c r="E155" i="5"/>
  <c r="F155" i="5"/>
  <c r="G155" i="5"/>
  <c r="H155" i="5"/>
  <c r="I155" i="5"/>
  <c r="J155" i="5"/>
  <c r="K155" i="5"/>
  <c r="L155" i="5"/>
  <c r="M155" i="5"/>
  <c r="B140" i="5"/>
  <c r="C140" i="5"/>
  <c r="D140" i="5"/>
  <c r="E140" i="5"/>
  <c r="F140" i="5"/>
  <c r="G140" i="5"/>
  <c r="H140" i="5"/>
  <c r="I140" i="5"/>
  <c r="J140" i="5"/>
  <c r="K140" i="5"/>
  <c r="L140" i="5"/>
  <c r="M140" i="5"/>
  <c r="B97" i="5"/>
  <c r="C97" i="5"/>
  <c r="D97" i="5"/>
  <c r="E97" i="5"/>
  <c r="F97" i="5"/>
  <c r="G97" i="5"/>
  <c r="H97" i="5"/>
  <c r="I97" i="5"/>
  <c r="J97" i="5"/>
  <c r="K97" i="5"/>
  <c r="L97" i="5"/>
  <c r="M97" i="5"/>
  <c r="B200" i="5"/>
  <c r="C200" i="5"/>
  <c r="D200" i="5"/>
  <c r="E200" i="5"/>
  <c r="F200" i="5"/>
  <c r="G200" i="5"/>
  <c r="H200" i="5"/>
  <c r="I200" i="5"/>
  <c r="J200" i="5"/>
  <c r="K200" i="5"/>
  <c r="L200" i="5"/>
  <c r="M200" i="5"/>
  <c r="B70" i="5"/>
  <c r="C70" i="5"/>
  <c r="D70" i="5"/>
  <c r="E70" i="5"/>
  <c r="F70" i="5"/>
  <c r="G70" i="5"/>
  <c r="H70" i="5"/>
  <c r="I70" i="5"/>
  <c r="J70" i="5"/>
  <c r="K70" i="5"/>
  <c r="L70" i="5"/>
  <c r="M70" i="5"/>
  <c r="B203" i="5"/>
  <c r="C203" i="5"/>
  <c r="D203" i="5"/>
  <c r="E203" i="5"/>
  <c r="F203" i="5"/>
  <c r="G203" i="5"/>
  <c r="H203" i="5"/>
  <c r="I203" i="5"/>
  <c r="J203" i="5"/>
  <c r="K203" i="5"/>
  <c r="L203" i="5"/>
  <c r="M203" i="5"/>
  <c r="B135" i="5"/>
  <c r="C135" i="5"/>
  <c r="D135" i="5"/>
  <c r="E135" i="5"/>
  <c r="F135" i="5"/>
  <c r="G135" i="5"/>
  <c r="H135" i="5"/>
  <c r="I135" i="5"/>
  <c r="J135" i="5"/>
  <c r="K135" i="5"/>
  <c r="L135" i="5"/>
  <c r="M135" i="5"/>
  <c r="B231" i="5"/>
  <c r="C231" i="5"/>
  <c r="D231" i="5"/>
  <c r="E231" i="5"/>
  <c r="F231" i="5"/>
  <c r="G231" i="5"/>
  <c r="H231" i="5"/>
  <c r="I231" i="5"/>
  <c r="J231" i="5"/>
  <c r="K231" i="5"/>
  <c r="L231" i="5"/>
  <c r="M231" i="5"/>
  <c r="B126" i="5"/>
  <c r="C126" i="5"/>
  <c r="D126" i="5"/>
  <c r="E126" i="5"/>
  <c r="F126" i="5"/>
  <c r="G126" i="5"/>
  <c r="H126" i="5"/>
  <c r="I126" i="5"/>
  <c r="J126" i="5"/>
  <c r="K126" i="5"/>
  <c r="L126" i="5"/>
  <c r="M126" i="5"/>
  <c r="B256" i="5"/>
  <c r="C256" i="5"/>
  <c r="D256" i="5"/>
  <c r="E256" i="5"/>
  <c r="F256" i="5"/>
  <c r="G256" i="5"/>
  <c r="H256" i="5"/>
  <c r="I256" i="5"/>
  <c r="J256" i="5"/>
  <c r="K256" i="5"/>
  <c r="L256" i="5"/>
  <c r="M256" i="5"/>
  <c r="B251" i="5"/>
  <c r="C251" i="5"/>
  <c r="D251" i="5"/>
  <c r="E251" i="5"/>
  <c r="F251" i="5"/>
  <c r="G251" i="5"/>
  <c r="H251" i="5"/>
  <c r="I251" i="5"/>
  <c r="J251" i="5"/>
  <c r="K251" i="5"/>
  <c r="L251" i="5"/>
  <c r="M251" i="5"/>
  <c r="C9" i="5"/>
  <c r="D9" i="5"/>
  <c r="E9" i="5"/>
  <c r="F9" i="5"/>
  <c r="G9" i="5"/>
  <c r="H9" i="5"/>
  <c r="I9" i="5"/>
  <c r="J9" i="5"/>
  <c r="K9" i="5"/>
  <c r="L9" i="5"/>
  <c r="M9" i="5"/>
  <c r="B65" i="5"/>
  <c r="C65" i="5"/>
  <c r="D65" i="5"/>
  <c r="E65" i="5"/>
  <c r="F65" i="5"/>
  <c r="G65" i="5"/>
  <c r="H65" i="5"/>
  <c r="I65" i="5"/>
  <c r="J65" i="5"/>
  <c r="K65" i="5"/>
  <c r="L65" i="5"/>
  <c r="M65" i="5"/>
  <c r="B43" i="5"/>
  <c r="C43" i="5"/>
  <c r="D43" i="5"/>
  <c r="E43" i="5"/>
  <c r="F43" i="5"/>
  <c r="G43" i="5"/>
  <c r="H43" i="5"/>
  <c r="I43" i="5"/>
  <c r="J43" i="5"/>
  <c r="K43" i="5"/>
  <c r="L43" i="5"/>
  <c r="M43" i="5"/>
  <c r="B47" i="5"/>
  <c r="C47" i="5"/>
  <c r="D47" i="5"/>
  <c r="E47" i="5"/>
  <c r="F47" i="5"/>
  <c r="G47" i="5"/>
  <c r="H47" i="5"/>
  <c r="I47" i="5"/>
  <c r="J47" i="5"/>
  <c r="K47" i="5"/>
  <c r="L47" i="5"/>
  <c r="M47" i="5"/>
  <c r="B212" i="5"/>
  <c r="C212" i="5"/>
  <c r="D212" i="5"/>
  <c r="E212" i="5"/>
  <c r="F212" i="5"/>
  <c r="G212" i="5"/>
  <c r="H212" i="5"/>
  <c r="I212" i="5"/>
  <c r="J212" i="5"/>
  <c r="K212" i="5"/>
  <c r="L212" i="5"/>
  <c r="M212" i="5"/>
  <c r="B121" i="5"/>
  <c r="C121" i="5"/>
  <c r="D121" i="5"/>
  <c r="E121" i="5"/>
  <c r="F121" i="5"/>
  <c r="G121" i="5"/>
  <c r="H121" i="5"/>
  <c r="I121" i="5"/>
  <c r="J121" i="5"/>
  <c r="K121" i="5"/>
  <c r="L121" i="5"/>
  <c r="M121" i="5"/>
  <c r="B38" i="5"/>
  <c r="C38" i="5"/>
  <c r="D38" i="5"/>
  <c r="E38" i="5"/>
  <c r="F38" i="5"/>
  <c r="G38" i="5"/>
  <c r="H38" i="5"/>
  <c r="I38" i="5"/>
  <c r="J38" i="5"/>
  <c r="K38" i="5"/>
  <c r="L38" i="5"/>
  <c r="M38" i="5"/>
  <c r="B5" i="5"/>
  <c r="C5" i="5"/>
  <c r="D5" i="5"/>
  <c r="E5" i="5"/>
  <c r="F5" i="5"/>
  <c r="G5" i="5"/>
  <c r="H5" i="5"/>
  <c r="I5" i="5"/>
  <c r="J5" i="5"/>
  <c r="K5" i="5"/>
  <c r="L5" i="5"/>
  <c r="M5" i="5"/>
  <c r="B112" i="5"/>
  <c r="C112" i="5"/>
  <c r="D112" i="5"/>
  <c r="E112" i="5"/>
  <c r="F112" i="5"/>
  <c r="G112" i="5"/>
  <c r="H112" i="5"/>
  <c r="I112" i="5"/>
  <c r="J112" i="5"/>
  <c r="K112" i="5"/>
  <c r="L112" i="5"/>
  <c r="M112" i="5"/>
  <c r="B226" i="5"/>
  <c r="C226" i="5"/>
  <c r="D226" i="5"/>
  <c r="E226" i="5"/>
  <c r="F226" i="5"/>
  <c r="G226" i="5"/>
  <c r="H226" i="5"/>
  <c r="I226" i="5"/>
  <c r="J226" i="5"/>
  <c r="K226" i="5"/>
  <c r="L226" i="5"/>
  <c r="M226" i="5"/>
  <c r="B146" i="5"/>
  <c r="C146" i="5"/>
  <c r="D146" i="5"/>
  <c r="E146" i="5"/>
  <c r="F146" i="5"/>
  <c r="G146" i="5"/>
  <c r="H146" i="5"/>
  <c r="I146" i="5"/>
  <c r="J146" i="5"/>
  <c r="K146" i="5"/>
  <c r="L146" i="5"/>
  <c r="M146" i="5"/>
  <c r="B23" i="5"/>
  <c r="C23" i="5"/>
  <c r="D23" i="5"/>
  <c r="E23" i="5"/>
  <c r="F23" i="5"/>
  <c r="G23" i="5"/>
  <c r="H23" i="5"/>
  <c r="I23" i="5"/>
  <c r="J23" i="5"/>
  <c r="K23" i="5"/>
  <c r="L23" i="5"/>
  <c r="M23" i="5"/>
  <c r="B238" i="5"/>
  <c r="C238" i="5"/>
  <c r="D238" i="5"/>
  <c r="E238" i="5"/>
  <c r="F238" i="5"/>
  <c r="G238" i="5"/>
  <c r="H238" i="5"/>
  <c r="I238" i="5"/>
  <c r="J238" i="5"/>
  <c r="K238" i="5"/>
  <c r="L238" i="5"/>
  <c r="M238" i="5"/>
  <c r="B194" i="5"/>
  <c r="C194" i="5"/>
  <c r="D194" i="5"/>
  <c r="E194" i="5"/>
  <c r="F194" i="5"/>
  <c r="G194" i="5"/>
  <c r="H194" i="5"/>
  <c r="I194" i="5"/>
  <c r="J194" i="5"/>
  <c r="K194" i="5"/>
  <c r="L194" i="5"/>
  <c r="M194" i="5"/>
  <c r="B165" i="5"/>
  <c r="C165" i="5"/>
  <c r="D165" i="5"/>
  <c r="E165" i="5"/>
  <c r="F165" i="5"/>
  <c r="G165" i="5"/>
  <c r="H165" i="5"/>
  <c r="I165" i="5"/>
  <c r="J165" i="5"/>
  <c r="K165" i="5"/>
  <c r="L165" i="5"/>
  <c r="M165" i="5"/>
  <c r="B163" i="5"/>
  <c r="C163" i="5"/>
  <c r="D163" i="5"/>
  <c r="E163" i="5"/>
  <c r="F163" i="5"/>
  <c r="G163" i="5"/>
  <c r="H163" i="5"/>
  <c r="I163" i="5"/>
  <c r="J163" i="5"/>
  <c r="K163" i="5"/>
  <c r="L163" i="5"/>
  <c r="M163" i="5"/>
  <c r="B13" i="5"/>
  <c r="C13" i="5"/>
  <c r="D13" i="5"/>
  <c r="E13" i="5"/>
  <c r="F13" i="5"/>
  <c r="G13" i="5"/>
  <c r="H13" i="5"/>
  <c r="I13" i="5"/>
  <c r="J13" i="5"/>
  <c r="K13" i="5"/>
  <c r="L13" i="5"/>
  <c r="M13" i="5"/>
  <c r="B218" i="5"/>
  <c r="C218" i="5"/>
  <c r="D218" i="5"/>
  <c r="E218" i="5"/>
  <c r="F218" i="5"/>
  <c r="G218" i="5"/>
  <c r="H218" i="5"/>
  <c r="I218" i="5"/>
  <c r="J218" i="5"/>
  <c r="K218" i="5"/>
  <c r="L218" i="5"/>
  <c r="M218" i="5"/>
  <c r="B80" i="5"/>
  <c r="C80" i="5"/>
  <c r="D80" i="5"/>
  <c r="E80" i="5"/>
  <c r="F80" i="5"/>
  <c r="G80" i="5"/>
  <c r="H80" i="5"/>
  <c r="I80" i="5"/>
  <c r="J80" i="5"/>
  <c r="K80" i="5"/>
  <c r="L80" i="5"/>
  <c r="M80" i="5"/>
  <c r="B10" i="5"/>
  <c r="C10" i="5"/>
  <c r="D10" i="5"/>
  <c r="E10" i="5"/>
  <c r="F10" i="5"/>
  <c r="G10" i="5"/>
  <c r="H10" i="5"/>
  <c r="I10" i="5"/>
  <c r="J10" i="5"/>
  <c r="K10" i="5"/>
  <c r="L10" i="5"/>
  <c r="M10" i="5"/>
  <c r="B185" i="5"/>
  <c r="C185" i="5"/>
  <c r="D185" i="5"/>
  <c r="E185" i="5"/>
  <c r="F185" i="5"/>
  <c r="G185" i="5"/>
  <c r="H185" i="5"/>
  <c r="I185" i="5"/>
  <c r="J185" i="5"/>
  <c r="K185" i="5"/>
  <c r="L185" i="5"/>
  <c r="M185" i="5"/>
  <c r="B168" i="5"/>
  <c r="C168" i="5"/>
  <c r="D168" i="5"/>
  <c r="E168" i="5"/>
  <c r="F168" i="5"/>
  <c r="G168" i="5"/>
  <c r="H168" i="5"/>
  <c r="I168" i="5"/>
  <c r="J168" i="5"/>
  <c r="K168" i="5"/>
  <c r="L168" i="5"/>
  <c r="M168" i="5"/>
  <c r="B187" i="5"/>
  <c r="C187" i="5"/>
  <c r="D187" i="5"/>
  <c r="E187" i="5"/>
  <c r="F187" i="5"/>
  <c r="G187" i="5"/>
  <c r="H187" i="5"/>
  <c r="I187" i="5"/>
  <c r="J187" i="5"/>
  <c r="K187" i="5"/>
  <c r="L187" i="5"/>
  <c r="M187" i="5"/>
  <c r="B18" i="5"/>
  <c r="C18" i="5"/>
  <c r="D18" i="5"/>
  <c r="E18" i="5"/>
  <c r="F18" i="5"/>
  <c r="G18" i="5"/>
  <c r="H18" i="5"/>
  <c r="I18" i="5"/>
  <c r="J18" i="5"/>
  <c r="K18" i="5"/>
  <c r="L18" i="5"/>
  <c r="M18" i="5"/>
  <c r="B180" i="5"/>
  <c r="C180" i="5"/>
  <c r="D180" i="5"/>
  <c r="E180" i="5"/>
  <c r="F180" i="5"/>
  <c r="G180" i="5"/>
  <c r="H180" i="5"/>
  <c r="I180" i="5"/>
  <c r="J180" i="5"/>
  <c r="K180" i="5"/>
  <c r="L180" i="5"/>
  <c r="M180" i="5"/>
  <c r="B71" i="5"/>
  <c r="C71" i="5"/>
  <c r="D71" i="5"/>
  <c r="E71" i="5"/>
  <c r="F71" i="5"/>
  <c r="G71" i="5"/>
  <c r="H71" i="5"/>
  <c r="I71" i="5"/>
  <c r="J71" i="5"/>
  <c r="K71" i="5"/>
  <c r="L71" i="5"/>
  <c r="M71" i="5"/>
  <c r="B66" i="5"/>
  <c r="C66" i="5"/>
  <c r="D66" i="5"/>
  <c r="E66" i="5"/>
  <c r="F66" i="5"/>
  <c r="G66" i="5"/>
  <c r="H66" i="5"/>
  <c r="I66" i="5"/>
  <c r="J66" i="5"/>
  <c r="K66" i="5"/>
  <c r="L66" i="5"/>
  <c r="M66" i="5"/>
  <c r="B261" i="5"/>
  <c r="C261" i="5"/>
  <c r="D261" i="5"/>
  <c r="E261" i="5"/>
  <c r="F261" i="5"/>
  <c r="G261" i="5"/>
  <c r="H261" i="5"/>
  <c r="I261" i="5"/>
  <c r="J261" i="5"/>
  <c r="K261" i="5"/>
  <c r="L261" i="5"/>
  <c r="M261" i="5"/>
  <c r="B220" i="5"/>
  <c r="C220" i="5"/>
  <c r="D220" i="5"/>
  <c r="E220" i="5"/>
  <c r="F220" i="5"/>
  <c r="G220" i="5"/>
  <c r="H220" i="5"/>
  <c r="I220" i="5"/>
  <c r="J220" i="5"/>
  <c r="K220" i="5"/>
  <c r="L220" i="5"/>
  <c r="M220" i="5"/>
  <c r="B101" i="5"/>
  <c r="C101" i="5"/>
  <c r="D101" i="5"/>
  <c r="E101" i="5"/>
  <c r="F101" i="5"/>
  <c r="G101" i="5"/>
  <c r="H101" i="5"/>
  <c r="I101" i="5"/>
  <c r="J101" i="5"/>
  <c r="K101" i="5"/>
  <c r="L101" i="5"/>
  <c r="M101" i="5"/>
  <c r="B209" i="5"/>
  <c r="C209" i="5"/>
  <c r="D209" i="5"/>
  <c r="E209" i="5"/>
  <c r="F209" i="5"/>
  <c r="G209" i="5"/>
  <c r="H209" i="5"/>
  <c r="I209" i="5"/>
  <c r="J209" i="5"/>
  <c r="K209" i="5"/>
  <c r="L209" i="5"/>
  <c r="M209" i="5"/>
  <c r="B158" i="5"/>
  <c r="C158" i="5"/>
  <c r="D158" i="5"/>
  <c r="E158" i="5"/>
  <c r="F158" i="5"/>
  <c r="G158" i="5"/>
  <c r="H158" i="5"/>
  <c r="I158" i="5"/>
  <c r="J158" i="5"/>
  <c r="K158" i="5"/>
  <c r="L158" i="5"/>
  <c r="M158" i="5"/>
  <c r="B191" i="5"/>
  <c r="C191" i="5"/>
  <c r="D191" i="5"/>
  <c r="E191" i="5"/>
  <c r="F191" i="5"/>
  <c r="G191" i="5"/>
  <c r="H191" i="5"/>
  <c r="I191" i="5"/>
  <c r="J191" i="5"/>
  <c r="K191" i="5"/>
  <c r="L191" i="5"/>
  <c r="M191" i="5"/>
  <c r="B37" i="5"/>
  <c r="C37" i="5"/>
  <c r="D37" i="5"/>
  <c r="E37" i="5"/>
  <c r="F37" i="5"/>
  <c r="G37" i="5"/>
  <c r="H37" i="5"/>
  <c r="I37" i="5"/>
  <c r="J37" i="5"/>
  <c r="K37" i="5"/>
  <c r="L37" i="5"/>
  <c r="M37" i="5"/>
  <c r="B248" i="5"/>
  <c r="C248" i="5"/>
  <c r="D248" i="5"/>
  <c r="E248" i="5"/>
  <c r="F248" i="5"/>
  <c r="G248" i="5"/>
  <c r="H248" i="5"/>
  <c r="I248" i="5"/>
  <c r="J248" i="5"/>
  <c r="K248" i="5"/>
  <c r="L248" i="5"/>
  <c r="M248" i="5"/>
  <c r="B190" i="5"/>
  <c r="C190" i="5"/>
  <c r="D190" i="5"/>
  <c r="E190" i="5"/>
  <c r="F190" i="5"/>
  <c r="G190" i="5"/>
  <c r="H190" i="5"/>
  <c r="I190" i="5"/>
  <c r="J190" i="5"/>
  <c r="K190" i="5"/>
  <c r="L190" i="5"/>
  <c r="M190" i="5"/>
  <c r="B241" i="5"/>
  <c r="C241" i="5"/>
  <c r="D241" i="5"/>
  <c r="E241" i="5"/>
  <c r="F241" i="5"/>
  <c r="G241" i="5"/>
  <c r="H241" i="5"/>
  <c r="I241" i="5"/>
  <c r="J241" i="5"/>
  <c r="K241" i="5"/>
  <c r="L241" i="5"/>
  <c r="M241" i="5"/>
  <c r="B67" i="5"/>
  <c r="C67" i="5"/>
  <c r="D67" i="5"/>
  <c r="E67" i="5"/>
  <c r="F67" i="5"/>
  <c r="G67" i="5"/>
  <c r="H67" i="5"/>
  <c r="I67" i="5"/>
  <c r="J67" i="5"/>
  <c r="K67" i="5"/>
  <c r="L67" i="5"/>
  <c r="M67" i="5"/>
  <c r="B25" i="5"/>
  <c r="C25" i="5"/>
  <c r="D25" i="5"/>
  <c r="E25" i="5"/>
  <c r="F25" i="5"/>
  <c r="G25" i="5"/>
  <c r="H25" i="5"/>
  <c r="I25" i="5"/>
  <c r="J25" i="5"/>
  <c r="K25" i="5"/>
  <c r="L25" i="5"/>
  <c r="M25" i="5"/>
  <c r="B184" i="5"/>
  <c r="C184" i="5"/>
  <c r="D184" i="5"/>
  <c r="E184" i="5"/>
  <c r="F184" i="5"/>
  <c r="G184" i="5"/>
  <c r="H184" i="5"/>
  <c r="I184" i="5"/>
  <c r="J184" i="5"/>
  <c r="K184" i="5"/>
  <c r="L184" i="5"/>
  <c r="M184" i="5"/>
  <c r="B224" i="5"/>
  <c r="C224" i="5"/>
  <c r="D224" i="5"/>
  <c r="E224" i="5"/>
  <c r="F224" i="5"/>
  <c r="G224" i="5"/>
  <c r="H224" i="5"/>
  <c r="I224" i="5"/>
  <c r="J224" i="5"/>
  <c r="K224" i="5"/>
  <c r="L224" i="5"/>
  <c r="M224" i="5"/>
  <c r="B264" i="5"/>
  <c r="C264" i="5"/>
  <c r="D264" i="5"/>
  <c r="E264" i="5"/>
  <c r="F264" i="5"/>
  <c r="G264" i="5"/>
  <c r="H264" i="5"/>
  <c r="I264" i="5"/>
  <c r="J264" i="5"/>
  <c r="K264" i="5"/>
  <c r="L264" i="5"/>
  <c r="M264" i="5"/>
  <c r="B61" i="5"/>
  <c r="C61" i="5"/>
  <c r="D61" i="5"/>
  <c r="E61" i="5"/>
  <c r="F61" i="5"/>
  <c r="G61" i="5"/>
  <c r="H61" i="5"/>
  <c r="I61" i="5"/>
  <c r="J61" i="5"/>
  <c r="K61" i="5"/>
  <c r="L61" i="5"/>
  <c r="M61" i="5"/>
  <c r="B102" i="5"/>
  <c r="C102" i="5"/>
  <c r="D102" i="5"/>
  <c r="E102" i="5"/>
  <c r="F102" i="5"/>
  <c r="G102" i="5"/>
  <c r="H102" i="5"/>
  <c r="I102" i="5"/>
  <c r="J102" i="5"/>
  <c r="K102" i="5"/>
  <c r="L102" i="5"/>
  <c r="M102" i="5"/>
  <c r="B24" i="5"/>
  <c r="C24" i="5"/>
  <c r="D24" i="5"/>
  <c r="E24" i="5"/>
  <c r="F24" i="5"/>
  <c r="G24" i="5"/>
  <c r="H24" i="5"/>
  <c r="I24" i="5"/>
  <c r="J24" i="5"/>
  <c r="K24" i="5"/>
  <c r="L24" i="5"/>
  <c r="M24" i="5"/>
  <c r="B208" i="5"/>
  <c r="C208" i="5"/>
  <c r="D208" i="5"/>
  <c r="E208" i="5"/>
  <c r="F208" i="5"/>
  <c r="G208" i="5"/>
  <c r="H208" i="5"/>
  <c r="I208" i="5"/>
  <c r="J208" i="5"/>
  <c r="K208" i="5"/>
  <c r="L208" i="5"/>
  <c r="M208" i="5"/>
  <c r="B143" i="5"/>
  <c r="C143" i="5"/>
  <c r="D143" i="5"/>
  <c r="E143" i="5"/>
  <c r="F143" i="5"/>
  <c r="G143" i="5"/>
  <c r="H143" i="5"/>
  <c r="I143" i="5"/>
  <c r="J143" i="5"/>
  <c r="K143" i="5"/>
  <c r="L143" i="5"/>
  <c r="M143" i="5"/>
  <c r="B181" i="5"/>
  <c r="C181" i="5"/>
  <c r="D181" i="5"/>
  <c r="E181" i="5"/>
  <c r="F181" i="5"/>
  <c r="G181" i="5"/>
  <c r="H181" i="5"/>
  <c r="I181" i="5"/>
  <c r="J181" i="5"/>
  <c r="K181" i="5"/>
  <c r="L181" i="5"/>
  <c r="M181" i="5"/>
  <c r="B107" i="5"/>
  <c r="C107" i="5"/>
  <c r="D107" i="5"/>
  <c r="E107" i="5"/>
  <c r="F107" i="5"/>
  <c r="G107" i="5"/>
  <c r="H107" i="5"/>
  <c r="I107" i="5"/>
  <c r="J107" i="5"/>
  <c r="K107" i="5"/>
  <c r="L107" i="5"/>
  <c r="M107" i="5"/>
  <c r="B169" i="5"/>
  <c r="C169" i="5"/>
  <c r="D169" i="5"/>
  <c r="E169" i="5"/>
  <c r="F169" i="5"/>
  <c r="G169" i="5"/>
  <c r="H169" i="5"/>
  <c r="I169" i="5"/>
  <c r="J169" i="5"/>
  <c r="K169" i="5"/>
  <c r="L169" i="5"/>
  <c r="M169" i="5"/>
  <c r="B109" i="5"/>
  <c r="C109" i="5"/>
  <c r="D109" i="5"/>
  <c r="E109" i="5"/>
  <c r="F109" i="5"/>
  <c r="G109" i="5"/>
  <c r="H109" i="5"/>
  <c r="I109" i="5"/>
  <c r="J109" i="5"/>
  <c r="K109" i="5"/>
  <c r="L109" i="5"/>
  <c r="M109" i="5"/>
  <c r="B51" i="5"/>
  <c r="C51" i="5"/>
  <c r="D51" i="5"/>
  <c r="E51" i="5"/>
  <c r="F51" i="5"/>
  <c r="G51" i="5"/>
  <c r="H51" i="5"/>
  <c r="I51" i="5"/>
  <c r="J51" i="5"/>
  <c r="K51" i="5"/>
  <c r="L51" i="5"/>
  <c r="M51" i="5"/>
  <c r="B204" i="5"/>
  <c r="C204" i="5"/>
  <c r="D204" i="5"/>
  <c r="E204" i="5"/>
  <c r="F204" i="5"/>
  <c r="G204" i="5"/>
  <c r="H204" i="5"/>
  <c r="I204" i="5"/>
  <c r="J204" i="5"/>
  <c r="K204" i="5"/>
  <c r="L204" i="5"/>
  <c r="M204" i="5"/>
  <c r="B137" i="5"/>
  <c r="C137" i="5"/>
  <c r="D137" i="5"/>
  <c r="E137" i="5"/>
  <c r="F137" i="5"/>
  <c r="G137" i="5"/>
  <c r="H137" i="5"/>
  <c r="I137" i="5"/>
  <c r="J137" i="5"/>
  <c r="K137" i="5"/>
  <c r="L137" i="5"/>
  <c r="M137" i="5"/>
  <c r="B179" i="5"/>
  <c r="C179" i="5"/>
  <c r="D179" i="5"/>
  <c r="E179" i="5"/>
  <c r="F179" i="5"/>
  <c r="G179" i="5"/>
  <c r="H179" i="5"/>
  <c r="I179" i="5"/>
  <c r="J179" i="5"/>
  <c r="K179" i="5"/>
  <c r="L179" i="5"/>
  <c r="M179" i="5"/>
  <c r="B52" i="5"/>
  <c r="C52" i="5"/>
  <c r="D52" i="5"/>
  <c r="E52" i="5"/>
  <c r="F52" i="5"/>
  <c r="G52" i="5"/>
  <c r="H52" i="5"/>
  <c r="I52" i="5"/>
  <c r="J52" i="5"/>
  <c r="K52" i="5"/>
  <c r="L52" i="5"/>
  <c r="M52" i="5"/>
  <c r="B186" i="5"/>
  <c r="C186" i="5"/>
  <c r="D186" i="5"/>
  <c r="E186" i="5"/>
  <c r="F186" i="5"/>
  <c r="G186" i="5"/>
  <c r="H186" i="5"/>
  <c r="I186" i="5"/>
  <c r="J186" i="5"/>
  <c r="K186" i="5"/>
  <c r="L186" i="5"/>
  <c r="M186" i="5"/>
  <c r="B91" i="5"/>
  <c r="C91" i="5"/>
  <c r="D91" i="5"/>
  <c r="E91" i="5"/>
  <c r="F91" i="5"/>
  <c r="G91" i="5"/>
  <c r="H91" i="5"/>
  <c r="I91" i="5"/>
  <c r="J91" i="5"/>
  <c r="K91" i="5"/>
  <c r="L91" i="5"/>
  <c r="M91" i="5"/>
  <c r="B254" i="5"/>
  <c r="C254" i="5"/>
  <c r="D254" i="5"/>
  <c r="E254" i="5"/>
  <c r="F254" i="5"/>
  <c r="G254" i="5"/>
  <c r="H254" i="5"/>
  <c r="I254" i="5"/>
  <c r="J254" i="5"/>
  <c r="K254" i="5"/>
  <c r="L254" i="5"/>
  <c r="M254" i="5"/>
  <c r="B83" i="5"/>
  <c r="C83" i="5"/>
  <c r="D83" i="5"/>
  <c r="E83" i="5"/>
  <c r="F83" i="5"/>
  <c r="G83" i="5"/>
  <c r="H83" i="5"/>
  <c r="I83" i="5"/>
  <c r="J83" i="5"/>
  <c r="K83" i="5"/>
  <c r="L83" i="5"/>
  <c r="M83" i="5"/>
  <c r="B234" i="5"/>
  <c r="C234" i="5"/>
  <c r="D234" i="5"/>
  <c r="E234" i="5"/>
  <c r="F234" i="5"/>
  <c r="G234" i="5"/>
  <c r="H234" i="5"/>
  <c r="I234" i="5"/>
  <c r="J234" i="5"/>
  <c r="K234" i="5"/>
  <c r="L234" i="5"/>
  <c r="M234" i="5"/>
  <c r="B14" i="5"/>
  <c r="C14" i="5"/>
  <c r="D14" i="5"/>
  <c r="E14" i="5"/>
  <c r="F14" i="5"/>
  <c r="G14" i="5"/>
  <c r="H14" i="5"/>
  <c r="I14" i="5"/>
  <c r="J14" i="5"/>
  <c r="K14" i="5"/>
  <c r="L14" i="5"/>
  <c r="M14" i="5"/>
  <c r="B195" i="5"/>
  <c r="C195" i="5"/>
  <c r="D195" i="5"/>
  <c r="E195" i="5"/>
  <c r="F195" i="5"/>
  <c r="G195" i="5"/>
  <c r="H195" i="5"/>
  <c r="I195" i="5"/>
  <c r="J195" i="5"/>
  <c r="K195" i="5"/>
  <c r="L195" i="5"/>
  <c r="M195" i="5"/>
  <c r="B141" i="5"/>
  <c r="C141" i="5"/>
  <c r="D141" i="5"/>
  <c r="E141" i="5"/>
  <c r="F141" i="5"/>
  <c r="G141" i="5"/>
  <c r="H141" i="5"/>
  <c r="I141" i="5"/>
  <c r="J141" i="5"/>
  <c r="K141" i="5"/>
  <c r="L141" i="5"/>
  <c r="M141" i="5"/>
  <c r="B160" i="5"/>
  <c r="C160" i="5"/>
  <c r="D160" i="5"/>
  <c r="E160" i="5"/>
  <c r="F160" i="5"/>
  <c r="G160" i="5"/>
  <c r="H160" i="5"/>
  <c r="I160" i="5"/>
  <c r="J160" i="5"/>
  <c r="K160" i="5"/>
  <c r="L160" i="5"/>
  <c r="M160" i="5"/>
  <c r="B93" i="5"/>
  <c r="C93" i="5"/>
  <c r="D93" i="5"/>
  <c r="E93" i="5"/>
  <c r="F93" i="5"/>
  <c r="G93" i="5"/>
  <c r="H93" i="5"/>
  <c r="I93" i="5"/>
  <c r="J93" i="5"/>
  <c r="K93" i="5"/>
  <c r="L93" i="5"/>
  <c r="M93" i="5"/>
  <c r="B136" i="5"/>
  <c r="C136" i="5"/>
  <c r="D136" i="5"/>
  <c r="E136" i="5"/>
  <c r="F136" i="5"/>
  <c r="G136" i="5"/>
  <c r="H136" i="5"/>
  <c r="I136" i="5"/>
  <c r="J136" i="5"/>
  <c r="K136" i="5"/>
  <c r="L136" i="5"/>
  <c r="M136" i="5"/>
  <c r="B205" i="5"/>
  <c r="C205" i="5"/>
  <c r="D205" i="5"/>
  <c r="E205" i="5"/>
  <c r="F205" i="5"/>
  <c r="G205" i="5"/>
  <c r="H205" i="5"/>
  <c r="I205" i="5"/>
  <c r="J205" i="5"/>
  <c r="K205" i="5"/>
  <c r="L205" i="5"/>
  <c r="M205" i="5"/>
  <c r="B229" i="5"/>
  <c r="C229" i="5"/>
  <c r="D229" i="5"/>
  <c r="E229" i="5"/>
  <c r="F229" i="5"/>
  <c r="G229" i="5"/>
  <c r="H229" i="5"/>
  <c r="I229" i="5"/>
  <c r="J229" i="5"/>
  <c r="K229" i="5"/>
  <c r="L229" i="5"/>
  <c r="M229" i="5"/>
  <c r="B11" i="5"/>
  <c r="C11" i="5"/>
  <c r="D11" i="5"/>
  <c r="E11" i="5"/>
  <c r="F11" i="5"/>
  <c r="G11" i="5"/>
  <c r="H11" i="5"/>
  <c r="I11" i="5"/>
  <c r="J11" i="5"/>
  <c r="K11" i="5"/>
  <c r="L11" i="5"/>
  <c r="M11" i="5"/>
  <c r="B125" i="5"/>
  <c r="C125" i="5"/>
  <c r="D125" i="5"/>
  <c r="E125" i="5"/>
  <c r="F125" i="5"/>
  <c r="G125" i="5"/>
  <c r="H125" i="5"/>
  <c r="I125" i="5"/>
  <c r="J125" i="5"/>
  <c r="K125" i="5"/>
  <c r="L125" i="5"/>
  <c r="M125" i="5"/>
  <c r="B199" i="5"/>
  <c r="C199" i="5"/>
  <c r="D199" i="5"/>
  <c r="E199" i="5"/>
  <c r="F199" i="5"/>
  <c r="G199" i="5"/>
  <c r="H199" i="5"/>
  <c r="I199" i="5"/>
  <c r="J199" i="5"/>
  <c r="K199" i="5"/>
  <c r="L199" i="5"/>
  <c r="M199" i="5"/>
  <c r="B111" i="5"/>
  <c r="C111" i="5"/>
  <c r="D111" i="5"/>
  <c r="E111" i="5"/>
  <c r="F111" i="5"/>
  <c r="G111" i="5"/>
  <c r="H111" i="5"/>
  <c r="I111" i="5"/>
  <c r="J111" i="5"/>
  <c r="K111" i="5"/>
  <c r="L111" i="5"/>
  <c r="M111" i="5"/>
  <c r="B246" i="5"/>
  <c r="C246" i="5"/>
  <c r="D246" i="5"/>
  <c r="E246" i="5"/>
  <c r="F246" i="5"/>
  <c r="G246" i="5"/>
  <c r="H246" i="5"/>
  <c r="I246" i="5"/>
  <c r="J246" i="5"/>
  <c r="K246" i="5"/>
  <c r="L246" i="5"/>
  <c r="M246" i="5"/>
  <c r="B130" i="5"/>
  <c r="C130" i="5"/>
  <c r="D130" i="5"/>
  <c r="E130" i="5"/>
  <c r="F130" i="5"/>
  <c r="G130" i="5"/>
  <c r="H130" i="5"/>
  <c r="I130" i="5"/>
  <c r="J130" i="5"/>
  <c r="K130" i="5"/>
  <c r="L130" i="5"/>
  <c r="M130" i="5"/>
  <c r="B214" i="5"/>
  <c r="C214" i="5"/>
  <c r="D214" i="5"/>
  <c r="E214" i="5"/>
  <c r="F214" i="5"/>
  <c r="G214" i="5"/>
  <c r="H214" i="5"/>
  <c r="I214" i="5"/>
  <c r="J214" i="5"/>
  <c r="K214" i="5"/>
  <c r="L214" i="5"/>
  <c r="M214" i="5"/>
  <c r="B183" i="5"/>
  <c r="C183" i="5"/>
  <c r="D183" i="5"/>
  <c r="E183" i="5"/>
  <c r="F183" i="5"/>
  <c r="G183" i="5"/>
  <c r="H183" i="5"/>
  <c r="I183" i="5"/>
  <c r="J183" i="5"/>
  <c r="K183" i="5"/>
  <c r="L183" i="5"/>
  <c r="M183" i="5"/>
  <c r="B172" i="5"/>
  <c r="C172" i="5"/>
  <c r="D172" i="5"/>
  <c r="E172" i="5"/>
  <c r="F172" i="5"/>
  <c r="G172" i="5"/>
  <c r="H172" i="5"/>
  <c r="I172" i="5"/>
  <c r="J172" i="5"/>
  <c r="K172" i="5"/>
  <c r="L172" i="5"/>
  <c r="M172" i="5"/>
  <c r="B253" i="5"/>
  <c r="C253" i="5"/>
  <c r="D253" i="5"/>
  <c r="E253" i="5"/>
  <c r="F253" i="5"/>
  <c r="G253" i="5"/>
  <c r="H253" i="5"/>
  <c r="I253" i="5"/>
  <c r="J253" i="5"/>
  <c r="K253" i="5"/>
  <c r="L253" i="5"/>
  <c r="M253" i="5"/>
  <c r="B28" i="5"/>
  <c r="C28" i="5"/>
  <c r="D28" i="5"/>
  <c r="E28" i="5"/>
  <c r="F28" i="5"/>
  <c r="G28" i="5"/>
  <c r="H28" i="5"/>
  <c r="I28" i="5"/>
  <c r="J28" i="5"/>
  <c r="K28" i="5"/>
  <c r="L28" i="5"/>
  <c r="M28" i="5"/>
  <c r="B27" i="5"/>
  <c r="C27" i="5"/>
  <c r="D27" i="5"/>
  <c r="E27" i="5"/>
  <c r="F27" i="5"/>
  <c r="G27" i="5"/>
  <c r="H27" i="5"/>
  <c r="I27" i="5"/>
  <c r="J27" i="5"/>
  <c r="K27" i="5"/>
  <c r="L27" i="5"/>
  <c r="M27" i="5"/>
  <c r="B132" i="5"/>
  <c r="C132" i="5"/>
  <c r="D132" i="5"/>
  <c r="E132" i="5"/>
  <c r="F132" i="5"/>
  <c r="G132" i="5"/>
  <c r="H132" i="5"/>
  <c r="I132" i="5"/>
  <c r="J132" i="5"/>
  <c r="K132" i="5"/>
  <c r="L132" i="5"/>
  <c r="M132" i="5"/>
  <c r="B26" i="5"/>
  <c r="C26" i="5"/>
  <c r="D26" i="5"/>
  <c r="E26" i="5"/>
  <c r="F26" i="5"/>
  <c r="G26" i="5"/>
  <c r="H26" i="5"/>
  <c r="I26" i="5"/>
  <c r="J26" i="5"/>
  <c r="K26" i="5"/>
  <c r="L26" i="5"/>
  <c r="M26" i="5"/>
  <c r="B207" i="5"/>
  <c r="C207" i="5"/>
  <c r="D207" i="5"/>
  <c r="E207" i="5"/>
  <c r="F207" i="5"/>
  <c r="G207" i="5"/>
  <c r="H207" i="5"/>
  <c r="I207" i="5"/>
  <c r="J207" i="5"/>
  <c r="K207" i="5"/>
  <c r="L207" i="5"/>
  <c r="M207" i="5"/>
  <c r="B40" i="5"/>
  <c r="C40" i="5"/>
  <c r="D40" i="5"/>
  <c r="E40" i="5"/>
  <c r="F40" i="5"/>
  <c r="G40" i="5"/>
  <c r="H40" i="5"/>
  <c r="I40" i="5"/>
  <c r="J40" i="5"/>
  <c r="K40" i="5"/>
  <c r="L40" i="5"/>
  <c r="M40" i="5"/>
  <c r="B150" i="5"/>
  <c r="C150" i="5"/>
  <c r="D150" i="5"/>
  <c r="E150" i="5"/>
  <c r="F150" i="5"/>
  <c r="G150" i="5"/>
  <c r="H150" i="5"/>
  <c r="I150" i="5"/>
  <c r="J150" i="5"/>
  <c r="K150" i="5"/>
  <c r="L150" i="5"/>
  <c r="M150" i="5"/>
  <c r="B69" i="5"/>
  <c r="C69" i="5"/>
  <c r="D69" i="5"/>
  <c r="E69" i="5"/>
  <c r="F69" i="5"/>
  <c r="G69" i="5"/>
  <c r="H69" i="5"/>
  <c r="I69" i="5"/>
  <c r="J69" i="5"/>
  <c r="K69" i="5"/>
  <c r="L69" i="5"/>
  <c r="M69" i="5"/>
  <c r="B68" i="5"/>
  <c r="C68" i="5"/>
  <c r="D68" i="5"/>
  <c r="E68" i="5"/>
  <c r="F68" i="5"/>
  <c r="G68" i="5"/>
  <c r="H68" i="5"/>
  <c r="I68" i="5"/>
  <c r="J68" i="5"/>
  <c r="K68" i="5"/>
  <c r="L68" i="5"/>
  <c r="M68" i="5"/>
  <c r="B161" i="5"/>
  <c r="C161" i="5"/>
  <c r="D161" i="5"/>
  <c r="E161" i="5"/>
  <c r="F161" i="5"/>
  <c r="G161" i="5"/>
  <c r="H161" i="5"/>
  <c r="I161" i="5"/>
  <c r="J161" i="5"/>
  <c r="K161" i="5"/>
  <c r="L161" i="5"/>
  <c r="M161" i="5"/>
  <c r="B48" i="5"/>
  <c r="C48" i="5"/>
  <c r="D48" i="5"/>
  <c r="E48" i="5"/>
  <c r="F48" i="5"/>
  <c r="G48" i="5"/>
  <c r="H48" i="5"/>
  <c r="I48" i="5"/>
  <c r="J48" i="5"/>
  <c r="K48" i="5"/>
  <c r="L48" i="5"/>
  <c r="M48" i="5"/>
  <c r="B127" i="5"/>
  <c r="C127" i="5"/>
  <c r="D127" i="5"/>
  <c r="E127" i="5"/>
  <c r="F127" i="5"/>
  <c r="G127" i="5"/>
  <c r="H127" i="5"/>
  <c r="I127" i="5"/>
  <c r="J127" i="5"/>
  <c r="K127" i="5"/>
  <c r="L127" i="5"/>
  <c r="M127" i="5"/>
  <c r="B232" i="5"/>
  <c r="C232" i="5"/>
  <c r="D232" i="5"/>
  <c r="E232" i="5"/>
  <c r="F232" i="5"/>
  <c r="G232" i="5"/>
  <c r="H232" i="5"/>
  <c r="I232" i="5"/>
  <c r="J232" i="5"/>
  <c r="K232" i="5"/>
  <c r="L232" i="5"/>
  <c r="M232" i="5"/>
  <c r="B63" i="5"/>
  <c r="C63" i="5"/>
  <c r="D63" i="5"/>
  <c r="E63" i="5"/>
  <c r="F63" i="5"/>
  <c r="G63" i="5"/>
  <c r="H63" i="5"/>
  <c r="I63" i="5"/>
  <c r="J63" i="5"/>
  <c r="K63" i="5"/>
  <c r="L63" i="5"/>
  <c r="M63" i="5"/>
  <c r="B227" i="5"/>
  <c r="C227" i="5"/>
  <c r="D227" i="5"/>
  <c r="E227" i="5"/>
  <c r="F227" i="5"/>
  <c r="G227" i="5"/>
  <c r="H227" i="5"/>
  <c r="I227" i="5"/>
  <c r="J227" i="5"/>
  <c r="K227" i="5"/>
  <c r="L227" i="5"/>
  <c r="M227" i="5"/>
  <c r="B133" i="5"/>
  <c r="C133" i="5"/>
  <c r="D133" i="5"/>
  <c r="E133" i="5"/>
  <c r="F133" i="5"/>
  <c r="G133" i="5"/>
  <c r="H133" i="5"/>
  <c r="I133" i="5"/>
  <c r="J133" i="5"/>
  <c r="K133" i="5"/>
  <c r="L133" i="5"/>
  <c r="M133" i="5"/>
  <c r="B182" i="5"/>
  <c r="C182" i="5"/>
  <c r="D182" i="5"/>
  <c r="E182" i="5"/>
  <c r="F182" i="5"/>
  <c r="G182" i="5"/>
  <c r="H182" i="5"/>
  <c r="I182" i="5"/>
  <c r="J182" i="5"/>
  <c r="K182" i="5"/>
  <c r="L182" i="5"/>
  <c r="M182" i="5"/>
  <c r="B22" i="5"/>
  <c r="C22" i="5"/>
  <c r="D22" i="5"/>
  <c r="E22" i="5"/>
  <c r="F22" i="5"/>
  <c r="G22" i="5"/>
  <c r="H22" i="5"/>
  <c r="I22" i="5"/>
  <c r="J22" i="5"/>
  <c r="K22" i="5"/>
  <c r="L22" i="5"/>
  <c r="M22" i="5"/>
  <c r="B145" i="5"/>
  <c r="C145" i="5"/>
  <c r="D145" i="5"/>
  <c r="E145" i="5"/>
  <c r="F145" i="5"/>
  <c r="G145" i="5"/>
  <c r="H145" i="5"/>
  <c r="I145" i="5"/>
  <c r="J145" i="5"/>
  <c r="K145" i="5"/>
  <c r="L145" i="5"/>
  <c r="M145" i="5"/>
  <c r="B197" i="5"/>
  <c r="C197" i="5"/>
  <c r="D197" i="5"/>
  <c r="E197" i="5"/>
  <c r="F197" i="5"/>
  <c r="G197" i="5"/>
  <c r="H197" i="5"/>
  <c r="I197" i="5"/>
  <c r="J197" i="5"/>
  <c r="K197" i="5"/>
  <c r="L197" i="5"/>
  <c r="M197" i="5"/>
  <c r="B245" i="5"/>
  <c r="C245" i="5"/>
  <c r="D245" i="5"/>
  <c r="E245" i="5"/>
  <c r="F245" i="5"/>
  <c r="G245" i="5"/>
  <c r="H245" i="5"/>
  <c r="I245" i="5"/>
  <c r="J245" i="5"/>
  <c r="K245" i="5"/>
  <c r="L245" i="5"/>
  <c r="M245" i="5"/>
  <c r="B21" i="5"/>
  <c r="C21" i="5"/>
  <c r="D21" i="5"/>
  <c r="E21" i="5"/>
  <c r="F21" i="5"/>
  <c r="G21" i="5"/>
  <c r="H21" i="5"/>
  <c r="I21" i="5"/>
  <c r="J21" i="5"/>
  <c r="K21" i="5"/>
  <c r="L21" i="5"/>
  <c r="M21" i="5"/>
  <c r="B35" i="5"/>
  <c r="C35" i="5"/>
  <c r="D35" i="5"/>
  <c r="E35" i="5"/>
  <c r="F35" i="5"/>
  <c r="G35" i="5"/>
  <c r="H35" i="5"/>
  <c r="I35" i="5"/>
  <c r="J35" i="5"/>
  <c r="K35" i="5"/>
  <c r="L35" i="5"/>
  <c r="M35" i="5"/>
  <c r="B49" i="5"/>
  <c r="C49" i="5"/>
  <c r="D49" i="5"/>
  <c r="E49" i="5"/>
  <c r="F49" i="5"/>
  <c r="G49" i="5"/>
  <c r="H49" i="5"/>
  <c r="I49" i="5"/>
  <c r="J49" i="5"/>
  <c r="K49" i="5"/>
  <c r="L49" i="5"/>
  <c r="M49" i="5"/>
  <c r="B79" i="5"/>
  <c r="C79" i="5"/>
  <c r="D79" i="5"/>
  <c r="E79" i="5"/>
  <c r="F79" i="5"/>
  <c r="G79" i="5"/>
  <c r="H79" i="5"/>
  <c r="I79" i="5"/>
  <c r="J79" i="5"/>
  <c r="K79" i="5"/>
  <c r="L79" i="5"/>
  <c r="M79" i="5"/>
  <c r="B122" i="5"/>
  <c r="C122" i="5"/>
  <c r="D122" i="5"/>
  <c r="E122" i="5"/>
  <c r="F122" i="5"/>
  <c r="G122" i="5"/>
  <c r="H122" i="5"/>
  <c r="I122" i="5"/>
  <c r="J122" i="5"/>
  <c r="K122" i="5"/>
  <c r="L122" i="5"/>
  <c r="M122" i="5"/>
  <c r="B31" i="5"/>
  <c r="C31" i="5"/>
  <c r="D31" i="5"/>
  <c r="E31" i="5"/>
  <c r="F31" i="5"/>
  <c r="G31" i="5"/>
  <c r="H31" i="5"/>
  <c r="I31" i="5"/>
  <c r="J31" i="5"/>
  <c r="K31" i="5"/>
  <c r="L31" i="5"/>
  <c r="M31" i="5"/>
  <c r="B105" i="5"/>
  <c r="C105" i="5"/>
  <c r="D105" i="5"/>
  <c r="E105" i="5"/>
  <c r="F105" i="5"/>
  <c r="G105" i="5"/>
  <c r="H105" i="5"/>
  <c r="I105" i="5"/>
  <c r="J105" i="5"/>
  <c r="K105" i="5"/>
  <c r="L105" i="5"/>
  <c r="M105" i="5"/>
  <c r="B198" i="5"/>
  <c r="C198" i="5"/>
  <c r="D198" i="5"/>
  <c r="E198" i="5"/>
  <c r="F198" i="5"/>
  <c r="G198" i="5"/>
  <c r="H198" i="5"/>
  <c r="I198" i="5"/>
  <c r="J198" i="5"/>
  <c r="K198" i="5"/>
  <c r="L198" i="5"/>
  <c r="M198" i="5"/>
  <c r="B149" i="5"/>
  <c r="C149" i="5"/>
  <c r="D149" i="5"/>
  <c r="E149" i="5"/>
  <c r="F149" i="5"/>
  <c r="G149" i="5"/>
  <c r="H149" i="5"/>
  <c r="I149" i="5"/>
  <c r="J149" i="5"/>
  <c r="K149" i="5"/>
  <c r="L149" i="5"/>
  <c r="M149" i="5"/>
  <c r="B239" i="5"/>
  <c r="C239" i="5"/>
  <c r="D239" i="5"/>
  <c r="E239" i="5"/>
  <c r="F239" i="5"/>
  <c r="G239" i="5"/>
  <c r="H239" i="5"/>
  <c r="I239" i="5"/>
  <c r="J239" i="5"/>
  <c r="K239" i="5"/>
  <c r="L239" i="5"/>
  <c r="M239" i="5"/>
  <c r="B99" i="5"/>
  <c r="C99" i="5"/>
  <c r="D99" i="5"/>
  <c r="E99" i="5"/>
  <c r="F99" i="5"/>
  <c r="G99" i="5"/>
  <c r="H99" i="5"/>
  <c r="I99" i="5"/>
  <c r="J99" i="5"/>
  <c r="K99" i="5"/>
  <c r="L99" i="5"/>
  <c r="M99" i="5"/>
  <c r="B87" i="5"/>
  <c r="C87" i="5"/>
  <c r="D87" i="5"/>
  <c r="E87" i="5"/>
  <c r="F87" i="5"/>
  <c r="G87" i="5"/>
  <c r="H87" i="5"/>
  <c r="I87" i="5"/>
  <c r="J87" i="5"/>
  <c r="K87" i="5"/>
  <c r="L87" i="5"/>
  <c r="M87" i="5"/>
  <c r="B32" i="5"/>
  <c r="C32" i="5"/>
  <c r="D32" i="5"/>
  <c r="E32" i="5"/>
  <c r="F32" i="5"/>
  <c r="G32" i="5"/>
  <c r="H32" i="5"/>
  <c r="I32" i="5"/>
  <c r="J32" i="5"/>
  <c r="K32" i="5"/>
  <c r="L32" i="5"/>
  <c r="M32" i="5"/>
  <c r="B255" i="5"/>
  <c r="C255" i="5"/>
  <c r="D255" i="5"/>
  <c r="E255" i="5"/>
  <c r="F255" i="5"/>
  <c r="G255" i="5"/>
  <c r="H255" i="5"/>
  <c r="I255" i="5"/>
  <c r="J255" i="5"/>
  <c r="K255" i="5"/>
  <c r="L255" i="5"/>
  <c r="M255" i="5"/>
  <c r="B57" i="5"/>
  <c r="C57" i="5"/>
  <c r="D57" i="5"/>
  <c r="E57" i="5"/>
  <c r="F57" i="5"/>
  <c r="G57" i="5"/>
  <c r="H57" i="5"/>
  <c r="I57" i="5"/>
  <c r="J57" i="5"/>
  <c r="K57" i="5"/>
  <c r="L57" i="5"/>
  <c r="M57" i="5"/>
  <c r="B92" i="5"/>
  <c r="C92" i="5"/>
  <c r="D92" i="5"/>
  <c r="E92" i="5"/>
  <c r="F92" i="5"/>
  <c r="G92" i="5"/>
  <c r="H92" i="5"/>
  <c r="I92" i="5"/>
  <c r="J92" i="5"/>
  <c r="K92" i="5"/>
  <c r="L92" i="5"/>
  <c r="M92" i="5"/>
  <c r="B114" i="5"/>
  <c r="C114" i="5"/>
  <c r="D114" i="5"/>
  <c r="E114" i="5"/>
  <c r="F114" i="5"/>
  <c r="G114" i="5"/>
  <c r="H114" i="5"/>
  <c r="I114" i="5"/>
  <c r="J114" i="5"/>
  <c r="K114" i="5"/>
  <c r="L114" i="5"/>
  <c r="M114" i="5"/>
  <c r="B118" i="5"/>
  <c r="C118" i="5"/>
  <c r="D118" i="5"/>
  <c r="E118" i="5"/>
  <c r="F118" i="5"/>
  <c r="G118" i="5"/>
  <c r="H118" i="5"/>
  <c r="I118" i="5"/>
  <c r="J118" i="5"/>
  <c r="K118" i="5"/>
  <c r="L118" i="5"/>
  <c r="M118" i="5"/>
  <c r="B29" i="5"/>
  <c r="C29" i="5"/>
  <c r="D29" i="5"/>
  <c r="E29" i="5"/>
  <c r="F29" i="5"/>
  <c r="G29" i="5"/>
  <c r="H29" i="5"/>
  <c r="I29" i="5"/>
  <c r="J29" i="5"/>
  <c r="K29" i="5"/>
  <c r="L29" i="5"/>
  <c r="M29" i="5"/>
  <c r="B173" i="5"/>
  <c r="C173" i="5"/>
  <c r="D173" i="5"/>
  <c r="E173" i="5"/>
  <c r="F173" i="5"/>
  <c r="G173" i="5"/>
  <c r="H173" i="5"/>
  <c r="I173" i="5"/>
  <c r="J173" i="5"/>
  <c r="K173" i="5"/>
  <c r="L173" i="5"/>
  <c r="M173" i="5"/>
  <c r="B106" i="5"/>
  <c r="C106" i="5"/>
  <c r="D106" i="5"/>
  <c r="E106" i="5"/>
  <c r="F106" i="5"/>
  <c r="G106" i="5"/>
  <c r="H106" i="5"/>
  <c r="I106" i="5"/>
  <c r="J106" i="5"/>
  <c r="K106" i="5"/>
  <c r="L106" i="5"/>
  <c r="M106" i="5"/>
  <c r="B17" i="5"/>
  <c r="C17" i="5"/>
  <c r="D17" i="5"/>
  <c r="E17" i="5"/>
  <c r="F17" i="5"/>
  <c r="G17" i="5"/>
  <c r="H17" i="5"/>
  <c r="I17" i="5"/>
  <c r="J17" i="5"/>
  <c r="K17" i="5"/>
  <c r="L17" i="5"/>
  <c r="M17" i="5"/>
  <c r="B147" i="5"/>
  <c r="C147" i="5"/>
  <c r="D147" i="5"/>
  <c r="E147" i="5"/>
  <c r="F147" i="5"/>
  <c r="G147" i="5"/>
  <c r="H147" i="5"/>
  <c r="I147" i="5"/>
  <c r="J147" i="5"/>
  <c r="K147" i="5"/>
  <c r="L147" i="5"/>
  <c r="M147" i="5"/>
  <c r="B33" i="5"/>
  <c r="C33" i="5"/>
  <c r="D33" i="5"/>
  <c r="E33" i="5"/>
  <c r="F33" i="5"/>
  <c r="G33" i="5"/>
  <c r="H33" i="5"/>
  <c r="I33" i="5"/>
  <c r="J33" i="5"/>
  <c r="K33" i="5"/>
  <c r="L33" i="5"/>
  <c r="M33" i="5"/>
  <c r="B73" i="5"/>
  <c r="C73" i="5"/>
  <c r="D73" i="5"/>
  <c r="E73" i="5"/>
  <c r="F73" i="5"/>
  <c r="G73" i="5"/>
  <c r="H73" i="5"/>
  <c r="I73" i="5"/>
  <c r="J73" i="5"/>
  <c r="K73" i="5"/>
  <c r="L73" i="5"/>
  <c r="M73" i="5"/>
  <c r="B77" i="5"/>
  <c r="C77" i="5"/>
  <c r="D77" i="5"/>
  <c r="E77" i="5"/>
  <c r="F77" i="5"/>
  <c r="G77" i="5"/>
  <c r="H77" i="5"/>
  <c r="I77" i="5"/>
  <c r="J77" i="5"/>
  <c r="K77" i="5"/>
  <c r="L77" i="5"/>
  <c r="M77" i="5"/>
  <c r="B225" i="5"/>
  <c r="C225" i="5"/>
  <c r="D225" i="5"/>
  <c r="E225" i="5"/>
  <c r="F225" i="5"/>
  <c r="G225" i="5"/>
  <c r="H225" i="5"/>
  <c r="I225" i="5"/>
  <c r="J225" i="5"/>
  <c r="K225" i="5"/>
  <c r="L225" i="5"/>
  <c r="M225" i="5"/>
  <c r="B12" i="5"/>
  <c r="C12" i="5"/>
  <c r="D12" i="5"/>
  <c r="E12" i="5"/>
  <c r="F12" i="5"/>
  <c r="G12" i="5"/>
  <c r="H12" i="5"/>
  <c r="I12" i="5"/>
  <c r="J12" i="5"/>
  <c r="K12" i="5"/>
  <c r="L12" i="5"/>
  <c r="M12" i="5"/>
  <c r="B15" i="5"/>
  <c r="C15" i="5"/>
  <c r="D15" i="5"/>
  <c r="E15" i="5"/>
  <c r="F15" i="5"/>
  <c r="G15" i="5"/>
  <c r="H15" i="5"/>
  <c r="I15" i="5"/>
  <c r="J15" i="5"/>
  <c r="K15" i="5"/>
  <c r="L15" i="5"/>
  <c r="M15" i="5"/>
  <c r="B142" i="5"/>
  <c r="C142" i="5"/>
  <c r="D142" i="5"/>
  <c r="E142" i="5"/>
  <c r="F142" i="5"/>
  <c r="G142" i="5"/>
  <c r="H142" i="5"/>
  <c r="I142" i="5"/>
  <c r="J142" i="5"/>
  <c r="K142" i="5"/>
  <c r="L142" i="5"/>
  <c r="M142" i="5"/>
  <c r="B171" i="5"/>
  <c r="C171" i="5"/>
  <c r="D171" i="5"/>
  <c r="E171" i="5"/>
  <c r="F171" i="5"/>
  <c r="G171" i="5"/>
  <c r="H171" i="5"/>
  <c r="I171" i="5"/>
  <c r="J171" i="5"/>
  <c r="K171" i="5"/>
  <c r="L171" i="5"/>
  <c r="M171" i="5"/>
  <c r="B260" i="5"/>
  <c r="C260" i="5"/>
  <c r="D260" i="5"/>
  <c r="E260" i="5"/>
  <c r="F260" i="5"/>
  <c r="G260" i="5"/>
  <c r="H260" i="5"/>
  <c r="I260" i="5"/>
  <c r="J260" i="5"/>
  <c r="K260" i="5"/>
  <c r="L260" i="5"/>
  <c r="M260" i="5"/>
  <c r="B103" i="5"/>
  <c r="C103" i="5"/>
  <c r="D103" i="5"/>
  <c r="E103" i="5"/>
  <c r="F103" i="5"/>
  <c r="G103" i="5"/>
  <c r="H103" i="5"/>
  <c r="I103" i="5"/>
  <c r="J103" i="5"/>
  <c r="K103" i="5"/>
  <c r="L103" i="5"/>
  <c r="M103" i="5"/>
  <c r="B221" i="5"/>
  <c r="C221" i="5"/>
  <c r="D221" i="5"/>
  <c r="E221" i="5"/>
  <c r="F221" i="5"/>
  <c r="G221" i="5"/>
  <c r="H221" i="5"/>
  <c r="I221" i="5"/>
  <c r="J221" i="5"/>
  <c r="K221" i="5"/>
  <c r="L221" i="5"/>
  <c r="M221" i="5"/>
  <c r="B152" i="5"/>
  <c r="C152" i="5"/>
  <c r="D152" i="5"/>
  <c r="E152" i="5"/>
  <c r="F152" i="5"/>
  <c r="G152" i="5"/>
  <c r="H152" i="5"/>
  <c r="I152" i="5"/>
  <c r="J152" i="5"/>
  <c r="K152" i="5"/>
  <c r="L152" i="5"/>
  <c r="M152" i="5"/>
  <c r="B59" i="5"/>
  <c r="C59" i="5"/>
  <c r="D59" i="5"/>
  <c r="E59" i="5"/>
  <c r="F59" i="5"/>
  <c r="G59" i="5"/>
  <c r="H59" i="5"/>
  <c r="I59" i="5"/>
  <c r="J59" i="5"/>
  <c r="K59" i="5"/>
  <c r="L59" i="5"/>
  <c r="M59" i="5"/>
  <c r="B72" i="5"/>
  <c r="C72" i="5"/>
  <c r="D72" i="5"/>
  <c r="E72" i="5"/>
  <c r="F72" i="5"/>
  <c r="G72" i="5"/>
  <c r="H72" i="5"/>
  <c r="I72" i="5"/>
  <c r="J72" i="5"/>
  <c r="K72" i="5"/>
  <c r="L72" i="5"/>
  <c r="M72" i="5"/>
  <c r="B151" i="5"/>
  <c r="C151" i="5"/>
  <c r="D151" i="5"/>
  <c r="E151" i="5"/>
  <c r="F151" i="5"/>
  <c r="G151" i="5"/>
  <c r="H151" i="5"/>
  <c r="I151" i="5"/>
  <c r="J151" i="5"/>
  <c r="K151" i="5"/>
  <c r="L151" i="5"/>
  <c r="M151" i="5"/>
  <c r="B85" i="5"/>
  <c r="C85" i="5"/>
  <c r="D85" i="5"/>
  <c r="E85" i="5"/>
  <c r="F85" i="5"/>
  <c r="G85" i="5"/>
  <c r="H85" i="5"/>
  <c r="I85" i="5"/>
  <c r="J85" i="5"/>
  <c r="K85" i="5"/>
  <c r="L85" i="5"/>
  <c r="M85" i="5"/>
  <c r="B250" i="5"/>
  <c r="C250" i="5"/>
  <c r="D250" i="5"/>
  <c r="E250" i="5"/>
  <c r="F250" i="5"/>
  <c r="G250" i="5"/>
  <c r="H250" i="5"/>
  <c r="I250" i="5"/>
  <c r="J250" i="5"/>
  <c r="K250" i="5"/>
  <c r="L250" i="5"/>
  <c r="M250" i="5"/>
  <c r="B96" i="5"/>
  <c r="C96" i="5"/>
  <c r="D96" i="5"/>
  <c r="E96" i="5"/>
  <c r="F96" i="5"/>
  <c r="G96" i="5"/>
  <c r="H96" i="5"/>
  <c r="I96" i="5"/>
  <c r="J96" i="5"/>
  <c r="K96" i="5"/>
  <c r="L96" i="5"/>
  <c r="M96" i="5"/>
  <c r="B177" i="5"/>
  <c r="C177" i="5"/>
  <c r="D177" i="5"/>
  <c r="E177" i="5"/>
  <c r="F177" i="5"/>
  <c r="G177" i="5"/>
  <c r="H177" i="5"/>
  <c r="I177" i="5"/>
  <c r="J177" i="5"/>
  <c r="K177" i="5"/>
  <c r="L177" i="5"/>
  <c r="M177" i="5"/>
  <c r="B236" i="5"/>
  <c r="C236" i="5"/>
  <c r="D236" i="5"/>
  <c r="E236" i="5"/>
  <c r="F236" i="5"/>
  <c r="G236" i="5"/>
  <c r="H236" i="5"/>
  <c r="I236" i="5"/>
  <c r="J236" i="5"/>
  <c r="K236" i="5"/>
  <c r="L236" i="5"/>
  <c r="M236" i="5"/>
  <c r="B235" i="5"/>
  <c r="C235" i="5"/>
  <c r="D235" i="5"/>
  <c r="E235" i="5"/>
  <c r="F235" i="5"/>
  <c r="G235" i="5"/>
  <c r="H235" i="5"/>
  <c r="I235" i="5"/>
  <c r="J235" i="5"/>
  <c r="K235" i="5"/>
  <c r="L235" i="5"/>
  <c r="M235" i="5"/>
  <c r="B170" i="5"/>
  <c r="C170" i="5"/>
  <c r="D170" i="5"/>
  <c r="E170" i="5"/>
  <c r="F170" i="5"/>
  <c r="G170" i="5"/>
  <c r="H170" i="5"/>
  <c r="I170" i="5"/>
  <c r="J170" i="5"/>
  <c r="K170" i="5"/>
  <c r="L170" i="5"/>
  <c r="M170" i="5"/>
  <c r="B39" i="5"/>
  <c r="C39" i="5"/>
  <c r="D39" i="5"/>
  <c r="E39" i="5"/>
  <c r="F39" i="5"/>
  <c r="G39" i="5"/>
  <c r="H39" i="5"/>
  <c r="I39" i="5"/>
  <c r="J39" i="5"/>
  <c r="K39" i="5"/>
  <c r="L39" i="5"/>
  <c r="M39" i="5"/>
  <c r="B78" i="5"/>
  <c r="C78" i="5"/>
  <c r="D78" i="5"/>
  <c r="E78" i="5"/>
  <c r="F78" i="5"/>
  <c r="G78" i="5"/>
  <c r="H78" i="5"/>
  <c r="I78" i="5"/>
  <c r="J78" i="5"/>
  <c r="K78" i="5"/>
  <c r="L78" i="5"/>
  <c r="M78" i="5"/>
  <c r="B58" i="5"/>
  <c r="C58" i="5"/>
  <c r="D58" i="5"/>
  <c r="E58" i="5"/>
  <c r="F58" i="5"/>
  <c r="G58" i="5"/>
  <c r="H58" i="5"/>
  <c r="I58" i="5"/>
  <c r="J58" i="5"/>
  <c r="K58" i="5"/>
  <c r="L58" i="5"/>
  <c r="M58" i="5"/>
  <c r="B223" i="5"/>
  <c r="C223" i="5"/>
  <c r="D223" i="5"/>
  <c r="E223" i="5"/>
  <c r="F223" i="5"/>
  <c r="G223" i="5"/>
  <c r="H223" i="5"/>
  <c r="I223" i="5"/>
  <c r="J223" i="5"/>
  <c r="K223" i="5"/>
  <c r="L223" i="5"/>
  <c r="M223" i="5"/>
  <c r="B159" i="5"/>
  <c r="C159" i="5"/>
  <c r="D159" i="5"/>
  <c r="E159" i="5"/>
  <c r="F159" i="5"/>
  <c r="G159" i="5"/>
  <c r="H159" i="5"/>
  <c r="I159" i="5"/>
  <c r="J159" i="5"/>
  <c r="K159" i="5"/>
  <c r="L159" i="5"/>
  <c r="M159" i="5"/>
  <c r="B230" i="5"/>
  <c r="C230" i="5"/>
  <c r="D230" i="5"/>
  <c r="E230" i="5"/>
  <c r="F230" i="5"/>
  <c r="G230" i="5"/>
  <c r="H230" i="5"/>
  <c r="I230" i="5"/>
  <c r="J230" i="5"/>
  <c r="K230" i="5"/>
  <c r="L230" i="5"/>
  <c r="M230" i="5"/>
  <c r="B128" i="5"/>
  <c r="C128" i="5"/>
  <c r="D128" i="5"/>
  <c r="E128" i="5"/>
  <c r="F128" i="5"/>
  <c r="G128" i="5"/>
  <c r="H128" i="5"/>
  <c r="I128" i="5"/>
  <c r="J128" i="5"/>
  <c r="K128" i="5"/>
  <c r="L128" i="5"/>
  <c r="M128" i="5"/>
  <c r="B20" i="5"/>
  <c r="C20" i="5"/>
  <c r="D20" i="5"/>
  <c r="E20" i="5"/>
  <c r="F20" i="5"/>
  <c r="G20" i="5"/>
  <c r="H20" i="5"/>
  <c r="I20" i="5"/>
  <c r="J20" i="5"/>
  <c r="K20" i="5"/>
  <c r="L20" i="5"/>
  <c r="M20" i="5"/>
  <c r="B119" i="5"/>
  <c r="C119" i="5"/>
  <c r="D119" i="5"/>
  <c r="E119" i="5"/>
  <c r="F119" i="5"/>
  <c r="G119" i="5"/>
  <c r="H119" i="5"/>
  <c r="I119" i="5"/>
  <c r="J119" i="5"/>
  <c r="K119" i="5"/>
  <c r="L119" i="5"/>
  <c r="M119" i="5"/>
  <c r="B192" i="5"/>
  <c r="C192" i="5"/>
  <c r="D192" i="5"/>
  <c r="E192" i="5"/>
  <c r="F192" i="5"/>
  <c r="G192" i="5"/>
  <c r="H192" i="5"/>
  <c r="I192" i="5"/>
  <c r="J192" i="5"/>
  <c r="K192" i="5"/>
  <c r="L192" i="5"/>
  <c r="M192" i="5"/>
  <c r="B178" i="5"/>
  <c r="C178" i="5"/>
  <c r="D178" i="5"/>
  <c r="E178" i="5"/>
  <c r="F178" i="5"/>
  <c r="G178" i="5"/>
  <c r="H178" i="5"/>
  <c r="I178" i="5"/>
  <c r="J178" i="5"/>
  <c r="K178" i="5"/>
  <c r="L178" i="5"/>
  <c r="M178" i="5"/>
  <c r="B215" i="5"/>
  <c r="C215" i="5"/>
  <c r="D215" i="5"/>
  <c r="E215" i="5"/>
  <c r="F215" i="5"/>
  <c r="G215" i="5"/>
  <c r="H215" i="5"/>
  <c r="I215" i="5"/>
  <c r="J215" i="5"/>
  <c r="K215" i="5"/>
  <c r="L215" i="5"/>
  <c r="M215" i="5"/>
  <c r="B74" i="5"/>
  <c r="C74" i="5"/>
  <c r="D74" i="5"/>
  <c r="E74" i="5"/>
  <c r="F74" i="5"/>
  <c r="G74" i="5"/>
  <c r="H74" i="5"/>
  <c r="I74" i="5"/>
  <c r="J74" i="5"/>
  <c r="K74" i="5"/>
  <c r="L74" i="5"/>
  <c r="M74" i="5"/>
  <c r="B175" i="5"/>
  <c r="C175" i="5"/>
  <c r="D175" i="5"/>
  <c r="E175" i="5"/>
  <c r="F175" i="5"/>
  <c r="G175" i="5"/>
  <c r="H175" i="5"/>
  <c r="I175" i="5"/>
  <c r="J175" i="5"/>
  <c r="K175" i="5"/>
  <c r="L175" i="5"/>
  <c r="M175" i="5"/>
  <c r="B75" i="5"/>
  <c r="C75" i="5"/>
  <c r="D75" i="5"/>
  <c r="E75" i="5"/>
  <c r="F75" i="5"/>
  <c r="G75" i="5"/>
  <c r="H75" i="5"/>
  <c r="I75" i="5"/>
  <c r="J75" i="5"/>
  <c r="K75" i="5"/>
  <c r="L75" i="5"/>
  <c r="M75" i="5"/>
  <c r="B86" i="5"/>
  <c r="C86" i="5"/>
  <c r="D86" i="5"/>
  <c r="E86" i="5"/>
  <c r="F86" i="5"/>
  <c r="G86" i="5"/>
  <c r="H86" i="5"/>
  <c r="I86" i="5"/>
  <c r="J86" i="5"/>
  <c r="K86" i="5"/>
  <c r="L86" i="5"/>
  <c r="M86" i="5"/>
  <c r="B240" i="5"/>
  <c r="C240" i="5"/>
  <c r="D240" i="5"/>
  <c r="E240" i="5"/>
  <c r="F240" i="5"/>
  <c r="G240" i="5"/>
  <c r="H240" i="5"/>
  <c r="I240" i="5"/>
  <c r="J240" i="5"/>
  <c r="K240" i="5"/>
  <c r="L240" i="5"/>
  <c r="M240" i="5"/>
  <c r="B56" i="5"/>
  <c r="C56" i="5"/>
  <c r="D56" i="5"/>
  <c r="E56" i="5"/>
  <c r="F56" i="5"/>
  <c r="G56" i="5"/>
  <c r="H56" i="5"/>
  <c r="I56" i="5"/>
  <c r="J56" i="5"/>
  <c r="K56" i="5"/>
  <c r="L56" i="5"/>
  <c r="M56" i="5"/>
  <c r="B44" i="5"/>
  <c r="C44" i="5"/>
  <c r="D44" i="5"/>
  <c r="E44" i="5"/>
  <c r="F44" i="5"/>
  <c r="G44" i="5"/>
  <c r="H44" i="5"/>
  <c r="I44" i="5"/>
  <c r="J44" i="5"/>
  <c r="K44" i="5"/>
  <c r="L44" i="5"/>
  <c r="M44" i="5"/>
  <c r="B189" i="5"/>
  <c r="C189" i="5"/>
  <c r="D189" i="5"/>
  <c r="E189" i="5"/>
  <c r="F189" i="5"/>
  <c r="G189" i="5"/>
  <c r="H189" i="5"/>
  <c r="I189" i="5"/>
  <c r="J189" i="5"/>
  <c r="K189" i="5"/>
  <c r="L189" i="5"/>
  <c r="M189" i="5"/>
  <c r="B94" i="5"/>
  <c r="C94" i="5"/>
  <c r="D94" i="5"/>
  <c r="E94" i="5"/>
  <c r="F94" i="5"/>
  <c r="G94" i="5"/>
  <c r="H94" i="5"/>
  <c r="I94" i="5"/>
  <c r="J94" i="5"/>
  <c r="K94" i="5"/>
  <c r="L94" i="5"/>
  <c r="M94" i="5"/>
  <c r="B217" i="5"/>
  <c r="C217" i="5"/>
  <c r="D217" i="5"/>
  <c r="E217" i="5"/>
  <c r="F217" i="5"/>
  <c r="G217" i="5"/>
  <c r="H217" i="5"/>
  <c r="I217" i="5"/>
  <c r="J217" i="5"/>
  <c r="K217" i="5"/>
  <c r="L217" i="5"/>
  <c r="M217" i="5"/>
  <c r="B53" i="5"/>
  <c r="C53" i="5"/>
  <c r="D53" i="5"/>
  <c r="E53" i="5"/>
  <c r="F53" i="5"/>
  <c r="G53" i="5"/>
  <c r="H53" i="5"/>
  <c r="I53" i="5"/>
  <c r="J53" i="5"/>
  <c r="K53" i="5"/>
  <c r="L53" i="5"/>
  <c r="M53" i="5"/>
  <c r="B193" i="5"/>
  <c r="C193" i="5"/>
  <c r="D193" i="5"/>
  <c r="E193" i="5"/>
  <c r="F193" i="5"/>
  <c r="G193" i="5"/>
  <c r="H193" i="5"/>
  <c r="I193" i="5"/>
  <c r="J193" i="5"/>
  <c r="K193" i="5"/>
  <c r="L193" i="5"/>
  <c r="M193" i="5"/>
  <c r="B156" i="5"/>
  <c r="C156" i="5"/>
  <c r="D156" i="5"/>
  <c r="E156" i="5"/>
  <c r="F156" i="5"/>
  <c r="G156" i="5"/>
  <c r="H156" i="5"/>
  <c r="I156" i="5"/>
  <c r="J156" i="5"/>
  <c r="K156" i="5"/>
  <c r="L156" i="5"/>
  <c r="M156" i="5"/>
  <c r="B104" i="5"/>
  <c r="C104" i="5"/>
  <c r="D104" i="5"/>
  <c r="E104" i="5"/>
  <c r="F104" i="5"/>
  <c r="G104" i="5"/>
  <c r="H104" i="5"/>
  <c r="I104" i="5"/>
  <c r="J104" i="5"/>
  <c r="K104" i="5"/>
  <c r="L104" i="5"/>
  <c r="M104" i="5"/>
  <c r="B188" i="5"/>
  <c r="C188" i="5"/>
  <c r="D188" i="5"/>
  <c r="E188" i="5"/>
  <c r="F188" i="5"/>
  <c r="G188" i="5"/>
  <c r="H188" i="5"/>
  <c r="I188" i="5"/>
  <c r="J188" i="5"/>
  <c r="K188" i="5"/>
  <c r="L188" i="5"/>
  <c r="M188" i="5"/>
  <c r="B174" i="5"/>
  <c r="C174" i="5"/>
  <c r="D174" i="5"/>
  <c r="E174" i="5"/>
  <c r="F174" i="5"/>
  <c r="G174" i="5"/>
  <c r="H174" i="5"/>
  <c r="I174" i="5"/>
  <c r="J174" i="5"/>
  <c r="K174" i="5"/>
  <c r="L174" i="5"/>
  <c r="M174" i="5"/>
  <c r="B50" i="5"/>
  <c r="C50" i="5"/>
  <c r="D50" i="5"/>
  <c r="E50" i="5"/>
  <c r="F50" i="5"/>
  <c r="G50" i="5"/>
  <c r="H50" i="5"/>
  <c r="I50" i="5"/>
  <c r="J50" i="5"/>
  <c r="K50" i="5"/>
  <c r="L50" i="5"/>
  <c r="M50" i="5"/>
  <c r="B237" i="5"/>
  <c r="C237" i="5"/>
  <c r="D237" i="5"/>
  <c r="E237" i="5"/>
  <c r="F237" i="5"/>
  <c r="G237" i="5"/>
  <c r="H237" i="5"/>
  <c r="I237" i="5"/>
  <c r="J237" i="5"/>
  <c r="K237" i="5"/>
  <c r="L237" i="5"/>
  <c r="M237" i="5"/>
  <c r="B228" i="5"/>
  <c r="C228" i="5"/>
  <c r="D228" i="5"/>
  <c r="E228" i="5"/>
  <c r="F228" i="5"/>
  <c r="G228" i="5"/>
  <c r="H228" i="5"/>
  <c r="I228" i="5"/>
  <c r="J228" i="5"/>
  <c r="K228" i="5"/>
  <c r="L228" i="5"/>
  <c r="M228" i="5"/>
  <c r="B244" i="5"/>
  <c r="C244" i="5"/>
  <c r="D244" i="5"/>
  <c r="E244" i="5"/>
  <c r="F244" i="5"/>
  <c r="G244" i="5"/>
  <c r="H244" i="5"/>
  <c r="I244" i="5"/>
  <c r="J244" i="5"/>
  <c r="K244" i="5"/>
  <c r="L244" i="5"/>
  <c r="M244" i="5"/>
  <c r="B138" i="5"/>
  <c r="C138" i="5"/>
  <c r="D138" i="5"/>
  <c r="E138" i="5"/>
  <c r="F138" i="5"/>
  <c r="G138" i="5"/>
  <c r="H138" i="5"/>
  <c r="I138" i="5"/>
  <c r="J138" i="5"/>
  <c r="K138" i="5"/>
  <c r="L138" i="5"/>
  <c r="M138" i="5"/>
  <c r="B153" i="5"/>
  <c r="C153" i="5"/>
  <c r="D153" i="5"/>
  <c r="E153" i="5"/>
  <c r="F153" i="5"/>
  <c r="G153" i="5"/>
  <c r="H153" i="5"/>
  <c r="I153" i="5"/>
  <c r="J153" i="5"/>
  <c r="K153" i="5"/>
  <c r="L153" i="5"/>
  <c r="M153" i="5"/>
  <c r="B81" i="5"/>
  <c r="C81" i="5"/>
  <c r="D81" i="5"/>
  <c r="E81" i="5"/>
  <c r="F81" i="5"/>
  <c r="G81" i="5"/>
  <c r="H81" i="5"/>
  <c r="I81" i="5"/>
  <c r="J81" i="5"/>
  <c r="K81" i="5"/>
  <c r="L81" i="5"/>
  <c r="M81" i="5"/>
  <c r="B243" i="5"/>
  <c r="C243" i="5"/>
  <c r="D243" i="5"/>
  <c r="E243" i="5"/>
  <c r="F243" i="5"/>
  <c r="G243" i="5"/>
  <c r="H243" i="5"/>
  <c r="I243" i="5"/>
  <c r="J243" i="5"/>
  <c r="K243" i="5"/>
  <c r="L243" i="5"/>
  <c r="M243" i="5"/>
  <c r="B222" i="5"/>
  <c r="C222" i="5"/>
  <c r="D222" i="5"/>
  <c r="E222" i="5"/>
  <c r="F222" i="5"/>
  <c r="G222" i="5"/>
  <c r="H222" i="5"/>
  <c r="I222" i="5"/>
  <c r="J222" i="5"/>
  <c r="K222" i="5"/>
  <c r="L222" i="5"/>
  <c r="M222" i="5"/>
  <c r="B139" i="5"/>
  <c r="C139" i="5"/>
  <c r="D139" i="5"/>
  <c r="E139" i="5"/>
  <c r="F139" i="5"/>
  <c r="G139" i="5"/>
  <c r="H139" i="5"/>
  <c r="I139" i="5"/>
  <c r="J139" i="5"/>
  <c r="K139" i="5"/>
  <c r="L139" i="5"/>
  <c r="M139" i="5"/>
  <c r="B144" i="5"/>
  <c r="C144" i="5"/>
  <c r="D144" i="5"/>
  <c r="E144" i="5"/>
  <c r="F144" i="5"/>
  <c r="G144" i="5"/>
  <c r="H144" i="5"/>
  <c r="I144" i="5"/>
  <c r="J144" i="5"/>
  <c r="K144" i="5"/>
  <c r="L144" i="5"/>
  <c r="M144" i="5"/>
  <c r="B98" i="5"/>
  <c r="C98" i="5"/>
  <c r="D98" i="5"/>
  <c r="E98" i="5"/>
  <c r="F98" i="5"/>
  <c r="G98" i="5"/>
  <c r="H98" i="5"/>
  <c r="I98" i="5"/>
  <c r="J98" i="5"/>
  <c r="K98" i="5"/>
  <c r="L98" i="5"/>
  <c r="M98" i="5"/>
  <c r="B247" i="5"/>
  <c r="C247" i="5"/>
  <c r="D247" i="5"/>
  <c r="E247" i="5"/>
  <c r="F247" i="5"/>
  <c r="G247" i="5"/>
  <c r="H247" i="5"/>
  <c r="I247" i="5"/>
  <c r="J247" i="5"/>
  <c r="K247" i="5"/>
  <c r="L247" i="5"/>
  <c r="M247" i="5"/>
  <c r="B129" i="5"/>
  <c r="C129" i="5"/>
  <c r="D129" i="5"/>
  <c r="E129" i="5"/>
  <c r="F129" i="5"/>
  <c r="G129" i="5"/>
  <c r="H129" i="5"/>
  <c r="I129" i="5"/>
  <c r="J129" i="5"/>
  <c r="K129" i="5"/>
  <c r="L129" i="5"/>
  <c r="M129" i="5"/>
  <c r="B164" i="5"/>
  <c r="C164" i="5"/>
  <c r="D164" i="5"/>
  <c r="E164" i="5"/>
  <c r="F164" i="5"/>
  <c r="G164" i="5"/>
  <c r="H164" i="5"/>
  <c r="I164" i="5"/>
  <c r="J164" i="5"/>
  <c r="K164" i="5"/>
  <c r="L164" i="5"/>
  <c r="M164" i="5"/>
  <c r="B157" i="5"/>
  <c r="C157" i="5"/>
  <c r="D157" i="5"/>
  <c r="E157" i="5"/>
  <c r="F157" i="5"/>
  <c r="G157" i="5"/>
  <c r="H157" i="5"/>
  <c r="I157" i="5"/>
  <c r="J157" i="5"/>
  <c r="K157" i="5"/>
  <c r="L157" i="5"/>
  <c r="M157" i="5"/>
  <c r="B45" i="5"/>
  <c r="C45" i="5"/>
  <c r="D45" i="5"/>
  <c r="E45" i="5"/>
  <c r="F45" i="5"/>
  <c r="G45" i="5"/>
  <c r="H45" i="5"/>
  <c r="I45" i="5"/>
  <c r="J45" i="5"/>
  <c r="K45" i="5"/>
  <c r="L45" i="5"/>
  <c r="M45" i="5"/>
  <c r="B176" i="5"/>
  <c r="C176" i="5"/>
  <c r="D176" i="5"/>
  <c r="E176" i="5"/>
  <c r="F176" i="5"/>
  <c r="G176" i="5"/>
  <c r="H176" i="5"/>
  <c r="I176" i="5"/>
  <c r="J176" i="5"/>
  <c r="K176" i="5"/>
  <c r="L176" i="5"/>
  <c r="M176" i="5"/>
  <c r="B167" i="5"/>
  <c r="C167" i="5"/>
  <c r="D167" i="5"/>
  <c r="E167" i="5"/>
  <c r="F167" i="5"/>
  <c r="G167" i="5"/>
  <c r="H167" i="5"/>
  <c r="I167" i="5"/>
  <c r="J167" i="5"/>
  <c r="K167" i="5"/>
  <c r="L167" i="5"/>
  <c r="M167" i="5"/>
  <c r="B90" i="5"/>
  <c r="C90" i="5"/>
  <c r="D90" i="5"/>
  <c r="E90" i="5"/>
  <c r="F90" i="5"/>
  <c r="G90" i="5"/>
  <c r="H90" i="5"/>
  <c r="I90" i="5"/>
  <c r="J90" i="5"/>
  <c r="K90" i="5"/>
  <c r="L90" i="5"/>
  <c r="M90" i="5"/>
  <c r="B76" i="5"/>
  <c r="C76" i="5"/>
  <c r="D76" i="5"/>
  <c r="E76" i="5"/>
  <c r="F76" i="5"/>
  <c r="G76" i="5"/>
  <c r="H76" i="5"/>
  <c r="I76" i="5"/>
  <c r="J76" i="5"/>
  <c r="K76" i="5"/>
  <c r="L76" i="5"/>
  <c r="M76" i="5"/>
  <c r="B113" i="5"/>
  <c r="C113" i="5"/>
  <c r="D113" i="5"/>
  <c r="E113" i="5"/>
  <c r="F113" i="5"/>
  <c r="G113" i="5"/>
  <c r="H113" i="5"/>
  <c r="I113" i="5"/>
  <c r="J113" i="5"/>
  <c r="K113" i="5"/>
  <c r="L113" i="5"/>
  <c r="M113" i="5"/>
  <c r="B16" i="5"/>
  <c r="C16" i="5"/>
  <c r="D16" i="5"/>
  <c r="E16" i="5"/>
  <c r="F16" i="5"/>
  <c r="G16" i="5"/>
  <c r="H16" i="5"/>
  <c r="I16" i="5"/>
  <c r="J16" i="5"/>
  <c r="K16" i="5"/>
  <c r="L16" i="5"/>
  <c r="M16" i="5"/>
  <c r="B116" i="5"/>
  <c r="C116" i="5"/>
  <c r="D116" i="5"/>
  <c r="E116" i="5"/>
  <c r="F116" i="5"/>
  <c r="G116" i="5"/>
  <c r="H116" i="5"/>
  <c r="I116" i="5"/>
  <c r="J116" i="5"/>
  <c r="K116" i="5"/>
  <c r="L116" i="5"/>
  <c r="M116" i="5"/>
  <c r="B162" i="5"/>
  <c r="C162" i="5"/>
  <c r="D162" i="5"/>
  <c r="E162" i="5"/>
  <c r="F162" i="5"/>
  <c r="G162" i="5"/>
  <c r="H162" i="5"/>
  <c r="I162" i="5"/>
  <c r="J162" i="5"/>
  <c r="K162" i="5"/>
  <c r="L162" i="5"/>
  <c r="M162" i="5"/>
  <c r="B42" i="5"/>
  <c r="C42" i="5"/>
  <c r="D42" i="5"/>
  <c r="E42" i="5"/>
  <c r="F42" i="5"/>
  <c r="G42" i="5"/>
  <c r="H42" i="5"/>
  <c r="I42" i="5"/>
  <c r="J42" i="5"/>
  <c r="K42" i="5"/>
  <c r="L42" i="5"/>
  <c r="M42" i="5"/>
  <c r="B249" i="5"/>
  <c r="C249" i="5"/>
  <c r="D249" i="5"/>
  <c r="E249" i="5"/>
  <c r="F249" i="5"/>
  <c r="G249" i="5"/>
  <c r="H249" i="5"/>
  <c r="I249" i="5"/>
  <c r="J249" i="5"/>
  <c r="K249" i="5"/>
  <c r="L249" i="5"/>
  <c r="M249" i="5"/>
  <c r="B84" i="5"/>
  <c r="C84" i="5"/>
  <c r="D84" i="5"/>
  <c r="E84" i="5"/>
  <c r="F84" i="5"/>
  <c r="G84" i="5"/>
  <c r="H84" i="5"/>
  <c r="I84" i="5"/>
  <c r="J84" i="5"/>
  <c r="K84" i="5"/>
  <c r="L84" i="5"/>
  <c r="M84" i="5"/>
  <c r="B258" i="5"/>
  <c r="C258" i="5"/>
  <c r="D258" i="5"/>
  <c r="E258" i="5"/>
  <c r="F258" i="5"/>
  <c r="G258" i="5"/>
  <c r="H258" i="5"/>
  <c r="I258" i="5"/>
  <c r="J258" i="5"/>
  <c r="K258" i="5"/>
  <c r="L258" i="5"/>
  <c r="M258" i="5"/>
  <c r="B117" i="5"/>
  <c r="C117" i="5"/>
  <c r="D117" i="5"/>
  <c r="E117" i="5"/>
  <c r="F117" i="5"/>
  <c r="G117" i="5"/>
  <c r="H117" i="5"/>
  <c r="I117" i="5"/>
  <c r="J117" i="5"/>
  <c r="K117" i="5"/>
  <c r="L117" i="5"/>
  <c r="M117" i="5"/>
  <c r="B134" i="5"/>
  <c r="C134" i="5"/>
  <c r="D134" i="5"/>
  <c r="E134" i="5"/>
  <c r="F134" i="5"/>
  <c r="G134" i="5"/>
  <c r="H134" i="5"/>
  <c r="I134" i="5"/>
  <c r="J134" i="5"/>
  <c r="K134" i="5"/>
  <c r="L134" i="5"/>
  <c r="M134" i="5"/>
  <c r="B216" i="5"/>
  <c r="C216" i="5"/>
  <c r="D216" i="5"/>
  <c r="E216" i="5"/>
  <c r="F216" i="5"/>
  <c r="G216" i="5"/>
  <c r="H216" i="5"/>
  <c r="I216" i="5"/>
  <c r="J216" i="5"/>
  <c r="K216" i="5"/>
  <c r="L216" i="5"/>
  <c r="M216" i="5"/>
  <c r="B148" i="5"/>
  <c r="C148" i="5"/>
  <c r="D148" i="5"/>
  <c r="E148" i="5"/>
  <c r="F148" i="5"/>
  <c r="G148" i="5"/>
  <c r="H148" i="5"/>
  <c r="I148" i="5"/>
  <c r="J148" i="5"/>
  <c r="K148" i="5"/>
  <c r="L148" i="5"/>
  <c r="M148" i="5"/>
  <c r="B110" i="5"/>
  <c r="C110" i="5"/>
  <c r="D110" i="5"/>
  <c r="E110" i="5"/>
  <c r="F110" i="5"/>
  <c r="G110" i="5"/>
  <c r="H110" i="5"/>
  <c r="I110" i="5"/>
  <c r="J110" i="5"/>
  <c r="K110" i="5"/>
  <c r="L110" i="5"/>
  <c r="M110" i="5"/>
  <c r="B100" i="5"/>
  <c r="C100" i="5"/>
  <c r="D100" i="5"/>
  <c r="E100" i="5"/>
  <c r="F100" i="5"/>
  <c r="G100" i="5"/>
  <c r="H100" i="5"/>
  <c r="I100" i="5"/>
  <c r="J100" i="5"/>
  <c r="K100" i="5"/>
  <c r="L100" i="5"/>
  <c r="M100" i="5"/>
  <c r="B19" i="5"/>
  <c r="C19" i="5"/>
  <c r="D19" i="5"/>
  <c r="E19" i="5"/>
  <c r="F19" i="5"/>
  <c r="G19" i="5"/>
  <c r="H19" i="5"/>
  <c r="I19" i="5"/>
  <c r="J19" i="5"/>
  <c r="K19" i="5"/>
  <c r="L19" i="5"/>
  <c r="M19" i="5"/>
  <c r="B62" i="5"/>
  <c r="C62" i="5"/>
  <c r="D62" i="5"/>
  <c r="E62" i="5"/>
  <c r="F62" i="5"/>
  <c r="G62" i="5"/>
  <c r="H62" i="5"/>
  <c r="I62" i="5"/>
  <c r="J62" i="5"/>
  <c r="K62" i="5"/>
  <c r="L62" i="5"/>
  <c r="M62" i="5"/>
  <c r="B213" i="5"/>
  <c r="C213" i="5"/>
  <c r="D213" i="5"/>
  <c r="E213" i="5"/>
  <c r="F213" i="5"/>
  <c r="G213" i="5"/>
  <c r="H213" i="5"/>
  <c r="I213" i="5"/>
  <c r="J213" i="5"/>
  <c r="K213" i="5"/>
  <c r="L213" i="5"/>
  <c r="M213" i="5"/>
  <c r="B95" i="5"/>
  <c r="C95" i="5"/>
  <c r="D95" i="5"/>
  <c r="E95" i="5"/>
  <c r="F95" i="5"/>
  <c r="G95" i="5"/>
  <c r="H95" i="5"/>
  <c r="I95" i="5"/>
  <c r="J95" i="5"/>
  <c r="K95" i="5"/>
  <c r="L95" i="5"/>
  <c r="M95" i="5"/>
  <c r="B7" i="5"/>
  <c r="C7" i="5"/>
  <c r="D7" i="5"/>
  <c r="E7" i="5"/>
  <c r="F7" i="5"/>
  <c r="G7" i="5"/>
  <c r="H7" i="5"/>
  <c r="I7" i="5"/>
  <c r="J7" i="5"/>
  <c r="K7" i="5"/>
  <c r="L7" i="5"/>
  <c r="M7" i="5"/>
  <c r="B233" i="5"/>
  <c r="C233" i="5"/>
  <c r="D233" i="5"/>
  <c r="E233" i="5"/>
  <c r="F233" i="5"/>
  <c r="G233" i="5"/>
  <c r="H233" i="5"/>
  <c r="I233" i="5"/>
  <c r="J233" i="5"/>
  <c r="K233" i="5"/>
  <c r="L233" i="5"/>
  <c r="M233" i="5"/>
  <c r="B257" i="5"/>
  <c r="C257" i="5"/>
  <c r="D257" i="5"/>
  <c r="E257" i="5"/>
  <c r="F257" i="5"/>
  <c r="G257" i="5"/>
  <c r="H257" i="5"/>
  <c r="I257" i="5"/>
  <c r="J257" i="5"/>
  <c r="K257" i="5"/>
  <c r="L257" i="5"/>
  <c r="M257" i="5"/>
  <c r="B242" i="5"/>
  <c r="C242" i="5"/>
  <c r="D242" i="5"/>
  <c r="E242" i="5"/>
  <c r="F242" i="5"/>
  <c r="G242" i="5"/>
  <c r="H242" i="5"/>
  <c r="I242" i="5"/>
  <c r="J242" i="5"/>
  <c r="K242" i="5"/>
  <c r="L242" i="5"/>
  <c r="M242" i="5"/>
  <c r="B202" i="5"/>
  <c r="C202" i="5"/>
  <c r="D202" i="5"/>
  <c r="E202" i="5"/>
  <c r="F202" i="5"/>
  <c r="G202" i="5"/>
  <c r="H202" i="5"/>
  <c r="I202" i="5"/>
  <c r="J202" i="5"/>
  <c r="K202" i="5"/>
  <c r="L202" i="5"/>
  <c r="M202" i="5"/>
  <c r="B154" i="5"/>
  <c r="C154" i="5"/>
  <c r="D154" i="5"/>
  <c r="E154" i="5"/>
  <c r="F154" i="5"/>
  <c r="G154" i="5"/>
  <c r="H154" i="5"/>
  <c r="I154" i="5"/>
  <c r="J154" i="5"/>
  <c r="K154" i="5"/>
  <c r="L154" i="5"/>
  <c r="M154" i="5"/>
  <c r="B252" i="5"/>
  <c r="C252" i="5"/>
  <c r="D252" i="5"/>
  <c r="E252" i="5"/>
  <c r="F252" i="5"/>
  <c r="G252" i="5"/>
  <c r="H252" i="5"/>
  <c r="I252" i="5"/>
  <c r="J252" i="5"/>
  <c r="K252" i="5"/>
  <c r="L252" i="5"/>
  <c r="M252" i="5"/>
  <c r="B60" i="5"/>
  <c r="C60" i="5"/>
  <c r="D60" i="5"/>
  <c r="E60" i="5"/>
  <c r="F60" i="5"/>
  <c r="G60" i="5"/>
  <c r="H60" i="5"/>
  <c r="I60" i="5"/>
  <c r="J60" i="5"/>
  <c r="K60" i="5"/>
  <c r="L60" i="5"/>
  <c r="M60" i="5"/>
  <c r="B123" i="5"/>
  <c r="C123" i="5"/>
  <c r="D123" i="5"/>
  <c r="E123" i="5"/>
  <c r="F123" i="5"/>
  <c r="G123" i="5"/>
  <c r="H123" i="5"/>
  <c r="I123" i="5"/>
  <c r="J123" i="5"/>
  <c r="K123" i="5"/>
  <c r="L123" i="5"/>
  <c r="M123" i="5"/>
  <c r="B55" i="5"/>
  <c r="C55" i="5"/>
  <c r="D55" i="5"/>
  <c r="E55" i="5"/>
  <c r="F55" i="5"/>
  <c r="G55" i="5"/>
  <c r="H55" i="5"/>
  <c r="I55" i="5"/>
  <c r="J55" i="5"/>
  <c r="K55" i="5"/>
  <c r="L55" i="5"/>
  <c r="M55" i="5"/>
  <c r="B219" i="5"/>
  <c r="C219" i="5"/>
  <c r="D219" i="5"/>
  <c r="E219" i="5"/>
  <c r="F219" i="5"/>
  <c r="G219" i="5"/>
  <c r="H219" i="5"/>
  <c r="I219" i="5"/>
  <c r="J219" i="5"/>
  <c r="K219" i="5"/>
  <c r="L219" i="5"/>
  <c r="M219" i="5"/>
  <c r="B263" i="5"/>
  <c r="C263" i="5"/>
  <c r="D263" i="5"/>
  <c r="E263" i="5"/>
  <c r="F263" i="5"/>
  <c r="G263" i="5"/>
  <c r="H263" i="5"/>
  <c r="I263" i="5"/>
  <c r="J263" i="5"/>
  <c r="K263" i="5"/>
  <c r="L263" i="5"/>
  <c r="M263" i="5"/>
  <c r="B36" i="5"/>
  <c r="C36" i="5"/>
  <c r="D36" i="5"/>
  <c r="E36" i="5"/>
  <c r="F36" i="5"/>
  <c r="G36" i="5"/>
  <c r="H36" i="5"/>
  <c r="I36" i="5"/>
  <c r="J36" i="5"/>
  <c r="K36" i="5"/>
  <c r="L36" i="5"/>
  <c r="M36" i="5"/>
  <c r="B259" i="5"/>
  <c r="C259" i="5"/>
  <c r="D259" i="5"/>
  <c r="E259" i="5"/>
  <c r="F259" i="5"/>
  <c r="G259" i="5"/>
  <c r="H259" i="5"/>
  <c r="I259" i="5"/>
  <c r="J259" i="5"/>
  <c r="K259" i="5"/>
  <c r="L259" i="5"/>
  <c r="M259" i="5"/>
  <c r="B34" i="5"/>
  <c r="C34" i="5"/>
  <c r="D34" i="5"/>
  <c r="E34" i="5"/>
  <c r="F34" i="5"/>
  <c r="G34" i="5"/>
  <c r="H34" i="5"/>
  <c r="I34" i="5"/>
  <c r="J34" i="5"/>
  <c r="K34" i="5"/>
  <c r="L34" i="5"/>
  <c r="M34" i="5"/>
  <c r="B196" i="5"/>
  <c r="C196" i="5"/>
  <c r="D196" i="5"/>
  <c r="E196" i="5"/>
  <c r="F196" i="5"/>
  <c r="G196" i="5"/>
  <c r="H196" i="5"/>
  <c r="I196" i="5"/>
  <c r="J196" i="5"/>
  <c r="K196" i="5"/>
  <c r="L196" i="5"/>
  <c r="M196" i="5"/>
  <c r="B210" i="5"/>
  <c r="C210" i="5"/>
  <c r="D210" i="5"/>
  <c r="E210" i="5"/>
  <c r="F210" i="5"/>
  <c r="G210" i="5"/>
  <c r="H210" i="5"/>
  <c r="I210" i="5"/>
  <c r="J210" i="5"/>
  <c r="K210" i="5"/>
  <c r="L210" i="5"/>
  <c r="M210" i="5"/>
  <c r="B54" i="5"/>
  <c r="C54" i="5"/>
  <c r="D54" i="5"/>
  <c r="E54" i="5"/>
  <c r="F54" i="5"/>
  <c r="G54" i="5"/>
  <c r="H54" i="5"/>
  <c r="I54" i="5"/>
  <c r="J54" i="5"/>
  <c r="K54" i="5"/>
  <c r="L54" i="5"/>
  <c r="M54" i="5"/>
  <c r="B82" i="5"/>
  <c r="C82" i="5"/>
  <c r="D82" i="5"/>
  <c r="E82" i="5"/>
  <c r="F82" i="5"/>
  <c r="G82" i="5"/>
  <c r="H82" i="5"/>
  <c r="I82" i="5"/>
  <c r="J82" i="5"/>
  <c r="K82" i="5"/>
  <c r="L82" i="5"/>
  <c r="M82" i="5"/>
  <c r="B131" i="5"/>
  <c r="C131" i="5"/>
  <c r="D131" i="5"/>
  <c r="E131" i="5"/>
  <c r="F131" i="5"/>
  <c r="G131" i="5"/>
  <c r="H131" i="5"/>
  <c r="I131" i="5"/>
  <c r="J131" i="5"/>
  <c r="K131" i="5"/>
  <c r="L131" i="5"/>
  <c r="M131" i="5"/>
  <c r="B46" i="5"/>
  <c r="C46" i="5"/>
  <c r="D46" i="5"/>
  <c r="E46" i="5"/>
  <c r="F46" i="5"/>
  <c r="G46" i="5"/>
  <c r="H46" i="5"/>
  <c r="I46" i="5"/>
  <c r="J46" i="5"/>
  <c r="K46" i="5"/>
  <c r="L46" i="5"/>
  <c r="M46" i="5"/>
  <c r="B89" i="5"/>
  <c r="C89" i="5"/>
  <c r="D89" i="5"/>
  <c r="E89" i="5"/>
  <c r="F89" i="5"/>
  <c r="G89" i="5"/>
  <c r="H89" i="5"/>
  <c r="I89" i="5"/>
  <c r="J89" i="5"/>
  <c r="K89" i="5"/>
  <c r="L89" i="5"/>
  <c r="M89" i="5"/>
  <c r="B30" i="5"/>
  <c r="C30" i="5"/>
  <c r="D30" i="5"/>
  <c r="E30" i="5"/>
  <c r="F30" i="5"/>
  <c r="G30" i="5"/>
  <c r="H30" i="5"/>
  <c r="I30" i="5"/>
  <c r="J30" i="5"/>
  <c r="K30" i="5"/>
  <c r="L30" i="5"/>
  <c r="M30" i="5"/>
  <c r="B262" i="5"/>
  <c r="C262" i="5"/>
  <c r="D262" i="5"/>
  <c r="E262" i="5"/>
  <c r="F262" i="5"/>
  <c r="G262" i="5"/>
  <c r="H262" i="5"/>
  <c r="I262" i="5"/>
  <c r="J262" i="5"/>
  <c r="K262" i="5"/>
  <c r="L262" i="5"/>
  <c r="M262" i="5"/>
  <c r="B211" i="5"/>
  <c r="C211" i="5"/>
  <c r="D211" i="5"/>
  <c r="E211" i="5"/>
  <c r="F211" i="5"/>
  <c r="G211" i="5"/>
  <c r="H211" i="5"/>
  <c r="I211" i="5"/>
  <c r="J211" i="5"/>
  <c r="K211" i="5"/>
  <c r="L211" i="5"/>
  <c r="M211" i="5"/>
  <c r="B115" i="5"/>
  <c r="C115" i="5"/>
  <c r="D115" i="5"/>
  <c r="E115" i="5"/>
  <c r="F115" i="5"/>
  <c r="G115" i="5"/>
  <c r="H115" i="5"/>
  <c r="I115" i="5"/>
  <c r="J115" i="5"/>
  <c r="K115" i="5"/>
  <c r="L115" i="5"/>
  <c r="M115" i="5"/>
  <c r="B41" i="5"/>
  <c r="C166" i="5"/>
  <c r="D166" i="5"/>
  <c r="E166" i="5"/>
  <c r="F166" i="5"/>
  <c r="G166" i="5"/>
  <c r="H166" i="5"/>
  <c r="I166" i="5"/>
  <c r="J166" i="5"/>
  <c r="K166" i="5"/>
  <c r="L166" i="5"/>
  <c r="M166" i="5"/>
  <c r="B166" i="5"/>
  <c r="A2" i="5"/>
  <c r="C2" i="5"/>
  <c r="D2" i="5"/>
  <c r="E2" i="5"/>
  <c r="F2" i="5"/>
  <c r="G2" i="5"/>
  <c r="H2" i="5"/>
  <c r="I2" i="5"/>
  <c r="J2" i="5"/>
  <c r="K2" i="5"/>
  <c r="L2" i="5"/>
  <c r="M2" i="5"/>
  <c r="N2" i="5"/>
  <c r="A166" i="5"/>
  <c r="A124" i="5"/>
  <c r="A201" i="5"/>
  <c r="A120" i="5"/>
  <c r="A64" i="5"/>
  <c r="A88" i="5"/>
  <c r="A108" i="5"/>
  <c r="A206" i="5"/>
  <c r="A155" i="5"/>
  <c r="A140" i="5"/>
  <c r="A97" i="5"/>
  <c r="A200" i="5"/>
  <c r="A70" i="5"/>
  <c r="A203" i="5"/>
  <c r="A135" i="5"/>
  <c r="A231" i="5"/>
  <c r="A126" i="5"/>
  <c r="A256" i="5"/>
  <c r="A251" i="5"/>
  <c r="A9" i="5"/>
  <c r="A65" i="5"/>
  <c r="A43" i="5"/>
  <c r="A47" i="5"/>
  <c r="A212" i="5"/>
  <c r="A121" i="5"/>
  <c r="A38" i="5"/>
  <c r="A5" i="5"/>
  <c r="A112" i="5"/>
  <c r="A226" i="5"/>
  <c r="A146" i="5"/>
  <c r="A23" i="5"/>
  <c r="A238" i="5"/>
  <c r="A194" i="5"/>
  <c r="A165" i="5"/>
  <c r="A163" i="5"/>
  <c r="A13" i="5"/>
  <c r="A218" i="5"/>
  <c r="A80" i="5"/>
  <c r="A10" i="5"/>
  <c r="A185" i="5"/>
  <c r="A168" i="5"/>
  <c r="A187" i="5"/>
  <c r="A18" i="5"/>
  <c r="A180" i="5"/>
  <c r="A71" i="5"/>
  <c r="A66" i="5"/>
  <c r="A261" i="5"/>
  <c r="A220" i="5"/>
  <c r="A101" i="5"/>
  <c r="A209" i="5"/>
  <c r="A158" i="5"/>
  <c r="A191" i="5"/>
  <c r="A37" i="5"/>
  <c r="A248" i="5"/>
  <c r="A190" i="5"/>
  <c r="A241" i="5"/>
  <c r="A67" i="5"/>
  <c r="A25" i="5"/>
  <c r="A184" i="5"/>
  <c r="A224" i="5"/>
  <c r="A264" i="5"/>
  <c r="A61" i="5"/>
  <c r="A102" i="5"/>
  <c r="A24" i="5"/>
  <c r="A208" i="5"/>
  <c r="A143" i="5"/>
  <c r="A181" i="5"/>
  <c r="A107" i="5"/>
  <c r="A169" i="5"/>
  <c r="A109" i="5"/>
  <c r="A51" i="5"/>
  <c r="A204" i="5"/>
  <c r="A137" i="5"/>
  <c r="A179" i="5"/>
  <c r="A52" i="5"/>
  <c r="A186" i="5"/>
  <c r="A91" i="5"/>
  <c r="A254" i="5"/>
  <c r="A83" i="5"/>
  <c r="A234" i="5"/>
  <c r="A14" i="5"/>
  <c r="A195" i="5"/>
  <c r="A141" i="5"/>
  <c r="A160" i="5"/>
  <c r="A93" i="5"/>
  <c r="A136" i="5"/>
  <c r="A205" i="5"/>
  <c r="A229" i="5"/>
  <c r="A11" i="5"/>
  <c r="A125" i="5"/>
  <c r="A199" i="5"/>
  <c r="A111" i="5"/>
  <c r="A246" i="5"/>
  <c r="A130" i="5"/>
  <c r="A214" i="5"/>
  <c r="A183" i="5"/>
  <c r="A172" i="5"/>
  <c r="A253" i="5"/>
  <c r="A28" i="5"/>
  <c r="A27" i="5"/>
  <c r="A132" i="5"/>
  <c r="A26" i="5"/>
  <c r="A207" i="5"/>
  <c r="A40" i="5"/>
  <c r="A150" i="5"/>
  <c r="A69" i="5"/>
  <c r="A68" i="5"/>
  <c r="A161" i="5"/>
  <c r="A48" i="5"/>
  <c r="A127" i="5"/>
  <c r="A232" i="5"/>
  <c r="A63" i="5"/>
  <c r="A227" i="5"/>
  <c r="A133" i="5"/>
  <c r="A182" i="5"/>
  <c r="A22" i="5"/>
  <c r="A145" i="5"/>
  <c r="A197" i="5"/>
  <c r="A245" i="5"/>
  <c r="A21" i="5"/>
  <c r="A35" i="5"/>
  <c r="A49" i="5"/>
  <c r="A79" i="5"/>
  <c r="A122" i="5"/>
  <c r="A31" i="5"/>
  <c r="A105" i="5"/>
  <c r="A198" i="5"/>
  <c r="A149" i="5"/>
  <c r="A239" i="5"/>
  <c r="A99" i="5"/>
  <c r="A87" i="5"/>
  <c r="A32" i="5"/>
  <c r="A255" i="5"/>
  <c r="A57" i="5"/>
  <c r="A92" i="5"/>
  <c r="A114" i="5"/>
  <c r="A118" i="5"/>
  <c r="A29" i="5"/>
  <c r="A173" i="5"/>
  <c r="A106" i="5"/>
  <c r="A17" i="5"/>
  <c r="A147" i="5"/>
  <c r="A33" i="5"/>
  <c r="A73" i="5"/>
  <c r="A77" i="5"/>
  <c r="A225" i="5"/>
  <c r="A12" i="5"/>
  <c r="A15" i="5"/>
  <c r="A142" i="5"/>
  <c r="A171" i="5"/>
  <c r="A260" i="5"/>
  <c r="A103" i="5"/>
  <c r="A221" i="5"/>
  <c r="A152" i="5"/>
  <c r="A59" i="5"/>
  <c r="A72" i="5"/>
  <c r="A151" i="5"/>
  <c r="A85" i="5"/>
  <c r="A250" i="5"/>
  <c r="A96" i="5"/>
  <c r="A177" i="5"/>
  <c r="A236" i="5"/>
  <c r="A235" i="5"/>
  <c r="A170" i="5"/>
  <c r="A39" i="5"/>
  <c r="A78" i="5"/>
  <c r="A58" i="5"/>
  <c r="A223" i="5"/>
  <c r="A159" i="5"/>
  <c r="A230" i="5"/>
  <c r="A128" i="5"/>
  <c r="A20" i="5"/>
  <c r="A119" i="5"/>
  <c r="A192" i="5"/>
  <c r="A178" i="5"/>
  <c r="A215" i="5"/>
  <c r="A74" i="5"/>
  <c r="A175" i="5"/>
  <c r="A75" i="5"/>
  <c r="A86" i="5"/>
  <c r="A240" i="5"/>
  <c r="A56" i="5"/>
  <c r="A44" i="5"/>
  <c r="A189" i="5"/>
  <c r="A94" i="5"/>
  <c r="A217" i="5"/>
  <c r="A53" i="5"/>
  <c r="A193" i="5"/>
  <c r="A156" i="5"/>
  <c r="A104" i="5"/>
  <c r="A188" i="5"/>
  <c r="A174" i="5"/>
  <c r="A50" i="5"/>
  <c r="A237" i="5"/>
  <c r="A228" i="5"/>
  <c r="A244" i="5"/>
  <c r="A138" i="5"/>
  <c r="A153" i="5"/>
  <c r="A81" i="5"/>
  <c r="A243" i="5"/>
  <c r="A222" i="5"/>
  <c r="A139" i="5"/>
  <c r="A144" i="5"/>
  <c r="A98" i="5"/>
  <c r="A247" i="5"/>
  <c r="A129" i="5"/>
  <c r="A164" i="5"/>
  <c r="A157" i="5"/>
  <c r="A45" i="5"/>
  <c r="A176" i="5"/>
  <c r="A167" i="5"/>
  <c r="A90" i="5"/>
  <c r="A76" i="5"/>
  <c r="A113" i="5"/>
  <c r="A16" i="5"/>
  <c r="A116" i="5"/>
  <c r="A162" i="5"/>
  <c r="A42" i="5"/>
  <c r="A249" i="5"/>
  <c r="A84" i="5"/>
  <c r="A258" i="5"/>
  <c r="A117" i="5"/>
  <c r="A134" i="5"/>
  <c r="A216" i="5"/>
  <c r="A148" i="5"/>
  <c r="A110" i="5"/>
  <c r="A100" i="5"/>
  <c r="A19" i="5"/>
  <c r="A62" i="5"/>
  <c r="A213" i="5"/>
  <c r="A95" i="5"/>
  <c r="A7" i="5"/>
  <c r="A233" i="5"/>
  <c r="A257" i="5"/>
  <c r="A242" i="5"/>
  <c r="A202" i="5"/>
  <c r="A154" i="5"/>
  <c r="A252" i="5"/>
  <c r="A60" i="5"/>
  <c r="A123" i="5"/>
  <c r="A55" i="5"/>
  <c r="A219" i="5"/>
  <c r="A263" i="5"/>
  <c r="A36" i="5"/>
  <c r="A259" i="5"/>
  <c r="A34" i="5"/>
  <c r="A196" i="5"/>
  <c r="A210" i="5"/>
  <c r="A54" i="5"/>
  <c r="A82" i="5"/>
  <c r="A131" i="5"/>
  <c r="A46" i="5"/>
  <c r="A89" i="5"/>
  <c r="A30" i="5"/>
  <c r="A262" i="5"/>
  <c r="A211" i="5"/>
  <c r="A115" i="5"/>
  <c r="A41" i="5"/>
  <c r="A3" i="5"/>
  <c r="A6" i="5"/>
  <c r="A4" i="5"/>
  <c r="A8" i="5"/>
  <c r="A266" i="5"/>
  <c r="E3" i="4"/>
  <c r="E4" i="4"/>
  <c r="E5" i="4"/>
  <c r="E6" i="4"/>
  <c r="E7" i="4"/>
  <c r="E8" i="4"/>
  <c r="E9" i="4"/>
  <c r="E10" i="4"/>
  <c r="E11" i="4"/>
  <c r="E12" i="4"/>
  <c r="E13" i="4"/>
  <c r="E2" i="4"/>
  <c r="W5" i="6" l="1"/>
  <c r="V5" i="6"/>
  <c r="T5" i="6"/>
  <c r="U5" i="6"/>
  <c r="AA5" i="6"/>
  <c r="S5" i="6"/>
  <c r="Q5" i="6"/>
  <c r="Z5" i="6"/>
  <c r="R5" i="6"/>
  <c r="AA3" i="7"/>
  <c r="W3" i="7"/>
  <c r="Y4" i="7"/>
  <c r="S4" i="7"/>
  <c r="W4" i="7"/>
  <c r="S3" i="7"/>
  <c r="AA4" i="7"/>
  <c r="AB3" i="7"/>
  <c r="T3" i="7"/>
  <c r="U5" i="7"/>
  <c r="U4" i="7"/>
  <c r="AA5" i="7"/>
  <c r="W5" i="7"/>
  <c r="Q4" i="7"/>
  <c r="S5" i="7"/>
  <c r="X3" i="7"/>
  <c r="Y5" i="7"/>
  <c r="Z3" i="7"/>
  <c r="R3" i="7"/>
  <c r="Z5" i="7"/>
  <c r="R5" i="7"/>
  <c r="T5" i="7"/>
  <c r="Z4" i="7"/>
  <c r="R4" i="7"/>
  <c r="Y3" i="7"/>
  <c r="AB4" i="7"/>
  <c r="T4" i="7"/>
  <c r="V3" i="7"/>
  <c r="V5" i="7"/>
  <c r="X5" i="7"/>
  <c r="V4" i="7"/>
  <c r="U3" i="7"/>
  <c r="X4" i="7"/>
  <c r="Q5" i="7"/>
  <c r="AB5" i="7"/>
  <c r="N97" i="1"/>
  <c r="N214" i="6" s="1"/>
  <c r="N7" i="1"/>
  <c r="N64" i="6" s="1"/>
  <c r="N4" i="2" l="1"/>
  <c r="N124" i="7" s="1"/>
  <c r="N5" i="2"/>
  <c r="N201" i="7" s="1"/>
  <c r="N6" i="2"/>
  <c r="N120" i="7" s="1"/>
  <c r="N7" i="2"/>
  <c r="N64" i="7" s="1"/>
  <c r="N8" i="2"/>
  <c r="N88" i="7" s="1"/>
  <c r="N9" i="2"/>
  <c r="N108" i="7" s="1"/>
  <c r="N10" i="2"/>
  <c r="N206" i="7" s="1"/>
  <c r="N11" i="2"/>
  <c r="N155" i="7" s="1"/>
  <c r="N12" i="2"/>
  <c r="N140" i="7" s="1"/>
  <c r="N13" i="2"/>
  <c r="N97" i="7" s="1"/>
  <c r="N14" i="2"/>
  <c r="N200" i="7" s="1"/>
  <c r="N15" i="2"/>
  <c r="N70" i="7" s="1"/>
  <c r="N16" i="2"/>
  <c r="N203" i="7" s="1"/>
  <c r="N17" i="2"/>
  <c r="N135" i="7" s="1"/>
  <c r="N18" i="2"/>
  <c r="N231" i="7" s="1"/>
  <c r="N19" i="2"/>
  <c r="N126" i="7" s="1"/>
  <c r="N20" i="2"/>
  <c r="N256" i="7" s="1"/>
  <c r="N21" i="2"/>
  <c r="N251" i="7" s="1"/>
  <c r="N22" i="2"/>
  <c r="N9" i="7" s="1"/>
  <c r="N23" i="2"/>
  <c r="N65" i="7" s="1"/>
  <c r="N24" i="2"/>
  <c r="N43" i="7" s="1"/>
  <c r="N25" i="2"/>
  <c r="N47" i="7" s="1"/>
  <c r="N26" i="2"/>
  <c r="N212" i="7" s="1"/>
  <c r="N27" i="2"/>
  <c r="N121" i="7" s="1"/>
  <c r="N28" i="2"/>
  <c r="N38" i="7" s="1"/>
  <c r="N29" i="2"/>
  <c r="N5" i="7" s="1"/>
  <c r="N30" i="2"/>
  <c r="N112" i="7" s="1"/>
  <c r="N31" i="2"/>
  <c r="N226" i="7" s="1"/>
  <c r="N32" i="2"/>
  <c r="N146" i="7" s="1"/>
  <c r="N33" i="2"/>
  <c r="N23" i="7" s="1"/>
  <c r="N34" i="2"/>
  <c r="N238" i="7" s="1"/>
  <c r="N35" i="2"/>
  <c r="N194" i="7" s="1"/>
  <c r="N36" i="2"/>
  <c r="N165" i="7" s="1"/>
  <c r="N37" i="2"/>
  <c r="N163" i="7" s="1"/>
  <c r="N38" i="2"/>
  <c r="N39" i="2"/>
  <c r="N218" i="7" s="1"/>
  <c r="N40" i="2"/>
  <c r="N80" i="7" s="1"/>
  <c r="N41" i="2"/>
  <c r="N10" i="7" s="1"/>
  <c r="N42" i="2"/>
  <c r="N185" i="7" s="1"/>
  <c r="N43" i="2"/>
  <c r="N168" i="7" s="1"/>
  <c r="N44" i="2"/>
  <c r="N187" i="7" s="1"/>
  <c r="N45" i="2"/>
  <c r="N18" i="7" s="1"/>
  <c r="N46" i="2"/>
  <c r="N180" i="7" s="1"/>
  <c r="N47" i="2"/>
  <c r="N71" i="7" s="1"/>
  <c r="N48" i="2"/>
  <c r="N66" i="7" s="1"/>
  <c r="N49" i="2"/>
  <c r="N261" i="7" s="1"/>
  <c r="N50" i="2"/>
  <c r="N220" i="7" s="1"/>
  <c r="N51" i="2"/>
  <c r="N101" i="7" s="1"/>
  <c r="N52" i="2"/>
  <c r="N209" i="7" s="1"/>
  <c r="N53" i="2"/>
  <c r="N158" i="7" s="1"/>
  <c r="N54" i="2"/>
  <c r="N191" i="7" s="1"/>
  <c r="N55" i="2"/>
  <c r="N37" i="7" s="1"/>
  <c r="N56" i="2"/>
  <c r="N248" i="7" s="1"/>
  <c r="N57" i="2"/>
  <c r="N190" i="7" s="1"/>
  <c r="N58" i="2"/>
  <c r="N241" i="7" s="1"/>
  <c r="N59" i="2"/>
  <c r="N67" i="7" s="1"/>
  <c r="N60" i="2"/>
  <c r="N25" i="7" s="1"/>
  <c r="N61" i="2"/>
  <c r="N184" i="7" s="1"/>
  <c r="N62" i="2"/>
  <c r="N224" i="7" s="1"/>
  <c r="N63" i="2"/>
  <c r="N264" i="7" s="1"/>
  <c r="N64" i="2"/>
  <c r="N61" i="7" s="1"/>
  <c r="N65" i="2"/>
  <c r="N102" i="7" s="1"/>
  <c r="N66" i="2"/>
  <c r="N24" i="7" s="1"/>
  <c r="N67" i="2"/>
  <c r="N208" i="7" s="1"/>
  <c r="N68" i="2"/>
  <c r="N143" i="7" s="1"/>
  <c r="N69" i="2"/>
  <c r="N181" i="7" s="1"/>
  <c r="N70" i="2"/>
  <c r="N107" i="7" s="1"/>
  <c r="N71" i="2"/>
  <c r="N169" i="7" s="1"/>
  <c r="N72" i="2"/>
  <c r="N109" i="7" s="1"/>
  <c r="N73" i="2"/>
  <c r="N51" i="7" s="1"/>
  <c r="N74" i="2"/>
  <c r="N204" i="7" s="1"/>
  <c r="N75" i="2"/>
  <c r="N137" i="7" s="1"/>
  <c r="N76" i="2"/>
  <c r="N179" i="7" s="1"/>
  <c r="N77" i="2"/>
  <c r="N52" i="7" s="1"/>
  <c r="N78" i="2"/>
  <c r="N186" i="7" s="1"/>
  <c r="N79" i="2"/>
  <c r="N91" i="7" s="1"/>
  <c r="N80" i="2"/>
  <c r="N254" i="7" s="1"/>
  <c r="N81" i="2"/>
  <c r="N83" i="7" s="1"/>
  <c r="N82" i="2"/>
  <c r="N234" i="7" s="1"/>
  <c r="N83" i="2"/>
  <c r="N14" i="7" s="1"/>
  <c r="N84" i="2"/>
  <c r="N195" i="7" s="1"/>
  <c r="N85" i="2"/>
  <c r="N141" i="7" s="1"/>
  <c r="N86" i="2"/>
  <c r="N160" i="7" s="1"/>
  <c r="N87" i="2"/>
  <c r="N93" i="7" s="1"/>
  <c r="N88" i="2"/>
  <c r="N136" i="7" s="1"/>
  <c r="N89" i="2"/>
  <c r="N205" i="7" s="1"/>
  <c r="N90" i="2"/>
  <c r="N229" i="7" s="1"/>
  <c r="N91" i="2"/>
  <c r="N11" i="7" s="1"/>
  <c r="N92" i="2"/>
  <c r="N125" i="7" s="1"/>
  <c r="N93" i="2"/>
  <c r="N199" i="7" s="1"/>
  <c r="N94" i="2"/>
  <c r="N111" i="7" s="1"/>
  <c r="N95" i="2"/>
  <c r="N246" i="7" s="1"/>
  <c r="N96" i="2"/>
  <c r="N130" i="7" s="1"/>
  <c r="N97" i="2"/>
  <c r="N214" i="7" s="1"/>
  <c r="N98" i="2"/>
  <c r="N183" i="7" s="1"/>
  <c r="N99" i="2"/>
  <c r="N172" i="7" s="1"/>
  <c r="N100" i="2"/>
  <c r="N253" i="7" s="1"/>
  <c r="N101" i="2"/>
  <c r="N28" i="7" s="1"/>
  <c r="N102" i="2"/>
  <c r="N27" i="7" s="1"/>
  <c r="N103" i="2"/>
  <c r="N132" i="7" s="1"/>
  <c r="N104" i="2"/>
  <c r="N26" i="7" s="1"/>
  <c r="N105" i="2"/>
  <c r="N207" i="7" s="1"/>
  <c r="N106" i="2"/>
  <c r="N40" i="7" s="1"/>
  <c r="N107" i="2"/>
  <c r="N150" i="7" s="1"/>
  <c r="N108" i="2"/>
  <c r="N69" i="7" s="1"/>
  <c r="N109" i="2"/>
  <c r="N68" i="7" s="1"/>
  <c r="N110" i="2"/>
  <c r="N161" i="7" s="1"/>
  <c r="N111" i="2"/>
  <c r="N48" i="7" s="1"/>
  <c r="N112" i="2"/>
  <c r="N127" i="7" s="1"/>
  <c r="N113" i="2"/>
  <c r="N232" i="7" s="1"/>
  <c r="N114" i="2"/>
  <c r="N63" i="7" s="1"/>
  <c r="N115" i="2"/>
  <c r="N227" i="7" s="1"/>
  <c r="N116" i="2"/>
  <c r="N133" i="7" s="1"/>
  <c r="N117" i="2"/>
  <c r="N182" i="7" s="1"/>
  <c r="N118" i="2"/>
  <c r="N22" i="7" s="1"/>
  <c r="N119" i="2"/>
  <c r="N145" i="7" s="1"/>
  <c r="N120" i="2"/>
  <c r="N197" i="7" s="1"/>
  <c r="N121" i="2"/>
  <c r="N245" i="7" s="1"/>
  <c r="N122" i="2"/>
  <c r="N21" i="7" s="1"/>
  <c r="N123" i="2"/>
  <c r="N35" i="7" s="1"/>
  <c r="N124" i="2"/>
  <c r="N49" i="7" s="1"/>
  <c r="N125" i="2"/>
  <c r="N79" i="7" s="1"/>
  <c r="N126" i="2"/>
  <c r="N122" i="7" s="1"/>
  <c r="N127" i="2"/>
  <c r="N31" i="7" s="1"/>
  <c r="N128" i="2"/>
  <c r="N105" i="7" s="1"/>
  <c r="N129" i="2"/>
  <c r="N198" i="7" s="1"/>
  <c r="N130" i="2"/>
  <c r="N149" i="7" s="1"/>
  <c r="N131" i="2"/>
  <c r="N239" i="7" s="1"/>
  <c r="N132" i="2"/>
  <c r="N99" i="7" s="1"/>
  <c r="N133" i="2"/>
  <c r="N87" i="7" s="1"/>
  <c r="N134" i="2"/>
  <c r="N32" i="7" s="1"/>
  <c r="N135" i="2"/>
  <c r="N255" i="7" s="1"/>
  <c r="N136" i="2"/>
  <c r="N57" i="7" s="1"/>
  <c r="N137" i="2"/>
  <c r="N92" i="7" s="1"/>
  <c r="N138" i="2"/>
  <c r="N114" i="7" s="1"/>
  <c r="N139" i="2"/>
  <c r="N118" i="7" s="1"/>
  <c r="N140" i="2"/>
  <c r="N29" i="7" s="1"/>
  <c r="N141" i="2"/>
  <c r="N173" i="7" s="1"/>
  <c r="N142" i="2"/>
  <c r="N106" i="7" s="1"/>
  <c r="N143" i="2"/>
  <c r="N17" i="7" s="1"/>
  <c r="N144" i="2"/>
  <c r="N147" i="7" s="1"/>
  <c r="N145" i="2"/>
  <c r="N33" i="7" s="1"/>
  <c r="N146" i="2"/>
  <c r="N73" i="7" s="1"/>
  <c r="N147" i="2"/>
  <c r="N77" i="7" s="1"/>
  <c r="N148" i="2"/>
  <c r="N225" i="7" s="1"/>
  <c r="N149" i="2"/>
  <c r="N12" i="7" s="1"/>
  <c r="N150" i="2"/>
  <c r="N15" i="7" s="1"/>
  <c r="N151" i="2"/>
  <c r="N142" i="7" s="1"/>
  <c r="N152" i="2"/>
  <c r="N171" i="7" s="1"/>
  <c r="N153" i="2"/>
  <c r="N260" i="7" s="1"/>
  <c r="N154" i="2"/>
  <c r="N103" i="7" s="1"/>
  <c r="N155" i="2"/>
  <c r="N221" i="7" s="1"/>
  <c r="N156" i="2"/>
  <c r="N152" i="7" s="1"/>
  <c r="N157" i="2"/>
  <c r="N59" i="7" s="1"/>
  <c r="N158" i="2"/>
  <c r="N72" i="7" s="1"/>
  <c r="N159" i="2"/>
  <c r="N151" i="7" s="1"/>
  <c r="N160" i="2"/>
  <c r="N85" i="7" s="1"/>
  <c r="N161" i="2"/>
  <c r="N250" i="7" s="1"/>
  <c r="N162" i="2"/>
  <c r="N96" i="7" s="1"/>
  <c r="N163" i="2"/>
  <c r="N177" i="7" s="1"/>
  <c r="N164" i="2"/>
  <c r="N236" i="7" s="1"/>
  <c r="N165" i="2"/>
  <c r="N235" i="7" s="1"/>
  <c r="N166" i="2"/>
  <c r="N170" i="7" s="1"/>
  <c r="N167" i="2"/>
  <c r="N39" i="7" s="1"/>
  <c r="N168" i="2"/>
  <c r="N78" i="7" s="1"/>
  <c r="N169" i="2"/>
  <c r="N58" i="7" s="1"/>
  <c r="N170" i="2"/>
  <c r="N223" i="7" s="1"/>
  <c r="N171" i="2"/>
  <c r="N159" i="7" s="1"/>
  <c r="N172" i="2"/>
  <c r="N230" i="7" s="1"/>
  <c r="N173" i="2"/>
  <c r="N128" i="7" s="1"/>
  <c r="N174" i="2"/>
  <c r="N20" i="7" s="1"/>
  <c r="N175" i="2"/>
  <c r="N119" i="7" s="1"/>
  <c r="N176" i="2"/>
  <c r="N192" i="7" s="1"/>
  <c r="N177" i="2"/>
  <c r="N178" i="7" s="1"/>
  <c r="N178" i="2"/>
  <c r="N215" i="7" s="1"/>
  <c r="N179" i="2"/>
  <c r="N74" i="7" s="1"/>
  <c r="N180" i="2"/>
  <c r="N175" i="7" s="1"/>
  <c r="N181" i="2"/>
  <c r="N75" i="7" s="1"/>
  <c r="N182" i="2"/>
  <c r="N86" i="7" s="1"/>
  <c r="N183" i="2"/>
  <c r="N240" i="7" s="1"/>
  <c r="N184" i="2"/>
  <c r="N56" i="7" s="1"/>
  <c r="N185" i="2"/>
  <c r="N44" i="7" s="1"/>
  <c r="N186" i="2"/>
  <c r="N189" i="7" s="1"/>
  <c r="N187" i="2"/>
  <c r="N94" i="7" s="1"/>
  <c r="N188" i="2"/>
  <c r="N217" i="7" s="1"/>
  <c r="N189" i="2"/>
  <c r="N53" i="7" s="1"/>
  <c r="N190" i="2"/>
  <c r="N193" i="7" s="1"/>
  <c r="N191" i="2"/>
  <c r="N156" i="7" s="1"/>
  <c r="N192" i="2"/>
  <c r="N104" i="7" s="1"/>
  <c r="N193" i="2"/>
  <c r="N188" i="7" s="1"/>
  <c r="N194" i="2"/>
  <c r="N174" i="7" s="1"/>
  <c r="N195" i="2"/>
  <c r="N50" i="7" s="1"/>
  <c r="N196" i="2"/>
  <c r="N237" i="7" s="1"/>
  <c r="N197" i="2"/>
  <c r="N228" i="7" s="1"/>
  <c r="N198" i="2"/>
  <c r="N244" i="7" s="1"/>
  <c r="N199" i="2"/>
  <c r="N138" i="7" s="1"/>
  <c r="N200" i="2"/>
  <c r="N153" i="7" s="1"/>
  <c r="N201" i="2"/>
  <c r="N81" i="7" s="1"/>
  <c r="N202" i="2"/>
  <c r="N243" i="7" s="1"/>
  <c r="N203" i="2"/>
  <c r="N222" i="7" s="1"/>
  <c r="N204" i="2"/>
  <c r="N139" i="7" s="1"/>
  <c r="N205" i="2"/>
  <c r="N144" i="7" s="1"/>
  <c r="N206" i="2"/>
  <c r="N98" i="7" s="1"/>
  <c r="N207" i="2"/>
  <c r="N247" i="7" s="1"/>
  <c r="N208" i="2"/>
  <c r="N129" i="7" s="1"/>
  <c r="N209" i="2"/>
  <c r="N164" i="7" s="1"/>
  <c r="N210" i="2"/>
  <c r="N157" i="7" s="1"/>
  <c r="N211" i="2"/>
  <c r="N45" i="7" s="1"/>
  <c r="N212" i="2"/>
  <c r="N176" i="7" s="1"/>
  <c r="N213" i="2"/>
  <c r="N167" i="7" s="1"/>
  <c r="N214" i="2"/>
  <c r="N90" i="7" s="1"/>
  <c r="N215" i="2"/>
  <c r="N76" i="7" s="1"/>
  <c r="N216" i="2"/>
  <c r="N113" i="7" s="1"/>
  <c r="N217" i="2"/>
  <c r="N16" i="7" s="1"/>
  <c r="N218" i="2"/>
  <c r="N116" i="7" s="1"/>
  <c r="N219" i="2"/>
  <c r="N162" i="7" s="1"/>
  <c r="N220" i="2"/>
  <c r="N42" i="7" s="1"/>
  <c r="N221" i="2"/>
  <c r="N249" i="7" s="1"/>
  <c r="N222" i="2"/>
  <c r="N84" i="7" s="1"/>
  <c r="N223" i="2"/>
  <c r="N258" i="7" s="1"/>
  <c r="N224" i="2"/>
  <c r="N117" i="7" s="1"/>
  <c r="N225" i="2"/>
  <c r="N134" i="7" s="1"/>
  <c r="N226" i="2"/>
  <c r="N216" i="7" s="1"/>
  <c r="N227" i="2"/>
  <c r="N148" i="7" s="1"/>
  <c r="N228" i="2"/>
  <c r="N110" i="7" s="1"/>
  <c r="N229" i="2"/>
  <c r="N100" i="7" s="1"/>
  <c r="N230" i="2"/>
  <c r="N19" i="7" s="1"/>
  <c r="N231" i="2"/>
  <c r="N62" i="7" s="1"/>
  <c r="N232" i="2"/>
  <c r="N213" i="7" s="1"/>
  <c r="N233" i="2"/>
  <c r="N95" i="7" s="1"/>
  <c r="N234" i="2"/>
  <c r="N7" i="7" s="1"/>
  <c r="N235" i="2"/>
  <c r="N233" i="7" s="1"/>
  <c r="N236" i="2"/>
  <c r="N257" i="7" s="1"/>
  <c r="N237" i="2"/>
  <c r="N242" i="7" s="1"/>
  <c r="N238" i="2"/>
  <c r="N239" i="2"/>
  <c r="N154" i="7" s="1"/>
  <c r="N240" i="2"/>
  <c r="N252" i="7" s="1"/>
  <c r="N241" i="2"/>
  <c r="N60" i="7" s="1"/>
  <c r="N242" i="2"/>
  <c r="N123" i="7" s="1"/>
  <c r="N243" i="2"/>
  <c r="N55" i="7" s="1"/>
  <c r="N244" i="2"/>
  <c r="N219" i="7" s="1"/>
  <c r="N245" i="2"/>
  <c r="N263" i="7" s="1"/>
  <c r="N246" i="2"/>
  <c r="N36" i="7" s="1"/>
  <c r="N247" i="2"/>
  <c r="N259" i="7" s="1"/>
  <c r="N248" i="2"/>
  <c r="N34" i="7" s="1"/>
  <c r="N249" i="2"/>
  <c r="N196" i="7" s="1"/>
  <c r="N250" i="2"/>
  <c r="N210" i="7" s="1"/>
  <c r="N251" i="2"/>
  <c r="N54" i="7" s="1"/>
  <c r="N252" i="2"/>
  <c r="N82" i="7" s="1"/>
  <c r="N253" i="2"/>
  <c r="N131" i="7" s="1"/>
  <c r="N254" i="2"/>
  <c r="N46" i="7" s="1"/>
  <c r="N255" i="2"/>
  <c r="N89" i="7" s="1"/>
  <c r="N256" i="2"/>
  <c r="N30" i="7" s="1"/>
  <c r="N257" i="2"/>
  <c r="N262" i="7" s="1"/>
  <c r="N258" i="2"/>
  <c r="N211" i="7" s="1"/>
  <c r="N259" i="2"/>
  <c r="N115" i="7" s="1"/>
  <c r="N260" i="2"/>
  <c r="C266" i="2"/>
  <c r="S2" i="2" s="1"/>
  <c r="D266" i="2"/>
  <c r="E266" i="2"/>
  <c r="U2" i="2" s="1"/>
  <c r="F266" i="2"/>
  <c r="G266" i="2"/>
  <c r="W3" i="2" s="1"/>
  <c r="H266" i="2"/>
  <c r="I266" i="2"/>
  <c r="J266" i="2"/>
  <c r="K266" i="2"/>
  <c r="L266" i="2"/>
  <c r="M266" i="2"/>
  <c r="B266" i="2"/>
  <c r="C266" i="1"/>
  <c r="C266" i="6" s="1"/>
  <c r="D266" i="1"/>
  <c r="D266" i="6" s="1"/>
  <c r="E266" i="1"/>
  <c r="E266" i="6" s="1"/>
  <c r="F266" i="1"/>
  <c r="F266" i="6" s="1"/>
  <c r="G266" i="1"/>
  <c r="G266" i="6" s="1"/>
  <c r="H266" i="1"/>
  <c r="H266" i="6" s="1"/>
  <c r="I266" i="1"/>
  <c r="I266" i="6" s="1"/>
  <c r="J266" i="1"/>
  <c r="J266" i="6" s="1"/>
  <c r="K266" i="1"/>
  <c r="K266" i="6" s="1"/>
  <c r="L266" i="1"/>
  <c r="L266" i="6" s="1"/>
  <c r="M266" i="1"/>
  <c r="M266" i="6" s="1"/>
  <c r="P266" i="1"/>
  <c r="B266" i="1"/>
  <c r="N3" i="2"/>
  <c r="N166" i="7" s="1"/>
  <c r="AB3" i="2"/>
  <c r="V3" i="2"/>
  <c r="U3" i="2"/>
  <c r="AB2" i="2"/>
  <c r="N264" i="1"/>
  <c r="N263" i="1"/>
  <c r="N262" i="1"/>
  <c r="N261" i="1"/>
  <c r="N260" i="1"/>
  <c r="N41" i="6" s="1"/>
  <c r="N259" i="1"/>
  <c r="N115" i="6" s="1"/>
  <c r="N258" i="1"/>
  <c r="N211" i="6" s="1"/>
  <c r="N257" i="1"/>
  <c r="N262" i="6" s="1"/>
  <c r="N256" i="1"/>
  <c r="N30" i="6" s="1"/>
  <c r="N255" i="1"/>
  <c r="N89" i="6" s="1"/>
  <c r="N254" i="1"/>
  <c r="N46" i="6" s="1"/>
  <c r="N253" i="1"/>
  <c r="N131" i="6" s="1"/>
  <c r="N252" i="1"/>
  <c r="N82" i="6" s="1"/>
  <c r="N251" i="1"/>
  <c r="N54" i="6" s="1"/>
  <c r="N250" i="1"/>
  <c r="N210" i="6" s="1"/>
  <c r="N249" i="1"/>
  <c r="N196" i="6" s="1"/>
  <c r="N248" i="1"/>
  <c r="N34" i="6" s="1"/>
  <c r="N247" i="1"/>
  <c r="N259" i="6" s="1"/>
  <c r="N246" i="1"/>
  <c r="N36" i="6" s="1"/>
  <c r="N245" i="1"/>
  <c r="N263" i="6" s="1"/>
  <c r="N244" i="1"/>
  <c r="N219" i="6" s="1"/>
  <c r="N243" i="1"/>
  <c r="N55" i="6" s="1"/>
  <c r="N242" i="1"/>
  <c r="N123" i="6" s="1"/>
  <c r="N241" i="1"/>
  <c r="N60" i="6" s="1"/>
  <c r="N240" i="1"/>
  <c r="N252" i="6" s="1"/>
  <c r="N239" i="1"/>
  <c r="N154" i="6" s="1"/>
  <c r="N238" i="1"/>
  <c r="N237" i="1"/>
  <c r="N242" i="6" s="1"/>
  <c r="N236" i="1"/>
  <c r="N257" i="6" s="1"/>
  <c r="N235" i="1"/>
  <c r="N233" i="6" s="1"/>
  <c r="N234" i="1"/>
  <c r="N7" i="6" s="1"/>
  <c r="N233" i="1"/>
  <c r="N95" i="6" s="1"/>
  <c r="N232" i="1"/>
  <c r="N213" i="6" s="1"/>
  <c r="N231" i="1"/>
  <c r="N62" i="6" s="1"/>
  <c r="N230" i="1"/>
  <c r="N19" i="6" s="1"/>
  <c r="N229" i="1"/>
  <c r="N100" i="6" s="1"/>
  <c r="N228" i="1"/>
  <c r="N110" i="6" s="1"/>
  <c r="N227" i="1"/>
  <c r="N148" i="6" s="1"/>
  <c r="N226" i="1"/>
  <c r="N216" i="6" s="1"/>
  <c r="N225" i="1"/>
  <c r="N134" i="6" s="1"/>
  <c r="N224" i="1"/>
  <c r="N117" i="6" s="1"/>
  <c r="N223" i="1"/>
  <c r="N258" i="6" s="1"/>
  <c r="N222" i="1"/>
  <c r="N84" i="6" s="1"/>
  <c r="N221" i="1"/>
  <c r="N249" i="6" s="1"/>
  <c r="N220" i="1"/>
  <c r="N42" i="6" s="1"/>
  <c r="N219" i="1"/>
  <c r="N162" i="6" s="1"/>
  <c r="N218" i="1"/>
  <c r="N116" i="6" s="1"/>
  <c r="N217" i="1"/>
  <c r="N16" i="6" s="1"/>
  <c r="N216" i="1"/>
  <c r="N113" i="6" s="1"/>
  <c r="N215" i="1"/>
  <c r="N76" i="6" s="1"/>
  <c r="N214" i="1"/>
  <c r="N90" i="6" s="1"/>
  <c r="N213" i="1"/>
  <c r="N167" i="6" s="1"/>
  <c r="N212" i="1"/>
  <c r="N176" i="6" s="1"/>
  <c r="N211" i="1"/>
  <c r="N45" i="6" s="1"/>
  <c r="N210" i="1"/>
  <c r="N157" i="6" s="1"/>
  <c r="N209" i="1"/>
  <c r="N164" i="6" s="1"/>
  <c r="N208" i="1"/>
  <c r="N129" i="6" s="1"/>
  <c r="N207" i="1"/>
  <c r="N247" i="6" s="1"/>
  <c r="N206" i="1"/>
  <c r="N98" i="6" s="1"/>
  <c r="N205" i="1"/>
  <c r="N144" i="6" s="1"/>
  <c r="N204" i="1"/>
  <c r="N139" i="6" s="1"/>
  <c r="N203" i="1"/>
  <c r="N222" i="6" s="1"/>
  <c r="N202" i="1"/>
  <c r="N243" i="6" s="1"/>
  <c r="N201" i="1"/>
  <c r="N81" i="6" s="1"/>
  <c r="N200" i="1"/>
  <c r="N153" i="6" s="1"/>
  <c r="N199" i="1"/>
  <c r="N138" i="6" s="1"/>
  <c r="N198" i="1"/>
  <c r="N244" i="6" s="1"/>
  <c r="N197" i="1"/>
  <c r="N228" i="6" s="1"/>
  <c r="N196" i="1"/>
  <c r="N237" i="6" s="1"/>
  <c r="N195" i="1"/>
  <c r="N50" i="6" s="1"/>
  <c r="N194" i="1"/>
  <c r="N174" i="6" s="1"/>
  <c r="N193" i="1"/>
  <c r="N188" i="6" s="1"/>
  <c r="N192" i="1"/>
  <c r="N104" i="6" s="1"/>
  <c r="N191" i="1"/>
  <c r="N156" i="6" s="1"/>
  <c r="N190" i="1"/>
  <c r="N193" i="6" s="1"/>
  <c r="N189" i="1"/>
  <c r="N53" i="6" s="1"/>
  <c r="N188" i="1"/>
  <c r="N217" i="6" s="1"/>
  <c r="N187" i="1"/>
  <c r="N94" i="6" s="1"/>
  <c r="N186" i="1"/>
  <c r="N189" i="6" s="1"/>
  <c r="N185" i="1"/>
  <c r="N44" i="6" s="1"/>
  <c r="N184" i="1"/>
  <c r="N56" i="6" s="1"/>
  <c r="N183" i="1"/>
  <c r="N240" i="6" s="1"/>
  <c r="N182" i="1"/>
  <c r="N86" i="6" s="1"/>
  <c r="N181" i="1"/>
  <c r="N75" i="6" s="1"/>
  <c r="N180" i="1"/>
  <c r="N175" i="6" s="1"/>
  <c r="N179" i="1"/>
  <c r="N74" i="6" s="1"/>
  <c r="N178" i="1"/>
  <c r="N215" i="6" s="1"/>
  <c r="N177" i="1"/>
  <c r="N178" i="6" s="1"/>
  <c r="N176" i="1"/>
  <c r="N192" i="6" s="1"/>
  <c r="N175" i="1"/>
  <c r="N119" i="6" s="1"/>
  <c r="N174" i="1"/>
  <c r="N20" i="6" s="1"/>
  <c r="N173" i="1"/>
  <c r="N128" i="6" s="1"/>
  <c r="N172" i="1"/>
  <c r="N230" i="6" s="1"/>
  <c r="N171" i="1"/>
  <c r="N159" i="6" s="1"/>
  <c r="N170" i="1"/>
  <c r="N223" i="6" s="1"/>
  <c r="N169" i="1"/>
  <c r="N58" i="6" s="1"/>
  <c r="N168" i="1"/>
  <c r="N78" i="6" s="1"/>
  <c r="N167" i="1"/>
  <c r="N39" i="6" s="1"/>
  <c r="N166" i="1"/>
  <c r="N170" i="6" s="1"/>
  <c r="N165" i="1"/>
  <c r="N235" i="6" s="1"/>
  <c r="N164" i="1"/>
  <c r="N236" i="6" s="1"/>
  <c r="N163" i="1"/>
  <c r="N177" i="6" s="1"/>
  <c r="N162" i="1"/>
  <c r="N96" i="6" s="1"/>
  <c r="N161" i="1"/>
  <c r="N250" i="6" s="1"/>
  <c r="N160" i="1"/>
  <c r="N85" i="6" s="1"/>
  <c r="N159" i="1"/>
  <c r="N151" i="6" s="1"/>
  <c r="N158" i="1"/>
  <c r="N72" i="6" s="1"/>
  <c r="N157" i="1"/>
  <c r="N59" i="6" s="1"/>
  <c r="N156" i="1"/>
  <c r="N152" i="6" s="1"/>
  <c r="N155" i="1"/>
  <c r="N221" i="6" s="1"/>
  <c r="N154" i="1"/>
  <c r="N103" i="6" s="1"/>
  <c r="N153" i="1"/>
  <c r="N260" i="6" s="1"/>
  <c r="N152" i="1"/>
  <c r="N171" i="6" s="1"/>
  <c r="N151" i="1"/>
  <c r="N142" i="6" s="1"/>
  <c r="N150" i="1"/>
  <c r="N15" i="6" s="1"/>
  <c r="N149" i="1"/>
  <c r="N12" i="6" s="1"/>
  <c r="N148" i="1"/>
  <c r="N225" i="6" s="1"/>
  <c r="N147" i="1"/>
  <c r="N77" i="6" s="1"/>
  <c r="N146" i="1"/>
  <c r="N73" i="6" s="1"/>
  <c r="N145" i="1"/>
  <c r="N33" i="6" s="1"/>
  <c r="N144" i="1"/>
  <c r="N147" i="6" s="1"/>
  <c r="N143" i="1"/>
  <c r="N17" i="6" s="1"/>
  <c r="N142" i="1"/>
  <c r="N106" i="6" s="1"/>
  <c r="N141" i="1"/>
  <c r="N173" i="6" s="1"/>
  <c r="N140" i="1"/>
  <c r="N29" i="6" s="1"/>
  <c r="N139" i="1"/>
  <c r="N118" i="6" s="1"/>
  <c r="N138" i="1"/>
  <c r="N114" i="6" s="1"/>
  <c r="N137" i="1"/>
  <c r="N92" i="6" s="1"/>
  <c r="N136" i="1"/>
  <c r="N57" i="6" s="1"/>
  <c r="N135" i="1"/>
  <c r="N255" i="6" s="1"/>
  <c r="N134" i="1"/>
  <c r="N32" i="6" s="1"/>
  <c r="N133" i="1"/>
  <c r="N87" i="6" s="1"/>
  <c r="N132" i="1"/>
  <c r="N99" i="6" s="1"/>
  <c r="N131" i="1"/>
  <c r="N239" i="6" s="1"/>
  <c r="N130" i="1"/>
  <c r="N149" i="6" s="1"/>
  <c r="N129" i="1"/>
  <c r="N198" i="6" s="1"/>
  <c r="N128" i="1"/>
  <c r="N105" i="6" s="1"/>
  <c r="N127" i="1"/>
  <c r="N31" i="6" s="1"/>
  <c r="N126" i="1"/>
  <c r="N122" i="6" s="1"/>
  <c r="N125" i="1"/>
  <c r="N79" i="6" s="1"/>
  <c r="N124" i="1"/>
  <c r="N49" i="6" s="1"/>
  <c r="N123" i="1"/>
  <c r="N35" i="6" s="1"/>
  <c r="N122" i="1"/>
  <c r="N21" i="6" s="1"/>
  <c r="N121" i="1"/>
  <c r="N245" i="6" s="1"/>
  <c r="N120" i="1"/>
  <c r="N197" i="6" s="1"/>
  <c r="N119" i="1"/>
  <c r="N145" i="6" s="1"/>
  <c r="N118" i="1"/>
  <c r="N22" i="6" s="1"/>
  <c r="N117" i="1"/>
  <c r="N182" i="6" s="1"/>
  <c r="N116" i="1"/>
  <c r="N133" i="6" s="1"/>
  <c r="N115" i="1"/>
  <c r="N227" i="6" s="1"/>
  <c r="N114" i="1"/>
  <c r="N63" i="6" s="1"/>
  <c r="N113" i="1"/>
  <c r="N232" i="6" s="1"/>
  <c r="N112" i="1"/>
  <c r="N127" i="6" s="1"/>
  <c r="N111" i="1"/>
  <c r="N48" i="6" s="1"/>
  <c r="N110" i="1"/>
  <c r="N161" i="6" s="1"/>
  <c r="N109" i="1"/>
  <c r="N68" i="6" s="1"/>
  <c r="N108" i="1"/>
  <c r="N69" i="6" s="1"/>
  <c r="N107" i="1"/>
  <c r="N150" i="6" s="1"/>
  <c r="N106" i="1"/>
  <c r="N40" i="6" s="1"/>
  <c r="N105" i="1"/>
  <c r="N207" i="6" s="1"/>
  <c r="N104" i="1"/>
  <c r="N26" i="6" s="1"/>
  <c r="N103" i="1"/>
  <c r="N132" i="6" s="1"/>
  <c r="N102" i="1"/>
  <c r="N27" i="6" s="1"/>
  <c r="N101" i="1"/>
  <c r="N28" i="6" s="1"/>
  <c r="N100" i="1"/>
  <c r="N253" i="6" s="1"/>
  <c r="N99" i="1"/>
  <c r="N172" i="6" s="1"/>
  <c r="N98" i="1"/>
  <c r="N183" i="6" s="1"/>
  <c r="N96" i="1"/>
  <c r="N130" i="6" s="1"/>
  <c r="N95" i="1"/>
  <c r="N246" i="6" s="1"/>
  <c r="N94" i="1"/>
  <c r="N111" i="6" s="1"/>
  <c r="N93" i="1"/>
  <c r="N199" i="6" s="1"/>
  <c r="N92" i="1"/>
  <c r="N125" i="6" s="1"/>
  <c r="N91" i="1"/>
  <c r="N11" i="6" s="1"/>
  <c r="N90" i="1"/>
  <c r="N229" i="6" s="1"/>
  <c r="N89" i="1"/>
  <c r="N205" i="6" s="1"/>
  <c r="N88" i="1"/>
  <c r="N136" i="6" s="1"/>
  <c r="N87" i="1"/>
  <c r="N93" i="6" s="1"/>
  <c r="N86" i="1"/>
  <c r="N160" i="6" s="1"/>
  <c r="N85" i="1"/>
  <c r="N141" i="6" s="1"/>
  <c r="N84" i="1"/>
  <c r="N195" i="6" s="1"/>
  <c r="N83" i="1"/>
  <c r="N14" i="6" s="1"/>
  <c r="N82" i="1"/>
  <c r="N234" i="6" s="1"/>
  <c r="N81" i="1"/>
  <c r="N83" i="6" s="1"/>
  <c r="N80" i="1"/>
  <c r="N254" i="6" s="1"/>
  <c r="N79" i="1"/>
  <c r="N91" i="6" s="1"/>
  <c r="N78" i="1"/>
  <c r="N186" i="6" s="1"/>
  <c r="N77" i="1"/>
  <c r="N52" i="6" s="1"/>
  <c r="N76" i="1"/>
  <c r="N179" i="6" s="1"/>
  <c r="N75" i="1"/>
  <c r="N137" i="6" s="1"/>
  <c r="N74" i="1"/>
  <c r="N204" i="6" s="1"/>
  <c r="N73" i="1"/>
  <c r="N51" i="6" s="1"/>
  <c r="N72" i="1"/>
  <c r="N109" i="6" s="1"/>
  <c r="N71" i="1"/>
  <c r="N169" i="6" s="1"/>
  <c r="N70" i="1"/>
  <c r="N107" i="6" s="1"/>
  <c r="N69" i="1"/>
  <c r="N181" i="6" s="1"/>
  <c r="N68" i="1"/>
  <c r="N143" i="6" s="1"/>
  <c r="N67" i="1"/>
  <c r="N208" i="6" s="1"/>
  <c r="N66" i="1"/>
  <c r="N24" i="6" s="1"/>
  <c r="N65" i="1"/>
  <c r="N102" i="6" s="1"/>
  <c r="N64" i="1"/>
  <c r="N61" i="6" s="1"/>
  <c r="N63" i="1"/>
  <c r="N264" i="6" s="1"/>
  <c r="N62" i="1"/>
  <c r="N224" i="6" s="1"/>
  <c r="N61" i="1"/>
  <c r="N184" i="6" s="1"/>
  <c r="N60" i="1"/>
  <c r="N25" i="6" s="1"/>
  <c r="N59" i="1"/>
  <c r="N67" i="6" s="1"/>
  <c r="N58" i="1"/>
  <c r="N241" i="6" s="1"/>
  <c r="N57" i="1"/>
  <c r="N190" i="6" s="1"/>
  <c r="N56" i="1"/>
  <c r="N248" i="6" s="1"/>
  <c r="N55" i="1"/>
  <c r="N37" i="6" s="1"/>
  <c r="N54" i="1"/>
  <c r="N191" i="6" s="1"/>
  <c r="N53" i="1"/>
  <c r="N158" i="6" s="1"/>
  <c r="N52" i="1"/>
  <c r="N209" i="6" s="1"/>
  <c r="N51" i="1"/>
  <c r="N101" i="6" s="1"/>
  <c r="N50" i="1"/>
  <c r="N220" i="6" s="1"/>
  <c r="N49" i="1"/>
  <c r="N261" i="6" s="1"/>
  <c r="N48" i="1"/>
  <c r="N66" i="6" s="1"/>
  <c r="N47" i="1"/>
  <c r="N71" i="6" s="1"/>
  <c r="N46" i="1"/>
  <c r="N180" i="6" s="1"/>
  <c r="N45" i="1"/>
  <c r="N18" i="6" s="1"/>
  <c r="N44" i="1"/>
  <c r="N187" i="6" s="1"/>
  <c r="N43" i="1"/>
  <c r="N168" i="6" s="1"/>
  <c r="N42" i="1"/>
  <c r="N185" i="6" s="1"/>
  <c r="N41" i="1"/>
  <c r="N10" i="6" s="1"/>
  <c r="N40" i="1"/>
  <c r="N80" i="6" s="1"/>
  <c r="N39" i="1"/>
  <c r="N218" i="6" s="1"/>
  <c r="N38" i="1"/>
  <c r="N13" i="6" s="1"/>
  <c r="N37" i="1"/>
  <c r="N163" i="6" s="1"/>
  <c r="N36" i="1"/>
  <c r="N165" i="6" s="1"/>
  <c r="N35" i="1"/>
  <c r="N194" i="6" s="1"/>
  <c r="N34" i="1"/>
  <c r="N238" i="6" s="1"/>
  <c r="N33" i="1"/>
  <c r="N23" i="6" s="1"/>
  <c r="N32" i="1"/>
  <c r="N146" i="6" s="1"/>
  <c r="N31" i="1"/>
  <c r="N226" i="6" s="1"/>
  <c r="N30" i="1"/>
  <c r="N112" i="6" s="1"/>
  <c r="N29" i="1"/>
  <c r="N5" i="6" s="1"/>
  <c r="N28" i="1"/>
  <c r="N38" i="6" s="1"/>
  <c r="N27" i="1"/>
  <c r="N121" i="6" s="1"/>
  <c r="N26" i="1"/>
  <c r="N212" i="6" s="1"/>
  <c r="N25" i="1"/>
  <c r="N47" i="6" s="1"/>
  <c r="N24" i="1"/>
  <c r="N43" i="6" s="1"/>
  <c r="N23" i="1"/>
  <c r="N65" i="6" s="1"/>
  <c r="N22" i="1"/>
  <c r="N9" i="6" s="1"/>
  <c r="N21" i="1"/>
  <c r="N251" i="6" s="1"/>
  <c r="N20" i="1"/>
  <c r="N256" i="6" s="1"/>
  <c r="N19" i="1"/>
  <c r="N126" i="6" s="1"/>
  <c r="N18" i="1"/>
  <c r="N231" i="6" s="1"/>
  <c r="N17" i="1"/>
  <c r="N135" i="6" s="1"/>
  <c r="N16" i="1"/>
  <c r="N203" i="6" s="1"/>
  <c r="N15" i="1"/>
  <c r="N70" i="6" s="1"/>
  <c r="N14" i="1"/>
  <c r="N200" i="6" s="1"/>
  <c r="N13" i="1"/>
  <c r="N97" i="6" s="1"/>
  <c r="N12" i="1"/>
  <c r="N140" i="6" s="1"/>
  <c r="N11" i="1"/>
  <c r="N155" i="6" s="1"/>
  <c r="N10" i="1"/>
  <c r="N206" i="6" s="1"/>
  <c r="N9" i="1"/>
  <c r="N108" i="6" s="1"/>
  <c r="N8" i="1"/>
  <c r="N88" i="6" s="1"/>
  <c r="N6" i="1"/>
  <c r="N120" i="6" s="1"/>
  <c r="N5" i="1"/>
  <c r="N201" i="6" s="1"/>
  <c r="N4" i="1"/>
  <c r="N124" i="6" s="1"/>
  <c r="N3" i="1"/>
  <c r="N166" i="6" s="1"/>
  <c r="AH4" i="1"/>
  <c r="AF4" i="1"/>
  <c r="AE4" i="1"/>
  <c r="AD4" i="1"/>
  <c r="AC4" i="1"/>
  <c r="AB4" i="1"/>
  <c r="AA4" i="1"/>
  <c r="Z4" i="1"/>
  <c r="Y4" i="1"/>
  <c r="X4" i="1"/>
  <c r="W4" i="1"/>
  <c r="V4" i="1"/>
  <c r="U4" i="1"/>
  <c r="AH3" i="1"/>
  <c r="AF3" i="1"/>
  <c r="AE3" i="1"/>
  <c r="AD3" i="1"/>
  <c r="AC3" i="1"/>
  <c r="AB3" i="1"/>
  <c r="AA3" i="1"/>
  <c r="Z3" i="1"/>
  <c r="Y3" i="1"/>
  <c r="X3" i="1"/>
  <c r="W3" i="1"/>
  <c r="V3" i="1"/>
  <c r="U3" i="1"/>
  <c r="AH2" i="1"/>
  <c r="AF2" i="1"/>
  <c r="AE2" i="1"/>
  <c r="AD2" i="1"/>
  <c r="AC2" i="1"/>
  <c r="AB2" i="1"/>
  <c r="AA2" i="1"/>
  <c r="Z2" i="1"/>
  <c r="Y2" i="1"/>
  <c r="X2" i="1"/>
  <c r="W2" i="1"/>
  <c r="V2" i="1"/>
  <c r="N8" i="6" l="1"/>
  <c r="N8" i="5"/>
  <c r="O8" i="5" s="1"/>
  <c r="AC4" i="6"/>
  <c r="AD4" i="6" s="1"/>
  <c r="N3" i="6"/>
  <c r="N3" i="5"/>
  <c r="O3" i="5" s="1"/>
  <c r="N13" i="7"/>
  <c r="AC3" i="6"/>
  <c r="AD3" i="6" s="1"/>
  <c r="N6" i="5"/>
  <c r="O6" i="5" s="1"/>
  <c r="N6" i="6"/>
  <c r="C2" i="4"/>
  <c r="G2" i="4" s="1"/>
  <c r="B266" i="6"/>
  <c r="N4" i="5"/>
  <c r="O4" i="5" s="1"/>
  <c r="N4" i="6"/>
  <c r="S3" i="2"/>
  <c r="G266" i="7"/>
  <c r="G266" i="5"/>
  <c r="B266" i="7"/>
  <c r="B266" i="5"/>
  <c r="F266" i="7"/>
  <c r="F266" i="5"/>
  <c r="M266" i="5"/>
  <c r="M266" i="7"/>
  <c r="L266" i="7"/>
  <c r="L266" i="5"/>
  <c r="D266" i="7"/>
  <c r="D266" i="5"/>
  <c r="N202" i="7"/>
  <c r="N202" i="6"/>
  <c r="AC5" i="6" s="1"/>
  <c r="AD5" i="6" s="1"/>
  <c r="AC5" i="7"/>
  <c r="AD5" i="7" s="1"/>
  <c r="I266" i="5"/>
  <c r="I266" i="7"/>
  <c r="H266" i="5"/>
  <c r="H266" i="7"/>
  <c r="C266" i="7"/>
  <c r="C266" i="5"/>
  <c r="AC4" i="7"/>
  <c r="AD4" i="7" s="1"/>
  <c r="E266" i="5"/>
  <c r="E266" i="7"/>
  <c r="K266" i="7"/>
  <c r="K266" i="5"/>
  <c r="J266" i="7"/>
  <c r="J266" i="5"/>
  <c r="N41" i="7"/>
  <c r="N41" i="5"/>
  <c r="O41" i="5" s="1"/>
  <c r="Y3" i="2"/>
  <c r="N115" i="5"/>
  <c r="O115" i="5" s="1"/>
  <c r="N54" i="5"/>
  <c r="O54" i="5" s="1"/>
  <c r="N55" i="5"/>
  <c r="O55" i="5" s="1"/>
  <c r="N233" i="5"/>
  <c r="O233" i="5" s="1"/>
  <c r="N148" i="5"/>
  <c r="O148" i="5" s="1"/>
  <c r="N162" i="5"/>
  <c r="O162" i="5" s="1"/>
  <c r="N45" i="5"/>
  <c r="O45" i="5" s="1"/>
  <c r="N222" i="5"/>
  <c r="O222" i="5" s="1"/>
  <c r="N50" i="5"/>
  <c r="O50" i="5" s="1"/>
  <c r="N94" i="5"/>
  <c r="O94" i="5" s="1"/>
  <c r="N74" i="5"/>
  <c r="O74" i="5" s="1"/>
  <c r="N159" i="5"/>
  <c r="O159" i="5" s="1"/>
  <c r="N177" i="5"/>
  <c r="O177" i="5" s="1"/>
  <c r="N221" i="5"/>
  <c r="O221" i="5" s="1"/>
  <c r="N77" i="5"/>
  <c r="O77" i="5" s="1"/>
  <c r="N118" i="5"/>
  <c r="O118" i="5" s="1"/>
  <c r="N239" i="5"/>
  <c r="O239" i="5" s="1"/>
  <c r="N35" i="5"/>
  <c r="O35" i="5" s="1"/>
  <c r="N227" i="5"/>
  <c r="O227" i="5" s="1"/>
  <c r="N150" i="5"/>
  <c r="O150" i="5" s="1"/>
  <c r="N172" i="5"/>
  <c r="O172" i="5" s="1"/>
  <c r="N11" i="5"/>
  <c r="O11" i="5" s="1"/>
  <c r="N14" i="5"/>
  <c r="O14" i="5" s="1"/>
  <c r="N137" i="5"/>
  <c r="O137" i="5" s="1"/>
  <c r="N208" i="5"/>
  <c r="O208" i="5" s="1"/>
  <c r="N67" i="5"/>
  <c r="O67" i="5" s="1"/>
  <c r="N101" i="5"/>
  <c r="O101" i="5" s="1"/>
  <c r="N168" i="5"/>
  <c r="O168" i="5" s="1"/>
  <c r="N194" i="5"/>
  <c r="O194" i="5" s="1"/>
  <c r="N121" i="5"/>
  <c r="O121" i="5" s="1"/>
  <c r="N126" i="5"/>
  <c r="O126" i="5" s="1"/>
  <c r="N155" i="5"/>
  <c r="O155" i="5" s="1"/>
  <c r="X3" i="2"/>
  <c r="N211" i="5"/>
  <c r="O211" i="5" s="1"/>
  <c r="N210" i="5"/>
  <c r="O210" i="5" s="1"/>
  <c r="N123" i="5"/>
  <c r="O123" i="5" s="1"/>
  <c r="N7" i="5"/>
  <c r="O7" i="5" s="1"/>
  <c r="N216" i="5"/>
  <c r="O216" i="5" s="1"/>
  <c r="N116" i="5"/>
  <c r="O116" i="5" s="1"/>
  <c r="N157" i="5"/>
  <c r="O157" i="5" s="1"/>
  <c r="N243" i="5"/>
  <c r="O243" i="5" s="1"/>
  <c r="N174" i="5"/>
  <c r="O174" i="5" s="1"/>
  <c r="N189" i="5"/>
  <c r="O189" i="5" s="1"/>
  <c r="N215" i="5"/>
  <c r="O215" i="5" s="1"/>
  <c r="N223" i="5"/>
  <c r="O223" i="5" s="1"/>
  <c r="N96" i="5"/>
  <c r="O96" i="5" s="1"/>
  <c r="N103" i="5"/>
  <c r="O103" i="5" s="1"/>
  <c r="N73" i="5"/>
  <c r="O73" i="5" s="1"/>
  <c r="N114" i="5"/>
  <c r="O114" i="5" s="1"/>
  <c r="N149" i="5"/>
  <c r="O149" i="5" s="1"/>
  <c r="N21" i="5"/>
  <c r="O21" i="5" s="1"/>
  <c r="N63" i="5"/>
  <c r="O63" i="5" s="1"/>
  <c r="N40" i="5"/>
  <c r="O40" i="5" s="1"/>
  <c r="N183" i="5"/>
  <c r="O183" i="5" s="1"/>
  <c r="N229" i="5"/>
  <c r="O229" i="5" s="1"/>
  <c r="N234" i="5"/>
  <c r="O234" i="5" s="1"/>
  <c r="N204" i="5"/>
  <c r="O204" i="5" s="1"/>
  <c r="N24" i="5"/>
  <c r="O24" i="5" s="1"/>
  <c r="N241" i="5"/>
  <c r="O241" i="5" s="1"/>
  <c r="N220" i="5"/>
  <c r="O220" i="5" s="1"/>
  <c r="N185" i="5"/>
  <c r="O185" i="5" s="1"/>
  <c r="N238" i="5"/>
  <c r="O238" i="5" s="1"/>
  <c r="N212" i="5"/>
  <c r="O212" i="5" s="1"/>
  <c r="N231" i="5"/>
  <c r="O231" i="5" s="1"/>
  <c r="N206" i="5"/>
  <c r="O206" i="5" s="1"/>
  <c r="W4" i="2"/>
  <c r="N262" i="5"/>
  <c r="O262" i="5" s="1"/>
  <c r="N196" i="5"/>
  <c r="O196" i="5" s="1"/>
  <c r="N60" i="5"/>
  <c r="O60" i="5" s="1"/>
  <c r="N95" i="5"/>
  <c r="O95" i="5" s="1"/>
  <c r="N134" i="5"/>
  <c r="O134" i="5" s="1"/>
  <c r="N16" i="5"/>
  <c r="O16" i="5" s="1"/>
  <c r="N164" i="5"/>
  <c r="O164" i="5" s="1"/>
  <c r="N81" i="5"/>
  <c r="O81" i="5" s="1"/>
  <c r="N188" i="5"/>
  <c r="O188" i="5" s="1"/>
  <c r="N44" i="5"/>
  <c r="O44" i="5" s="1"/>
  <c r="N178" i="5"/>
  <c r="O178" i="5" s="1"/>
  <c r="N58" i="5"/>
  <c r="O58" i="5" s="1"/>
  <c r="N250" i="5"/>
  <c r="O250" i="5" s="1"/>
  <c r="N260" i="5"/>
  <c r="O260" i="5" s="1"/>
  <c r="N33" i="5"/>
  <c r="O33" i="5" s="1"/>
  <c r="N92" i="5"/>
  <c r="O92" i="5" s="1"/>
  <c r="N198" i="5"/>
  <c r="O198" i="5" s="1"/>
  <c r="N245" i="5"/>
  <c r="O245" i="5" s="1"/>
  <c r="N232" i="5"/>
  <c r="O232" i="5" s="1"/>
  <c r="N207" i="5"/>
  <c r="O207" i="5" s="1"/>
  <c r="N214" i="5"/>
  <c r="O214" i="5" s="1"/>
  <c r="N205" i="5"/>
  <c r="O205" i="5" s="1"/>
  <c r="N83" i="5"/>
  <c r="O83" i="5" s="1"/>
  <c r="N51" i="5"/>
  <c r="O51" i="5" s="1"/>
  <c r="N102" i="5"/>
  <c r="O102" i="5" s="1"/>
  <c r="N190" i="5"/>
  <c r="O190" i="5" s="1"/>
  <c r="N261" i="5"/>
  <c r="O261" i="5" s="1"/>
  <c r="N10" i="5"/>
  <c r="O10" i="5" s="1"/>
  <c r="N23" i="5"/>
  <c r="O23" i="5" s="1"/>
  <c r="N47" i="5"/>
  <c r="O47" i="5" s="1"/>
  <c r="N135" i="5"/>
  <c r="O135" i="5" s="1"/>
  <c r="N108" i="5"/>
  <c r="O108" i="5" s="1"/>
  <c r="R4" i="2"/>
  <c r="V4" i="2"/>
  <c r="N30" i="5"/>
  <c r="O30" i="5" s="1"/>
  <c r="N34" i="5"/>
  <c r="O34" i="5" s="1"/>
  <c r="N252" i="5"/>
  <c r="O252" i="5" s="1"/>
  <c r="N213" i="5"/>
  <c r="O213" i="5" s="1"/>
  <c r="N117" i="5"/>
  <c r="O117" i="5" s="1"/>
  <c r="N113" i="5"/>
  <c r="O113" i="5" s="1"/>
  <c r="N129" i="5"/>
  <c r="O129" i="5" s="1"/>
  <c r="N153" i="5"/>
  <c r="O153" i="5" s="1"/>
  <c r="N104" i="5"/>
  <c r="O104" i="5" s="1"/>
  <c r="N56" i="5"/>
  <c r="O56" i="5" s="1"/>
  <c r="N192" i="5"/>
  <c r="O192" i="5" s="1"/>
  <c r="N78" i="5"/>
  <c r="O78" i="5" s="1"/>
  <c r="N85" i="5"/>
  <c r="O85" i="5" s="1"/>
  <c r="N171" i="5"/>
  <c r="O171" i="5" s="1"/>
  <c r="N147" i="5"/>
  <c r="O147" i="5" s="1"/>
  <c r="N57" i="5"/>
  <c r="O57" i="5" s="1"/>
  <c r="N105" i="5"/>
  <c r="O105" i="5" s="1"/>
  <c r="N197" i="5"/>
  <c r="O197" i="5" s="1"/>
  <c r="N127" i="5"/>
  <c r="O127" i="5" s="1"/>
  <c r="N26" i="5"/>
  <c r="O26" i="5" s="1"/>
  <c r="N130" i="5"/>
  <c r="O130" i="5" s="1"/>
  <c r="N136" i="5"/>
  <c r="O136" i="5" s="1"/>
  <c r="N254" i="5"/>
  <c r="O254" i="5" s="1"/>
  <c r="N109" i="5"/>
  <c r="O109" i="5" s="1"/>
  <c r="N61" i="5"/>
  <c r="O61" i="5" s="1"/>
  <c r="N248" i="5"/>
  <c r="O248" i="5" s="1"/>
  <c r="N66" i="5"/>
  <c r="O66" i="5" s="1"/>
  <c r="N80" i="5"/>
  <c r="O80" i="5" s="1"/>
  <c r="N146" i="5"/>
  <c r="O146" i="5" s="1"/>
  <c r="N43" i="5"/>
  <c r="O43" i="5" s="1"/>
  <c r="N203" i="5"/>
  <c r="O203" i="5" s="1"/>
  <c r="N88" i="5"/>
  <c r="O88" i="5" s="1"/>
  <c r="AC2" i="2"/>
  <c r="U4" i="2"/>
  <c r="N89" i="5"/>
  <c r="O89" i="5" s="1"/>
  <c r="N259" i="5"/>
  <c r="O259" i="5" s="1"/>
  <c r="N154" i="5"/>
  <c r="O154" i="5" s="1"/>
  <c r="N62" i="5"/>
  <c r="O62" i="5" s="1"/>
  <c r="N258" i="5"/>
  <c r="O258" i="5" s="1"/>
  <c r="N76" i="5"/>
  <c r="O76" i="5" s="1"/>
  <c r="N247" i="5"/>
  <c r="O247" i="5" s="1"/>
  <c r="N138" i="5"/>
  <c r="O138" i="5" s="1"/>
  <c r="N156" i="5"/>
  <c r="O156" i="5" s="1"/>
  <c r="N240" i="5"/>
  <c r="O240" i="5" s="1"/>
  <c r="N119" i="5"/>
  <c r="O119" i="5" s="1"/>
  <c r="N39" i="5"/>
  <c r="O39" i="5" s="1"/>
  <c r="N151" i="5"/>
  <c r="O151" i="5" s="1"/>
  <c r="N142" i="5"/>
  <c r="O142" i="5" s="1"/>
  <c r="N17" i="5"/>
  <c r="O17" i="5" s="1"/>
  <c r="N255" i="5"/>
  <c r="O255" i="5" s="1"/>
  <c r="N31" i="5"/>
  <c r="O31" i="5" s="1"/>
  <c r="N145" i="5"/>
  <c r="O145" i="5" s="1"/>
  <c r="N48" i="5"/>
  <c r="O48" i="5" s="1"/>
  <c r="N132" i="5"/>
  <c r="O132" i="5" s="1"/>
  <c r="N246" i="5"/>
  <c r="O246" i="5" s="1"/>
  <c r="N93" i="5"/>
  <c r="O93" i="5" s="1"/>
  <c r="N91" i="5"/>
  <c r="O91" i="5" s="1"/>
  <c r="N169" i="5"/>
  <c r="O169" i="5" s="1"/>
  <c r="N264" i="5"/>
  <c r="O264" i="5" s="1"/>
  <c r="N37" i="5"/>
  <c r="O37" i="5" s="1"/>
  <c r="N71" i="5"/>
  <c r="O71" i="5" s="1"/>
  <c r="N218" i="5"/>
  <c r="O218" i="5" s="1"/>
  <c r="N226" i="5"/>
  <c r="O226" i="5" s="1"/>
  <c r="N65" i="5"/>
  <c r="O65" i="5" s="1"/>
  <c r="N70" i="5"/>
  <c r="O70" i="5" s="1"/>
  <c r="N64" i="5"/>
  <c r="O64" i="5" s="1"/>
  <c r="N166" i="5"/>
  <c r="O166" i="5" s="1"/>
  <c r="N266" i="2"/>
  <c r="AB4" i="2"/>
  <c r="T2" i="2"/>
  <c r="N46" i="5"/>
  <c r="O46" i="5" s="1"/>
  <c r="N36" i="5"/>
  <c r="O36" i="5" s="1"/>
  <c r="N202" i="5"/>
  <c r="O202" i="5" s="1"/>
  <c r="N19" i="5"/>
  <c r="O19" i="5" s="1"/>
  <c r="N84" i="5"/>
  <c r="O84" i="5" s="1"/>
  <c r="N90" i="5"/>
  <c r="O90" i="5" s="1"/>
  <c r="N98" i="5"/>
  <c r="O98" i="5" s="1"/>
  <c r="N244" i="5"/>
  <c r="O244" i="5" s="1"/>
  <c r="N193" i="5"/>
  <c r="O193" i="5" s="1"/>
  <c r="N86" i="5"/>
  <c r="O86" i="5" s="1"/>
  <c r="N20" i="5"/>
  <c r="O20" i="5" s="1"/>
  <c r="N170" i="5"/>
  <c r="O170" i="5" s="1"/>
  <c r="N72" i="5"/>
  <c r="O72" i="5" s="1"/>
  <c r="N15" i="5"/>
  <c r="O15" i="5" s="1"/>
  <c r="N106" i="5"/>
  <c r="O106" i="5" s="1"/>
  <c r="N32" i="5"/>
  <c r="O32" i="5" s="1"/>
  <c r="N122" i="5"/>
  <c r="O122" i="5" s="1"/>
  <c r="N22" i="5"/>
  <c r="O22" i="5" s="1"/>
  <c r="N161" i="5"/>
  <c r="O161" i="5" s="1"/>
  <c r="N27" i="5"/>
  <c r="O27" i="5" s="1"/>
  <c r="N111" i="5"/>
  <c r="O111" i="5" s="1"/>
  <c r="N160" i="5"/>
  <c r="O160" i="5" s="1"/>
  <c r="N186" i="5"/>
  <c r="O186" i="5" s="1"/>
  <c r="N107" i="5"/>
  <c r="O107" i="5" s="1"/>
  <c r="N224" i="5"/>
  <c r="O224" i="5" s="1"/>
  <c r="N191" i="5"/>
  <c r="O191" i="5" s="1"/>
  <c r="N180" i="5"/>
  <c r="O180" i="5" s="1"/>
  <c r="N13" i="5"/>
  <c r="O13" i="5" s="1"/>
  <c r="N112" i="5"/>
  <c r="O112" i="5" s="1"/>
  <c r="N9" i="5"/>
  <c r="O9" i="5" s="1"/>
  <c r="N200" i="5"/>
  <c r="O200" i="5" s="1"/>
  <c r="N120" i="5"/>
  <c r="O120" i="5" s="1"/>
  <c r="AA4" i="2"/>
  <c r="S4" i="2"/>
  <c r="N131" i="5"/>
  <c r="O131" i="5" s="1"/>
  <c r="N263" i="5"/>
  <c r="O263" i="5" s="1"/>
  <c r="N242" i="5"/>
  <c r="O242" i="5" s="1"/>
  <c r="N100" i="5"/>
  <c r="O100" i="5" s="1"/>
  <c r="N249" i="5"/>
  <c r="O249" i="5" s="1"/>
  <c r="N167" i="5"/>
  <c r="O167" i="5" s="1"/>
  <c r="N144" i="5"/>
  <c r="O144" i="5" s="1"/>
  <c r="N228" i="5"/>
  <c r="O228" i="5" s="1"/>
  <c r="N53" i="5"/>
  <c r="O53" i="5" s="1"/>
  <c r="N75" i="5"/>
  <c r="O75" i="5" s="1"/>
  <c r="N128" i="5"/>
  <c r="O128" i="5" s="1"/>
  <c r="N235" i="5"/>
  <c r="O235" i="5" s="1"/>
  <c r="N59" i="5"/>
  <c r="O59" i="5" s="1"/>
  <c r="N12" i="5"/>
  <c r="O12" i="5" s="1"/>
  <c r="N173" i="5"/>
  <c r="O173" i="5" s="1"/>
  <c r="N87" i="5"/>
  <c r="O87" i="5" s="1"/>
  <c r="N79" i="5"/>
  <c r="O79" i="5" s="1"/>
  <c r="N182" i="5"/>
  <c r="O182" i="5" s="1"/>
  <c r="N68" i="5"/>
  <c r="O68" i="5" s="1"/>
  <c r="N28" i="5"/>
  <c r="O28" i="5" s="1"/>
  <c r="N199" i="5"/>
  <c r="O199" i="5" s="1"/>
  <c r="N141" i="5"/>
  <c r="O141" i="5" s="1"/>
  <c r="N52" i="5"/>
  <c r="O52" i="5" s="1"/>
  <c r="N181" i="5"/>
  <c r="O181" i="5" s="1"/>
  <c r="N184" i="5"/>
  <c r="O184" i="5" s="1"/>
  <c r="N158" i="5"/>
  <c r="O158" i="5" s="1"/>
  <c r="N18" i="5"/>
  <c r="O18" i="5" s="1"/>
  <c r="N163" i="5"/>
  <c r="O163" i="5" s="1"/>
  <c r="N5" i="5"/>
  <c r="O5" i="5" s="1"/>
  <c r="N251" i="5"/>
  <c r="O251" i="5" s="1"/>
  <c r="N97" i="5"/>
  <c r="O97" i="5" s="1"/>
  <c r="N201" i="5"/>
  <c r="O201" i="5" s="1"/>
  <c r="Z2" i="2"/>
  <c r="N82" i="5"/>
  <c r="O82" i="5" s="1"/>
  <c r="N219" i="5"/>
  <c r="O219" i="5" s="1"/>
  <c r="N257" i="5"/>
  <c r="O257" i="5" s="1"/>
  <c r="N110" i="5"/>
  <c r="O110" i="5" s="1"/>
  <c r="N42" i="5"/>
  <c r="O42" i="5" s="1"/>
  <c r="N176" i="5"/>
  <c r="O176" i="5" s="1"/>
  <c r="N139" i="5"/>
  <c r="O139" i="5" s="1"/>
  <c r="N237" i="5"/>
  <c r="O237" i="5" s="1"/>
  <c r="N217" i="5"/>
  <c r="O217" i="5" s="1"/>
  <c r="N175" i="5"/>
  <c r="O175" i="5" s="1"/>
  <c r="N230" i="5"/>
  <c r="O230" i="5" s="1"/>
  <c r="N236" i="5"/>
  <c r="O236" i="5" s="1"/>
  <c r="N152" i="5"/>
  <c r="O152" i="5" s="1"/>
  <c r="N225" i="5"/>
  <c r="O225" i="5" s="1"/>
  <c r="N29" i="5"/>
  <c r="O29" i="5" s="1"/>
  <c r="N99" i="5"/>
  <c r="O99" i="5" s="1"/>
  <c r="N49" i="5"/>
  <c r="O49" i="5" s="1"/>
  <c r="N133" i="5"/>
  <c r="O133" i="5" s="1"/>
  <c r="N69" i="5"/>
  <c r="O69" i="5" s="1"/>
  <c r="N253" i="5"/>
  <c r="O253" i="5" s="1"/>
  <c r="N125" i="5"/>
  <c r="O125" i="5" s="1"/>
  <c r="N195" i="5"/>
  <c r="O195" i="5" s="1"/>
  <c r="N179" i="5"/>
  <c r="O179" i="5" s="1"/>
  <c r="N143" i="5"/>
  <c r="O143" i="5" s="1"/>
  <c r="N25" i="5"/>
  <c r="O25" i="5" s="1"/>
  <c r="N209" i="5"/>
  <c r="O209" i="5" s="1"/>
  <c r="N187" i="5"/>
  <c r="O187" i="5" s="1"/>
  <c r="N165" i="5"/>
  <c r="O165" i="5" s="1"/>
  <c r="N38" i="5"/>
  <c r="O38" i="5" s="1"/>
  <c r="N256" i="5"/>
  <c r="O256" i="5" s="1"/>
  <c r="N140" i="5"/>
  <c r="O140" i="5" s="1"/>
  <c r="N124" i="5"/>
  <c r="O124" i="5" s="1"/>
  <c r="AA3" i="2"/>
  <c r="AA2" i="2"/>
  <c r="W2" i="2"/>
  <c r="V2" i="2"/>
  <c r="AG3" i="1"/>
  <c r="AG4" i="1"/>
  <c r="N266" i="1"/>
  <c r="AC4" i="2"/>
  <c r="Y4" i="2"/>
  <c r="X2" i="2"/>
  <c r="AC3" i="2"/>
  <c r="T3" i="2"/>
  <c r="T4" i="2"/>
  <c r="Y2" i="2"/>
  <c r="Z3" i="2"/>
  <c r="R3" i="2"/>
  <c r="Z4" i="2"/>
  <c r="X4" i="2"/>
  <c r="AG2" i="1"/>
  <c r="AC3" i="7" l="1"/>
  <c r="N268" i="1"/>
  <c r="N266" i="6"/>
  <c r="N266" i="7"/>
  <c r="N266" i="5"/>
  <c r="N267" i="2"/>
  <c r="AD3" i="2"/>
  <c r="AD2" i="2"/>
  <c r="AD4" i="2" l="1"/>
</calcChain>
</file>

<file path=xl/sharedStrings.xml><?xml version="1.0" encoding="utf-8"?>
<sst xmlns="http://schemas.openxmlformats.org/spreadsheetml/2006/main" count="149" uniqueCount="60">
  <si>
    <t>January</t>
  </si>
  <si>
    <t>Feburary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</si>
  <si>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</si>
  <si>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</si>
  <si>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</si>
  <si>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</si>
  <si>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</si>
  <si>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</si>
  <si>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</si>
  <si>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</si>
  <si>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</si>
  <si>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</si>
  <si>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2021</t>
  </si>
  <si>
    <t>Average (kWh)</t>
  </si>
  <si>
    <t>Median (kWh)</t>
  </si>
  <si>
    <t>Count</t>
  </si>
  <si>
    <t>MONTHLY AND YEARLY METER USAGE (kwh)</t>
  </si>
  <si>
    <t>Janurary  2022</t>
  </si>
  <si>
    <t>Average (CCF)</t>
  </si>
  <si>
    <t>Median (CCF)</t>
  </si>
  <si>
    <t>MONTHLY AND YEARLY METER USAGE (CCF)</t>
  </si>
  <si>
    <t>Total</t>
  </si>
  <si>
    <t>House</t>
  </si>
  <si>
    <t>Electricity (kWh)</t>
  </si>
  <si>
    <t>Gas (CCF)</t>
  </si>
  <si>
    <t>Gas (CF)</t>
  </si>
  <si>
    <t>Total kBtu</t>
  </si>
  <si>
    <t>Bucket Bad</t>
  </si>
  <si>
    <t>Bucket Middle</t>
  </si>
  <si>
    <t>Bucket Good</t>
  </si>
  <si>
    <t>Total Energy (kBtu)</t>
  </si>
  <si>
    <t>Electricity (kBtu)</t>
  </si>
  <si>
    <t>Gas (kBtu)</t>
  </si>
  <si>
    <t>Electric (kBtu) - Best - EM</t>
  </si>
  <si>
    <t>Gas (kBtu) - Best - EM</t>
  </si>
  <si>
    <t>Total (kBtu) - Best - EM</t>
  </si>
  <si>
    <t>Electric (kBtu) - Middle - EM</t>
  </si>
  <si>
    <t>Gas (kBtu) - Middle - EM</t>
  </si>
  <si>
    <t>Total (kBtu) - Middle - EM</t>
  </si>
  <si>
    <t>Electric (kBtu) - Worst - EM</t>
  </si>
  <si>
    <t>Gas (kBtu) - Worst - EM</t>
  </si>
  <si>
    <t>Total (kBtu) - Worst - EM</t>
  </si>
  <si>
    <t>Electric (kBtu) - Best - Utility</t>
  </si>
  <si>
    <t>Gas (kBtu) - Best - Utility</t>
  </si>
  <si>
    <t>Total (kBtu) - Best - Utility</t>
  </si>
  <si>
    <t>Electric (kBtu) - Middle - Utility</t>
  </si>
  <si>
    <t>Gas (kBtu) - Middle - Utility</t>
  </si>
  <si>
    <t>Total (kBtu) - Middle - Utility</t>
  </si>
  <si>
    <t>Electric (kBtu) - Worst - Utility</t>
  </si>
  <si>
    <t>Gas (kBtu) - Worst - Utility</t>
  </si>
  <si>
    <t>Total (kBtu) - Worst - Utility</t>
  </si>
  <si>
    <t>EA Target</t>
  </si>
  <si>
    <t>Utility</t>
  </si>
  <si>
    <t>Model</t>
  </si>
  <si>
    <t>Electric and Gas (kBtu)</t>
  </si>
  <si>
    <t>Gas EUI</t>
  </si>
  <si>
    <t>Electric EUI</t>
  </si>
  <si>
    <t>Total EUI</t>
  </si>
  <si>
    <t>Bucket Best</t>
  </si>
  <si>
    <t>Bucket Worst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</si>
</sst>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_);_(* \(#,##0.0\);_(* &quot;-&quot;??_);_(@_)"/>
    <numFmt numFmtId="165" formatCode="_(* #,##0_);_(* \(#,##0\);_(* &quot;-&quot;??_);_(@_)"/>
  </numFmts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rgb="FFF7CAAC"/>
        <bgColor rgb="FFF7CAAC"/>
      </patternFill>
    </fill>
    <fill>
      <patternFill patternType="solid">
        <fgColor rgb="FFC5E0B3"/>
        <bgColor rgb="FFC5E0B3"/>
      </patternFill>
    </fill>
    <fill>
      <patternFill patternType="solid">
        <fgColor rgb="FFFCE4D6"/>
        <bgColor rgb="FFFCE4D6"/>
      </patternFill>
    </fill>
    <fill>
      <patternFill patternType="solid">
        <fgColor rgb="FFFFF2CC"/>
        <bgColor rgb="FFFFF2C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7C80"/>
        <bgColor rgb="FFF7CAAC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DAE2E8"/>
      </left>
      <right style="thin">
        <color rgb="FFDAE2E8"/>
      </right>
      <top style="thin">
        <color rgb="FFDAE2E8"/>
      </top>
      <bottom style="thin">
        <color rgb="FFDAE2E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58">
    <xf numFmtId="0" fontId="0" fillId="0" borderId="0" xfId="0"/>
    <xf numFmtId="0" fontId="7" fillId="2" borderId="1" xfId="0" applyFont="1" applyFill="1" applyBorder="1"/>
    <xf numFmtId="0" fontId="7" fillId="3" borderId="1" xfId="0" applyFont="1" applyFill="1" applyBorder="1"/>
    <xf numFmtId="0" fontId="8" fillId="0" borderId="0" xfId="0" applyFont="1"/>
    <xf numFmtId="164" fontId="9" fillId="0" borderId="0" xfId="0" applyNumberFormat="1" applyFont="1"/>
    <xf numFmtId="0" fontId="7" fillId="4" borderId="1" xfId="0" applyFont="1" applyFill="1" applyBorder="1"/>
    <xf numFmtId="0" fontId="12" fillId="0" borderId="0" xfId="0" applyFont="1"/>
    <xf numFmtId="1" fontId="9" fillId="0" borderId="0" xfId="0" applyNumberFormat="1" applyFont="1"/>
    <xf numFmtId="0" fontId="11" fillId="0" borderId="0" xfId="0" applyFont="1"/>
    <xf numFmtId="0" fontId="13" fillId="0" borderId="0" xfId="0" applyFont="1"/>
    <xf numFmtId="0" fontId="11" fillId="0" borderId="2" xfId="0" applyFont="1" applyBorder="1"/>
    <xf numFmtId="0" fontId="9" fillId="0" borderId="0" xfId="0" applyFont="1"/>
    <xf numFmtId="0" fontId="14" fillId="0" borderId="0" xfId="0" applyFont="1"/>
    <xf numFmtId="0" fontId="7" fillId="0" borderId="2" xfId="0" applyFont="1" applyBorder="1"/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1" fontId="0" fillId="0" borderId="0" xfId="0" applyNumberFormat="1"/>
    <xf numFmtId="14" fontId="0" fillId="0" borderId="0" xfId="0" applyNumberFormat="1"/>
    <xf numFmtId="1" fontId="12" fillId="0" borderId="0" xfId="0" applyNumberFormat="1" applyFont="1"/>
    <xf numFmtId="1" fontId="8" fillId="0" borderId="0" xfId="0" applyNumberFormat="1" applyFont="1"/>
    <xf numFmtId="1" fontId="13" fillId="0" borderId="0" xfId="0" applyNumberFormat="1" applyFont="1"/>
    <xf numFmtId="1" fontId="14" fillId="0" borderId="0" xfId="0" applyNumberFormat="1" applyFont="1"/>
    <xf numFmtId="17" fontId="7" fillId="2" borderId="1" xfId="0" applyNumberFormat="1" applyFont="1" applyFill="1" applyBorder="1"/>
    <xf numFmtId="0" fontId="6" fillId="0" borderId="0" xfId="0" applyFont="1"/>
    <xf numFmtId="1" fontId="16" fillId="0" borderId="0" xfId="0" applyNumberFormat="1" applyFont="1"/>
    <xf numFmtId="1" fontId="17" fillId="0" borderId="0" xfId="0" applyNumberFormat="1" applyFont="1"/>
    <xf numFmtId="0" fontId="16" fillId="0" borderId="0" xfId="0" applyFont="1"/>
    <xf numFmtId="0" fontId="17" fillId="0" borderId="0" xfId="0" applyFont="1"/>
    <xf numFmtId="1" fontId="9" fillId="5" borderId="1" xfId="0" applyNumberFormat="1" applyFont="1" applyFill="1" applyBorder="1"/>
    <xf numFmtId="1" fontId="9" fillId="6" borderId="1" xfId="0" applyNumberFormat="1" applyFont="1" applyFill="1" applyBorder="1"/>
    <xf numFmtId="0" fontId="18" fillId="0" borderId="0" xfId="0" applyFont="1"/>
    <xf numFmtId="14" fontId="7" fillId="2" borderId="1" xfId="0" applyNumberFormat="1" applyFont="1" applyFill="1" applyBorder="1"/>
    <xf numFmtId="1" fontId="18" fillId="0" borderId="0" xfId="0" applyNumberFormat="1" applyFont="1"/>
    <xf numFmtId="0" fontId="5" fillId="0" borderId="0" xfId="0" applyFont="1"/>
    <xf numFmtId="0" fontId="4" fillId="0" borderId="0" xfId="0" applyFont="1"/>
    <xf numFmtId="1" fontId="0" fillId="0" borderId="6" xfId="0" applyNumberFormat="1" applyBorder="1"/>
    <xf numFmtId="1" fontId="0" fillId="0" borderId="1" xfId="0" applyNumberFormat="1" applyBorder="1"/>
    <xf numFmtId="1" fontId="0" fillId="0" borderId="7" xfId="0" applyNumberFormat="1" applyBorder="1"/>
    <xf numFmtId="1" fontId="0" fillId="0" borderId="8" xfId="0" applyNumberFormat="1" applyBorder="1"/>
    <xf numFmtId="1" fontId="0" fillId="0" borderId="9" xfId="0" applyNumberFormat="1" applyBorder="1"/>
    <xf numFmtId="1" fontId="0" fillId="0" borderId="10" xfId="0" applyNumberFormat="1" applyBorder="1"/>
    <xf numFmtId="0" fontId="3" fillId="0" borderId="0" xfId="0" applyFont="1"/>
    <xf numFmtId="0" fontId="20" fillId="0" borderId="0" xfId="0" applyFont="1"/>
    <xf numFmtId="0" fontId="21" fillId="2" borderId="1" xfId="0" applyFont="1" applyFill="1" applyBorder="1"/>
    <xf numFmtId="1" fontId="20" fillId="0" borderId="0" xfId="0" applyNumberFormat="1" applyFont="1"/>
    <xf numFmtId="1" fontId="20" fillId="7" borderId="0" xfId="0" applyNumberFormat="1" applyFont="1" applyFill="1"/>
    <xf numFmtId="1" fontId="20" fillId="8" borderId="0" xfId="0" applyNumberFormat="1" applyFont="1" applyFill="1"/>
    <xf numFmtId="1" fontId="20" fillId="9" borderId="0" xfId="0" applyNumberFormat="1" applyFont="1" applyFill="1"/>
    <xf numFmtId="9" fontId="0" fillId="0" borderId="0" xfId="1" applyFont="1"/>
    <xf numFmtId="0" fontId="2" fillId="0" borderId="0" xfId="0" applyFont="1"/>
    <xf numFmtId="0" fontId="7" fillId="10" borderId="1" xfId="0" applyFont="1" applyFill="1" applyBorder="1"/>
    <xf numFmtId="165" fontId="9" fillId="0" borderId="0" xfId="0" applyNumberFormat="1" applyFont="1"/>
    <xf numFmtId="165" fontId="8" fillId="0" borderId="0" xfId="0" applyNumberFormat="1" applyFont="1"/>
    <xf numFmtId="0" fontId="16" fillId="0" borderId="3" xfId="0" applyFont="1" applyBorder="1"/>
    <xf numFmtId="0" fontId="16" fillId="0" borderId="4" xfId="0" applyFont="1" applyBorder="1"/>
    <xf numFmtId="0" fontId="16" fillId="0" borderId="5" xfId="0" applyFont="1" applyBorder="1"/>
    <xf numFmtId="0" fontId="10" fillId="0" borderId="0" xfId="0" applyFont="1" applyAlignment="1">
      <alignment horizontal="left"/>
    </xf>
    <xf numFmtId="0" fontId="1" fillId="0" borderId="0" xfId="0" applyFont="1"/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colors>
    <mruColors>
      <color rgb="FFC84D2C"/>
      <color rgb="FFC4B930"/>
      <color rgb="FF70AD47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Electric Usage (kWh)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'Monthly ELEC - Raw'!$U$2:$AF$2</c:f>
              <c:numCache>
                <c:formatCode>_(* #,##0_);_(* \(#,##0\);_(* "-"??_);_(@_)</c:formatCode>
                <c:ptCount val="12"/>
                <c:pt idx="0">
                  <c:v>507.31807279693453</c:v>
                </c:pt>
                <c:pt idx="1">
                  <c:v>472.37754580152637</c:v>
                </c:pt>
                <c:pt idx="2">
                  <c:v>421.32194252873518</c:v>
                </c:pt>
                <c:pt idx="3">
                  <c:v>379.97486641221337</c:v>
                </c:pt>
                <c:pt idx="4">
                  <c:v>419.61510687022911</c:v>
                </c:pt>
                <c:pt idx="5">
                  <c:v>573.8039083969461</c:v>
                </c:pt>
                <c:pt idx="6">
                  <c:v>629.99310305343442</c:v>
                </c:pt>
                <c:pt idx="7">
                  <c:v>687.14538549618226</c:v>
                </c:pt>
                <c:pt idx="8">
                  <c:v>441.33902671755737</c:v>
                </c:pt>
                <c:pt idx="9">
                  <c:v>398.52470610687027</c:v>
                </c:pt>
                <c:pt idx="10">
                  <c:v>436.18225954198476</c:v>
                </c:pt>
                <c:pt idx="11">
                  <c:v>474.27322137404605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1A-480C-BE94-2BEF26405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1273615"/>
        <c:axId val="1970510495"/>
      </c:scatterChart>
      <c:valAx>
        <c:axId val="15612736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0510495"/>
        <c:crosses val="autoZero"/>
        <c:crossBetween val="midCat"/>
      </c:valAx>
      <c:valAx>
        <c:axId val="1970510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12736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</a:t>
            </a:r>
            <a:r>
              <a:rPr lang="en-US" baseline="0"/>
              <a:t> Energy (kBtu)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'Monthly GAS - Edit'!$P$3</c:f>
              <c:strCache>
                <c:ptCount val="1"/>
                <c:pt idx="0">
                  <c:v>Bucket Good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'Monthly GAS - Edit'!$Q$2:$AB$2</c:f>
              <c:strCache>
                <c:ptCount val="12"/>
                <c:pt idx="0">
                  <c:v>January</c:v>
                </c:pt>
                <c:pt idx="1">
                  <c:v>Feburary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xVal>
          <c:yVal>
            <c:numRef>
              <c:f>'Monthly GAS - Edit'!$Q$3:$AB$3</c:f>
              <c:numCache>
                <c:formatCode>0</c:formatCode>
                <c:ptCount val="12"/>
                <c:pt idx="0">
                  <c:v>7759.7135731034477</c:v>
                </c:pt>
                <c:pt idx="1">
                  <c:v>8084.2665325517246</c:v>
                </c:pt>
                <c:pt idx="2">
                  <c:v>9302.9162035862064</c:v>
                </c:pt>
                <c:pt idx="3">
                  <c:v>4243.1422192183909</c:v>
                </c:pt>
                <c:pt idx="4">
                  <c:v>3243.8237176091952</c:v>
                </c:pt>
                <c:pt idx="5">
                  <c:v>1986.3292418850576</c:v>
                </c:pt>
                <c:pt idx="6">
                  <c:v>919.96978680459756</c:v>
                </c:pt>
                <c:pt idx="7">
                  <c:v>877.29048629885062</c:v>
                </c:pt>
                <c:pt idx="8">
                  <c:v>937.74337917241371</c:v>
                </c:pt>
                <c:pt idx="9">
                  <c:v>1093.423259862069</c:v>
                </c:pt>
                <c:pt idx="10">
                  <c:v>2698.0101254712645</c:v>
                </c:pt>
                <c:pt idx="11">
                  <c:v>7015.4895213333339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7A-4392-91B5-8BB1682CB5D1}"/>
            </c:ext>
          </c:extLst>
        </c:ser>
        <c:ser>
          <c:idx val="1"/>
          <c:order val="1"/>
          <c:tx>
            <c:strRef>
              <c:f>'Monthly GAS - Edit'!$P$4</c:f>
              <c:strCache>
                <c:ptCount val="1"/>
                <c:pt idx="0">
                  <c:v>Bucket Middle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'Monthly GAS - Edit'!$Q$2:$AB$2</c:f>
              <c:strCache>
                <c:ptCount val="12"/>
                <c:pt idx="0">
                  <c:v>January</c:v>
                </c:pt>
                <c:pt idx="1">
                  <c:v>Feburary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xVal>
          <c:yVal>
            <c:numRef>
              <c:f>'Monthly GAS - Edit'!$Q$4:$AB$4</c:f>
              <c:numCache>
                <c:formatCode>0</c:formatCode>
                <c:ptCount val="12"/>
                <c:pt idx="0">
                  <c:v>10470.418604651162</c:v>
                </c:pt>
                <c:pt idx="1">
                  <c:v>11045.651162790698</c:v>
                </c:pt>
                <c:pt idx="2">
                  <c:v>12637.325581395349</c:v>
                </c:pt>
                <c:pt idx="3">
                  <c:v>5824.6744186046508</c:v>
                </c:pt>
                <c:pt idx="4">
                  <c:v>4325.5116279069771</c:v>
                </c:pt>
                <c:pt idx="5">
                  <c:v>2536.953488372093</c:v>
                </c:pt>
                <c:pt idx="6">
                  <c:v>1123.1860465116279</c:v>
                </c:pt>
                <c:pt idx="7">
                  <c:v>1165.8837209302326</c:v>
                </c:pt>
                <c:pt idx="8">
                  <c:v>1087.6046511627908</c:v>
                </c:pt>
                <c:pt idx="9">
                  <c:v>1426.8139534883721</c:v>
                </c:pt>
                <c:pt idx="10">
                  <c:v>3696.9069767441861</c:v>
                </c:pt>
                <c:pt idx="11">
                  <c:v>9373.3255813953492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57A-4392-91B5-8BB1682CB5D1}"/>
            </c:ext>
          </c:extLst>
        </c:ser>
        <c:ser>
          <c:idx val="2"/>
          <c:order val="2"/>
          <c:tx>
            <c:strRef>
              <c:f>'Monthly GAS - Edit'!$P$5</c:f>
              <c:strCache>
                <c:ptCount val="1"/>
                <c:pt idx="0">
                  <c:v>Bucket Bad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Ref>
              <c:f>'Monthly GAS - Edit'!$Q$2:$AB$2</c:f>
              <c:strCache>
                <c:ptCount val="12"/>
                <c:pt idx="0">
                  <c:v>January</c:v>
                </c:pt>
                <c:pt idx="1">
                  <c:v>Feburary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xVal>
          <c:yVal>
            <c:numRef>
              <c:f>'Monthly GAS - Edit'!$Q$5:$AB$5</c:f>
              <c:numCache>
                <c:formatCode>0</c:formatCode>
                <c:ptCount val="12"/>
                <c:pt idx="0">
                  <c:v>13884</c:v>
                </c:pt>
                <c:pt idx="1">
                  <c:v>14931.6</c:v>
                </c:pt>
                <c:pt idx="2">
                  <c:v>17005.2</c:v>
                </c:pt>
                <c:pt idx="3">
                  <c:v>7897.2</c:v>
                </c:pt>
                <c:pt idx="4">
                  <c:v>6296.4</c:v>
                </c:pt>
                <c:pt idx="5">
                  <c:v>3802.8</c:v>
                </c:pt>
                <c:pt idx="6">
                  <c:v>1588.8</c:v>
                </c:pt>
                <c:pt idx="7">
                  <c:v>1464</c:v>
                </c:pt>
                <c:pt idx="8">
                  <c:v>1526.4</c:v>
                </c:pt>
                <c:pt idx="9">
                  <c:v>2139.6</c:v>
                </c:pt>
                <c:pt idx="10">
                  <c:v>5469.6</c:v>
                </c:pt>
                <c:pt idx="11">
                  <c:v>12715.2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57A-4392-91B5-8BB1682CB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7423776"/>
        <c:axId val="656515536"/>
      </c:scatterChart>
      <c:valAx>
        <c:axId val="657423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6515536"/>
        <c:crosses val="autoZero"/>
        <c:crossBetween val="midCat"/>
      </c:valAx>
      <c:valAx>
        <c:axId val="656515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4237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'Monthly ELEC - Raw'!$B$266:$M$266</c:f>
              <c:numCache>
                <c:formatCode>0</c:formatCode>
                <c:ptCount val="12"/>
                <c:pt idx="0">
                  <c:v>132410.01699999991</c:v>
                </c:pt>
                <c:pt idx="1">
                  <c:v>123762.91699999991</c:v>
                </c:pt>
                <c:pt idx="2">
                  <c:v>109965.02699999989</c:v>
                </c:pt>
                <c:pt idx="3">
                  <c:v>99553.414999999906</c:v>
                </c:pt>
                <c:pt idx="4">
                  <c:v>109939.15800000002</c:v>
                </c:pt>
                <c:pt idx="5">
                  <c:v>150336.62399999987</c:v>
                </c:pt>
                <c:pt idx="6">
                  <c:v>165058.19299999982</c:v>
                </c:pt>
                <c:pt idx="7">
                  <c:v>180032.09099999975</c:v>
                </c:pt>
                <c:pt idx="8">
                  <c:v>115630.82500000003</c:v>
                </c:pt>
                <c:pt idx="9">
                  <c:v>104413.47300000001</c:v>
                </c:pt>
                <c:pt idx="10">
                  <c:v>114279.75200000001</c:v>
                </c:pt>
                <c:pt idx="11">
                  <c:v>124259.58400000006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24F-45A1-A545-A137405D5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8277871"/>
        <c:axId val="371320143"/>
      </c:scatterChart>
      <c:valAx>
        <c:axId val="17282778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320143"/>
        <c:crosses val="autoZero"/>
        <c:crossBetween val="midCat"/>
      </c:valAx>
      <c:valAx>
        <c:axId val="371320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82778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EUI Distribution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'Monthly ELEC - Raw'!$N$3:$N$264</c:f>
              <c:numCache>
                <c:formatCode>0</c:formatCode>
                <c:ptCount val="262"/>
                <c:pt idx="0">
                  <c:v>7296.92</c:v>
                </c:pt>
                <c:pt idx="1">
                  <c:v>2403.7650000000003</c:v>
                </c:pt>
                <c:pt idx="2">
                  <c:v>3469.2780000000002</c:v>
                </c:pt>
                <c:pt idx="3">
                  <c:v>5172.848</c:v>
                </c:pt>
                <c:pt idx="4">
                  <c:v>4315.9840000000004</c:v>
                </c:pt>
                <c:pt idx="5">
                  <c:v>2708.9120000000003</c:v>
                </c:pt>
                <c:pt idx="6">
                  <c:v>3257.8410000000003</c:v>
                </c:pt>
                <c:pt idx="7">
                  <c:v>1408.317</c:v>
                </c:pt>
                <c:pt idx="8">
                  <c:v>12324.838999999998</c:v>
                </c:pt>
                <c:pt idx="9">
                  <c:v>6685.5690000000013</c:v>
                </c:pt>
                <c:pt idx="10">
                  <c:v>7326.9579999999996</c:v>
                </c:pt>
                <c:pt idx="11">
                  <c:v>6397.7309999999998</c:v>
                </c:pt>
                <c:pt idx="12">
                  <c:v>1570.4140000000002</c:v>
                </c:pt>
                <c:pt idx="13">
                  <c:v>3081.0390000000002</c:v>
                </c:pt>
                <c:pt idx="14">
                  <c:v>5323.8580000000002</c:v>
                </c:pt>
                <c:pt idx="15">
                  <c:v>7387.3079999999991</c:v>
                </c:pt>
                <c:pt idx="16">
                  <c:v>2470.7370000000005</c:v>
                </c:pt>
                <c:pt idx="17">
                  <c:v>6815.6910000000007</c:v>
                </c:pt>
                <c:pt idx="18">
                  <c:v>2259.7260000000006</c:v>
                </c:pt>
                <c:pt idx="19">
                  <c:v>4179.2370000000001</c:v>
                </c:pt>
                <c:pt idx="20">
                  <c:v>1772.8600000000001</c:v>
                </c:pt>
                <c:pt idx="21">
                  <c:v>4553.9179999999997</c:v>
                </c:pt>
                <c:pt idx="22">
                  <c:v>4153.4000000000005</c:v>
                </c:pt>
                <c:pt idx="23">
                  <c:v>5420.97</c:v>
                </c:pt>
                <c:pt idx="24">
                  <c:v>7383.2019999999993</c:v>
                </c:pt>
                <c:pt idx="25">
                  <c:v>5342.7219999999998</c:v>
                </c:pt>
                <c:pt idx="26">
                  <c:v>5266.1759999999995</c:v>
                </c:pt>
                <c:pt idx="27">
                  <c:v>3980.0709999999995</c:v>
                </c:pt>
                <c:pt idx="28">
                  <c:v>1354.3440000000001</c:v>
                </c:pt>
                <c:pt idx="29">
                  <c:v>3132.1730000000007</c:v>
                </c:pt>
                <c:pt idx="30">
                  <c:v>3841.0170000000003</c:v>
                </c:pt>
                <c:pt idx="31">
                  <c:v>4654.018</c:v>
                </c:pt>
                <c:pt idx="32">
                  <c:v>5721.2469999999994</c:v>
                </c:pt>
                <c:pt idx="33">
                  <c:v>8538.1450000000004</c:v>
                </c:pt>
                <c:pt idx="34">
                  <c:v>6636.083999999998</c:v>
                </c:pt>
                <c:pt idx="35">
                  <c:v>4467.84</c:v>
                </c:pt>
                <c:pt idx="36">
                  <c:v>5795.732</c:v>
                </c:pt>
                <c:pt idx="37">
                  <c:v>4059.2930000000001</c:v>
                </c:pt>
                <c:pt idx="38">
                  <c:v>5199.46</c:v>
                </c:pt>
                <c:pt idx="39">
                  <c:v>3261.7250000000004</c:v>
                </c:pt>
                <c:pt idx="40">
                  <c:v>7162.8890000000001</c:v>
                </c:pt>
                <c:pt idx="41">
                  <c:v>7557.1490000000003</c:v>
                </c:pt>
                <c:pt idx="42">
                  <c:v>3720.9839999999995</c:v>
                </c:pt>
                <c:pt idx="43">
                  <c:v>7632.4179999999988</c:v>
                </c:pt>
                <c:pt idx="44">
                  <c:v>5171.2449999999999</c:v>
                </c:pt>
                <c:pt idx="45">
                  <c:v>3647.8430000000003</c:v>
                </c:pt>
                <c:pt idx="46">
                  <c:v>27017.856</c:v>
                </c:pt>
                <c:pt idx="47">
                  <c:v>5959.049</c:v>
                </c:pt>
                <c:pt idx="48">
                  <c:v>10190.433999999999</c:v>
                </c:pt>
                <c:pt idx="49">
                  <c:v>1865.4450000000002</c:v>
                </c:pt>
                <c:pt idx="50">
                  <c:v>3017</c:v>
                </c:pt>
                <c:pt idx="51">
                  <c:v>4983.0309999999999</c:v>
                </c:pt>
                <c:pt idx="52">
                  <c:v>3196.3140000000008</c:v>
                </c:pt>
                <c:pt idx="53">
                  <c:v>3708.1280000000002</c:v>
                </c:pt>
                <c:pt idx="54">
                  <c:v>4455.9250000000002</c:v>
                </c:pt>
                <c:pt idx="55">
                  <c:v>8708.344000000001</c:v>
                </c:pt>
                <c:pt idx="56">
                  <c:v>6474.6330000000007</c:v>
                </c:pt>
                <c:pt idx="57">
                  <c:v>3056.9719999999998</c:v>
                </c:pt>
                <c:pt idx="58">
                  <c:v>10459.421</c:v>
                </c:pt>
                <c:pt idx="59">
                  <c:v>6276.4360000000006</c:v>
                </c:pt>
                <c:pt idx="60">
                  <c:v>5176.4130000000014</c:v>
                </c:pt>
                <c:pt idx="61">
                  <c:v>6663.7150000000011</c:v>
                </c:pt>
                <c:pt idx="62">
                  <c:v>6643.2240000000011</c:v>
                </c:pt>
                <c:pt idx="63">
                  <c:v>6886.1239999999998</c:v>
                </c:pt>
                <c:pt idx="64">
                  <c:v>3834.9749999999995</c:v>
                </c:pt>
                <c:pt idx="65">
                  <c:v>5825.523000000001</c:v>
                </c:pt>
                <c:pt idx="66">
                  <c:v>3137.018</c:v>
                </c:pt>
                <c:pt idx="67">
                  <c:v>6191.7040000000006</c:v>
                </c:pt>
                <c:pt idx="68">
                  <c:v>8000.1710000000012</c:v>
                </c:pt>
                <c:pt idx="69">
                  <c:v>4317.4580000000005</c:v>
                </c:pt>
                <c:pt idx="70">
                  <c:v>8096.0659999999989</c:v>
                </c:pt>
                <c:pt idx="71">
                  <c:v>12910.153000000002</c:v>
                </c:pt>
                <c:pt idx="72">
                  <c:v>8388.4850000000006</c:v>
                </c:pt>
                <c:pt idx="73">
                  <c:v>6785.6109999999999</c:v>
                </c:pt>
                <c:pt idx="74">
                  <c:v>6105.7750000000005</c:v>
                </c:pt>
                <c:pt idx="75">
                  <c:v>10730.771999999999</c:v>
                </c:pt>
                <c:pt idx="76">
                  <c:v>3892.6010000000001</c:v>
                </c:pt>
                <c:pt idx="77">
                  <c:v>2967.6459999999997</c:v>
                </c:pt>
                <c:pt idx="78">
                  <c:v>1346.848</c:v>
                </c:pt>
                <c:pt idx="79">
                  <c:v>15739.062999999998</c:v>
                </c:pt>
                <c:pt idx="80">
                  <c:v>3549.8879999999999</c:v>
                </c:pt>
                <c:pt idx="81">
                  <c:v>6712.2430000000004</c:v>
                </c:pt>
                <c:pt idx="82">
                  <c:v>4056.2679999999996</c:v>
                </c:pt>
                <c:pt idx="83">
                  <c:v>4809.348</c:v>
                </c:pt>
                <c:pt idx="84">
                  <c:v>7988.9499999999989</c:v>
                </c:pt>
                <c:pt idx="85">
                  <c:v>3383.4209999999998</c:v>
                </c:pt>
                <c:pt idx="86">
                  <c:v>14155.574000000002</c:v>
                </c:pt>
                <c:pt idx="87">
                  <c:v>7006.4480000000003</c:v>
                </c:pt>
                <c:pt idx="88">
                  <c:v>3360.8879999999999</c:v>
                </c:pt>
                <c:pt idx="89">
                  <c:v>9541.4349999999849</c:v>
                </c:pt>
                <c:pt idx="90">
                  <c:v>2664.3549999999977</c:v>
                </c:pt>
                <c:pt idx="91">
                  <c:v>1454.2289999999957</c:v>
                </c:pt>
                <c:pt idx="92">
                  <c:v>17717.959999999952</c:v>
                </c:pt>
                <c:pt idx="93">
                  <c:v>5659.2809999999945</c:v>
                </c:pt>
                <c:pt idx="94">
                  <c:v>7121.4959999999946</c:v>
                </c:pt>
                <c:pt idx="95">
                  <c:v>4112.0599999999959</c:v>
                </c:pt>
                <c:pt idx="96">
                  <c:v>5868.2409999999982</c:v>
                </c:pt>
                <c:pt idx="97">
                  <c:v>15567.490999999969</c:v>
                </c:pt>
                <c:pt idx="98">
                  <c:v>8087.4639999999845</c:v>
                </c:pt>
                <c:pt idx="99">
                  <c:v>4811.1519999999937</c:v>
                </c:pt>
                <c:pt idx="100">
                  <c:v>3356.398999999994</c:v>
                </c:pt>
                <c:pt idx="101">
                  <c:v>488.61500000000024</c:v>
                </c:pt>
                <c:pt idx="102">
                  <c:v>10140.088999999989</c:v>
                </c:pt>
                <c:pt idx="103">
                  <c:v>2779.2449999999944</c:v>
                </c:pt>
                <c:pt idx="104">
                  <c:v>3588.3109999999942</c:v>
                </c:pt>
                <c:pt idx="105">
                  <c:v>5615.9019999999964</c:v>
                </c:pt>
                <c:pt idx="106">
                  <c:v>3698.8229999999949</c:v>
                </c:pt>
                <c:pt idx="107">
                  <c:v>8197.9709999999959</c:v>
                </c:pt>
                <c:pt idx="108">
                  <c:v>3309.8859999999941</c:v>
                </c:pt>
                <c:pt idx="109">
                  <c:v>4394.0139999999956</c:v>
                </c:pt>
                <c:pt idx="110">
                  <c:v>15355.676999999938</c:v>
                </c:pt>
                <c:pt idx="111">
                  <c:v>6578.6709999999939</c:v>
                </c:pt>
                <c:pt idx="112">
                  <c:v>7370.4609999999957</c:v>
                </c:pt>
                <c:pt idx="113">
                  <c:v>4561.3299999999917</c:v>
                </c:pt>
                <c:pt idx="114">
                  <c:v>6106.2829999999913</c:v>
                </c:pt>
                <c:pt idx="115">
                  <c:v>2545.794999999996</c:v>
                </c:pt>
                <c:pt idx="116">
                  <c:v>6478.9019999999964</c:v>
                </c:pt>
                <c:pt idx="117">
                  <c:v>3161.4569999999926</c:v>
                </c:pt>
                <c:pt idx="118">
                  <c:v>14376.528999999986</c:v>
                </c:pt>
                <c:pt idx="119">
                  <c:v>4572.6039999999948</c:v>
                </c:pt>
                <c:pt idx="120">
                  <c:v>3521.1309999999935</c:v>
                </c:pt>
                <c:pt idx="121">
                  <c:v>8077.5569999999898</c:v>
                </c:pt>
                <c:pt idx="122">
                  <c:v>3956.711999999995</c:v>
                </c:pt>
                <c:pt idx="123">
                  <c:v>3973.065999999993</c:v>
                </c:pt>
                <c:pt idx="124">
                  <c:v>4582.7399999999925</c:v>
                </c:pt>
                <c:pt idx="125">
                  <c:v>8131.395999999987</c:v>
                </c:pt>
                <c:pt idx="126">
                  <c:v>12845.109999999975</c:v>
                </c:pt>
                <c:pt idx="127">
                  <c:v>6794.7569999999769</c:v>
                </c:pt>
                <c:pt idx="128">
                  <c:v>9904.4849999999951</c:v>
                </c:pt>
                <c:pt idx="129">
                  <c:v>3853.5919999999946</c:v>
                </c:pt>
                <c:pt idx="130">
                  <c:v>4100.1089999999986</c:v>
                </c:pt>
                <c:pt idx="131">
                  <c:v>4978.916999999994</c:v>
                </c:pt>
                <c:pt idx="132">
                  <c:v>14913.781999999977</c:v>
                </c:pt>
                <c:pt idx="133">
                  <c:v>4253.2019999999939</c:v>
                </c:pt>
                <c:pt idx="134">
                  <c:v>10210.340999999979</c:v>
                </c:pt>
                <c:pt idx="135">
                  <c:v>4964.4859999999935</c:v>
                </c:pt>
                <c:pt idx="136">
                  <c:v>7052.6649999999954</c:v>
                </c:pt>
                <c:pt idx="137">
                  <c:v>3642.4469999999942</c:v>
                </c:pt>
                <c:pt idx="138">
                  <c:v>9310.4819999999854</c:v>
                </c:pt>
                <c:pt idx="139">
                  <c:v>4934.4309999999969</c:v>
                </c:pt>
                <c:pt idx="140">
                  <c:v>2877.1369999999952</c:v>
                </c:pt>
                <c:pt idx="141">
                  <c:v>2959.8399999999956</c:v>
                </c:pt>
                <c:pt idx="142">
                  <c:v>6116.8609999999926</c:v>
                </c:pt>
                <c:pt idx="143">
                  <c:v>6097.4549999999899</c:v>
                </c:pt>
                <c:pt idx="144">
                  <c:v>3465.5569999999934</c:v>
                </c:pt>
                <c:pt idx="145">
                  <c:v>8427.8749999999818</c:v>
                </c:pt>
                <c:pt idx="146">
                  <c:v>8308.5289999999895</c:v>
                </c:pt>
                <c:pt idx="147">
                  <c:v>2018.3579999999981</c:v>
                </c:pt>
                <c:pt idx="148">
                  <c:v>6420.537999999995</c:v>
                </c:pt>
                <c:pt idx="149">
                  <c:v>11632.095999999978</c:v>
                </c:pt>
                <c:pt idx="150">
                  <c:v>9260.082999999986</c:v>
                </c:pt>
                <c:pt idx="151">
                  <c:v>5284.0519999999933</c:v>
                </c:pt>
                <c:pt idx="152">
                  <c:v>12683.446999999966</c:v>
                </c:pt>
                <c:pt idx="153">
                  <c:v>6503.3529999999946</c:v>
                </c:pt>
                <c:pt idx="154">
                  <c:v>6468.4799999999941</c:v>
                </c:pt>
                <c:pt idx="155">
                  <c:v>2288.7699999999977</c:v>
                </c:pt>
                <c:pt idx="156">
                  <c:v>6690.9129999999941</c:v>
                </c:pt>
                <c:pt idx="157">
                  <c:v>5891.1999999999853</c:v>
                </c:pt>
                <c:pt idx="158">
                  <c:v>19773.809999999958</c:v>
                </c:pt>
                <c:pt idx="159">
                  <c:v>3764.9779999999951</c:v>
                </c:pt>
                <c:pt idx="160">
                  <c:v>7722.3959999999934</c:v>
                </c:pt>
                <c:pt idx="161">
                  <c:v>5565.3849999999975</c:v>
                </c:pt>
                <c:pt idx="162">
                  <c:v>5486.5509999999877</c:v>
                </c:pt>
                <c:pt idx="163">
                  <c:v>7367.681999999998</c:v>
                </c:pt>
                <c:pt idx="164">
                  <c:v>2378.1419999999953</c:v>
                </c:pt>
                <c:pt idx="165">
                  <c:v>6149.0699999999842</c:v>
                </c:pt>
                <c:pt idx="166">
                  <c:v>6796.7169999999851</c:v>
                </c:pt>
                <c:pt idx="167">
                  <c:v>9401.7539999999735</c:v>
                </c:pt>
                <c:pt idx="168">
                  <c:v>4789.6289999999944</c:v>
                </c:pt>
                <c:pt idx="169">
                  <c:v>6742.9339999999938</c:v>
                </c:pt>
                <c:pt idx="170">
                  <c:v>3331.2599999999916</c:v>
                </c:pt>
                <c:pt idx="171">
                  <c:v>2771.0699999999956</c:v>
                </c:pt>
                <c:pt idx="172">
                  <c:v>3766.3489999999956</c:v>
                </c:pt>
                <c:pt idx="173">
                  <c:v>6147.6859999999988</c:v>
                </c:pt>
                <c:pt idx="174">
                  <c:v>6835.3409999999876</c:v>
                </c:pt>
                <c:pt idx="175">
                  <c:v>4755.9389999999921</c:v>
                </c:pt>
                <c:pt idx="176">
                  <c:v>3589.1889999999903</c:v>
                </c:pt>
                <c:pt idx="177">
                  <c:v>4095.8269999999934</c:v>
                </c:pt>
                <c:pt idx="178">
                  <c:v>3251.1219999999989</c:v>
                </c:pt>
                <c:pt idx="179">
                  <c:v>9289.5720000000001</c:v>
                </c:pt>
                <c:pt idx="180">
                  <c:v>3808.4849999999997</c:v>
                </c:pt>
                <c:pt idx="181">
                  <c:v>4034.7489999999998</c:v>
                </c:pt>
                <c:pt idx="182">
                  <c:v>6099.2979999999998</c:v>
                </c:pt>
                <c:pt idx="183">
                  <c:v>3861.2219999999998</c:v>
                </c:pt>
                <c:pt idx="184">
                  <c:v>1982.5650000000001</c:v>
                </c:pt>
                <c:pt idx="185">
                  <c:v>2029.7050000000004</c:v>
                </c:pt>
                <c:pt idx="186">
                  <c:v>3211.2429999999999</c:v>
                </c:pt>
                <c:pt idx="187">
                  <c:v>14334.690999999999</c:v>
                </c:pt>
                <c:pt idx="188">
                  <c:v>780.69200000000012</c:v>
                </c:pt>
                <c:pt idx="189">
                  <c:v>10444.190999999999</c:v>
                </c:pt>
                <c:pt idx="190">
                  <c:v>6508.0879999999997</c:v>
                </c:pt>
                <c:pt idx="191">
                  <c:v>3943.6960000000008</c:v>
                </c:pt>
                <c:pt idx="192">
                  <c:v>1112.8369999999998</c:v>
                </c:pt>
                <c:pt idx="193">
                  <c:v>6636.6790000000001</c:v>
                </c:pt>
                <c:pt idx="194">
                  <c:v>7056.4629999999988</c:v>
                </c:pt>
                <c:pt idx="195">
                  <c:v>4610.5290000000005</c:v>
                </c:pt>
                <c:pt idx="196">
                  <c:v>3894.2629999999999</c:v>
                </c:pt>
                <c:pt idx="197">
                  <c:v>3862.5259999999998</c:v>
                </c:pt>
                <c:pt idx="198">
                  <c:v>2513.3119999999999</c:v>
                </c:pt>
                <c:pt idx="199">
                  <c:v>6128.3230000000003</c:v>
                </c:pt>
                <c:pt idx="200">
                  <c:v>8071.1959999999999</c:v>
                </c:pt>
                <c:pt idx="201">
                  <c:v>3838.4049999999997</c:v>
                </c:pt>
                <c:pt idx="202">
                  <c:v>5457.8420000000006</c:v>
                </c:pt>
                <c:pt idx="203">
                  <c:v>5615.8509999999997</c:v>
                </c:pt>
                <c:pt idx="204">
                  <c:v>8001.648000000001</c:v>
                </c:pt>
                <c:pt idx="205">
                  <c:v>6022.6580000000004</c:v>
                </c:pt>
                <c:pt idx="206">
                  <c:v>5304.2250000000004</c:v>
                </c:pt>
                <c:pt idx="207">
                  <c:v>5471.78</c:v>
                </c:pt>
                <c:pt idx="208">
                  <c:v>2469.2290000000003</c:v>
                </c:pt>
                <c:pt idx="209">
                  <c:v>4370.8310000000001</c:v>
                </c:pt>
                <c:pt idx="210">
                  <c:v>8367.0810000000001</c:v>
                </c:pt>
                <c:pt idx="211">
                  <c:v>3712.0630000000001</c:v>
                </c:pt>
                <c:pt idx="212">
                  <c:v>3873.0010000000002</c:v>
                </c:pt>
                <c:pt idx="213">
                  <c:v>8519.6679999999997</c:v>
                </c:pt>
                <c:pt idx="214">
                  <c:v>3107</c:v>
                </c:pt>
                <c:pt idx="215">
                  <c:v>3402.7530000000002</c:v>
                </c:pt>
                <c:pt idx="216">
                  <c:v>3222.7060000000001</c:v>
                </c:pt>
                <c:pt idx="217">
                  <c:v>3112.7719999999999</c:v>
                </c:pt>
                <c:pt idx="218">
                  <c:v>9138.0500000000011</c:v>
                </c:pt>
                <c:pt idx="219">
                  <c:v>3362.078</c:v>
                </c:pt>
                <c:pt idx="220">
                  <c:v>9572.1280000000006</c:v>
                </c:pt>
                <c:pt idx="221">
                  <c:v>5082.5589999999993</c:v>
                </c:pt>
                <c:pt idx="222">
                  <c:v>8302.8510000000006</c:v>
                </c:pt>
                <c:pt idx="223">
                  <c:v>2706.7629999999999</c:v>
                </c:pt>
                <c:pt idx="224">
                  <c:v>3711.7710000000002</c:v>
                </c:pt>
                <c:pt idx="225">
                  <c:v>6162.6489999999994</c:v>
                </c:pt>
                <c:pt idx="226">
                  <c:v>3912.701</c:v>
                </c:pt>
                <c:pt idx="227">
                  <c:v>6600.8179999999993</c:v>
                </c:pt>
                <c:pt idx="228">
                  <c:v>5090.7489999999998</c:v>
                </c:pt>
                <c:pt idx="229">
                  <c:v>4646.9470000000001</c:v>
                </c:pt>
                <c:pt idx="230">
                  <c:v>4498.2439999999997</c:v>
                </c:pt>
                <c:pt idx="231">
                  <c:v>4752.4000000000005</c:v>
                </c:pt>
                <c:pt idx="232">
                  <c:v>9088.3709999999992</c:v>
                </c:pt>
                <c:pt idx="233">
                  <c:v>5482.3359999999993</c:v>
                </c:pt>
                <c:pt idx="234">
                  <c:v>10569.173000000001</c:v>
                </c:pt>
                <c:pt idx="235">
                  <c:v>3476.8069999999998</c:v>
                </c:pt>
                <c:pt idx="236">
                  <c:v>3204.1709999999998</c:v>
                </c:pt>
                <c:pt idx="237">
                  <c:v>15734.554000000002</c:v>
                </c:pt>
                <c:pt idx="238">
                  <c:v>4356.3960000000006</c:v>
                </c:pt>
                <c:pt idx="239">
                  <c:v>5748.585</c:v>
                </c:pt>
                <c:pt idx="240">
                  <c:v>7108.9740000000011</c:v>
                </c:pt>
                <c:pt idx="241">
                  <c:v>3662.9340000000002</c:v>
                </c:pt>
                <c:pt idx="242">
                  <c:v>11423.077000000001</c:v>
                </c:pt>
                <c:pt idx="243">
                  <c:v>4390.6710000000003</c:v>
                </c:pt>
                <c:pt idx="244">
                  <c:v>3227.0480000000002</c:v>
                </c:pt>
                <c:pt idx="245">
                  <c:v>4140.8090000000011</c:v>
                </c:pt>
                <c:pt idx="246">
                  <c:v>5691.732</c:v>
                </c:pt>
                <c:pt idx="247">
                  <c:v>7125.5960000000014</c:v>
                </c:pt>
                <c:pt idx="248">
                  <c:v>4871.6500000000005</c:v>
                </c:pt>
                <c:pt idx="249">
                  <c:v>4443.7809999999999</c:v>
                </c:pt>
                <c:pt idx="250">
                  <c:v>4523.982</c:v>
                </c:pt>
                <c:pt idx="251">
                  <c:v>5094.1680000000006</c:v>
                </c:pt>
                <c:pt idx="252">
                  <c:v>4338.3499999999995</c:v>
                </c:pt>
                <c:pt idx="253">
                  <c:v>2151.7640000000001</c:v>
                </c:pt>
                <c:pt idx="254">
                  <c:v>1856.4259999999999</c:v>
                </c:pt>
                <c:pt idx="255">
                  <c:v>8788.4840000000004</c:v>
                </c:pt>
                <c:pt idx="256">
                  <c:v>2504.2360000000003</c:v>
                </c:pt>
                <c:pt idx="257">
                  <c:v>2032.3500000000001</c:v>
                </c:pt>
                <c:pt idx="258">
                  <c:v>4545.3560000000007</c:v>
                </c:pt>
                <c:pt idx="259">
                  <c:v>5672.5119999999997</c:v>
                </c:pt>
                <c:pt idx="260">
                  <c:v>4981.0349999999999</c:v>
                </c:pt>
                <c:pt idx="261">
                  <c:v>9305.0329999999994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4FA-4A15-BCB2-ACCECA74F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7605743"/>
        <c:axId val="1861995839"/>
      </c:scatterChart>
      <c:valAx>
        <c:axId val="9076057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1995839"/>
        <c:crosses val="autoZero"/>
        <c:crossBetween val="midCat"/>
      </c:valAx>
      <c:valAx>
        <c:axId val="1861995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6057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Gas</a:t>
            </a:r>
            <a:r>
              <a:rPr lang="en-US" baseline="0"/>
              <a:t> Consumption (CCF)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'Monthly GAS - Raw'!$R$2:$AC$2</c:f>
              <c:numCache>
                <c:formatCode>_(* #,##0.0_);_(* \(#,##0.0\);_(* "-"??_);_(@_)</c:formatCode>
                <c:ptCount val="12"/>
                <c:pt idx="0">
                  <c:v>210.1556420233463</c:v>
                </c:pt>
                <c:pt idx="1">
                  <c:v>224.62745098039215</c:v>
                </c:pt>
                <c:pt idx="2">
                  <c:v>254.87937743190662</c:v>
                </c:pt>
                <c:pt idx="3">
                  <c:v>118.44705882352942</c:v>
                </c:pt>
                <c:pt idx="4">
                  <c:v>91.015625</c:v>
                </c:pt>
                <c:pt idx="5">
                  <c:v>54.420233463035018</c:v>
                </c:pt>
                <c:pt idx="6">
                  <c:v>23.688715953307394</c:v>
                </c:pt>
                <c:pt idx="7">
                  <c:v>22.85603112840467</c:v>
                </c:pt>
                <c:pt idx="8">
                  <c:v>23.349019607843136</c:v>
                </c:pt>
                <c:pt idx="9">
                  <c:v>30.5078125</c:v>
                </c:pt>
                <c:pt idx="10">
                  <c:v>78.409448818897644</c:v>
                </c:pt>
                <c:pt idx="11">
                  <c:v>190.38132295719845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6C-49C4-B591-50CC500ED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9919840"/>
        <c:axId val="928574384"/>
      </c:scatterChart>
      <c:valAx>
        <c:axId val="7399198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8574384"/>
        <c:crosses val="autoZero"/>
        <c:crossBetween val="midCat"/>
      </c:valAx>
      <c:valAx>
        <c:axId val="928574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_);_(* \(#,##0.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9198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'Monthly GAS - Raw'!$B$266:$M$266</c:f>
              <c:numCache>
                <c:formatCode>General</c:formatCode>
                <c:ptCount val="12"/>
                <c:pt idx="0">
                  <c:v>27005</c:v>
                </c:pt>
                <c:pt idx="1">
                  <c:v>28640</c:v>
                </c:pt>
                <c:pt idx="2">
                  <c:v>32752</c:v>
                </c:pt>
                <c:pt idx="3">
                  <c:v>15102</c:v>
                </c:pt>
                <c:pt idx="4">
                  <c:v>11650</c:v>
                </c:pt>
                <c:pt idx="5">
                  <c:v>6993</c:v>
                </c:pt>
                <c:pt idx="6">
                  <c:v>3044</c:v>
                </c:pt>
                <c:pt idx="7">
                  <c:v>2937</c:v>
                </c:pt>
                <c:pt idx="8">
                  <c:v>2977</c:v>
                </c:pt>
                <c:pt idx="9">
                  <c:v>3905</c:v>
                </c:pt>
                <c:pt idx="10">
                  <c:v>9958</c:v>
                </c:pt>
                <c:pt idx="11">
                  <c:v>24464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C16-4426-9606-415B671D0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8031695"/>
        <c:axId val="365979119"/>
      </c:scatterChart>
      <c:valAx>
        <c:axId val="6580316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5979119"/>
        <c:crosses val="autoZero"/>
        <c:crossBetween val="midCat"/>
      </c:valAx>
      <c:valAx>
        <c:axId val="3659791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80316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'Monthly GAS - Raw'!#REF!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8A-4CE8-9AB3-F97C63D20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604191"/>
        <c:axId val="1715119439"/>
      </c:scatterChart>
      <c:valAx>
        <c:axId val="916041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5119439"/>
        <c:crosses val="autoZero"/>
        <c:crossBetween val="midCat"/>
      </c:valAx>
      <c:valAx>
        <c:axId val="1715119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6041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</a:t>
            </a:r>
            <a:r>
              <a:rPr lang="en-US" baseline="0"/>
              <a:t> Energy (kBtu)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'Monthly TOTAL - Edit'!$Q$3</c:f>
              <c:strCache>
                <c:ptCount val="1"/>
                <c:pt idx="0">
                  <c:v>Bucket Best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'Monthly TOTAL - Edit'!$R$2:$AC$2</c:f>
              <c:strCache>
                <c:ptCount val="12"/>
                <c:pt idx="0">
                  <c:v>January</c:v>
                </c:pt>
                <c:pt idx="1">
                  <c:v>Feburary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xVal>
          <c:yVal>
            <c:numRef>
              <c:f>'Monthly TOTAL - Edit'!$R$3:$AC$3</c:f>
              <c:numCache>
                <c:formatCode>0</c:formatCode>
                <c:ptCount val="12"/>
                <c:pt idx="0">
                  <c:v>9075.2326452413781</c:v>
                </c:pt>
                <c:pt idx="1">
                  <c:v>9265.5081879540194</c:v>
                </c:pt>
                <c:pt idx="2">
                  <c:v>10376.75684468966</c:v>
                </c:pt>
                <c:pt idx="3">
                  <c:v>5232.996480321839</c:v>
                </c:pt>
                <c:pt idx="4">
                  <c:v>4321.8917482758643</c:v>
                </c:pt>
                <c:pt idx="5">
                  <c:v>3463.4842840919537</c:v>
                </c:pt>
                <c:pt idx="6">
                  <c:v>2509.692081931034</c:v>
                </c:pt>
                <c:pt idx="7">
                  <c:v>2621.6394445976998</c:v>
                </c:pt>
                <c:pt idx="8">
                  <c:v>2055.3765304367798</c:v>
                </c:pt>
                <c:pt idx="9">
                  <c:v>2165.3392584367812</c:v>
                </c:pt>
                <c:pt idx="10">
                  <c:v>3845.6878584367819</c:v>
                </c:pt>
                <c:pt idx="11">
                  <c:v>8275.4814309425274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B1-4047-951E-1DF2E5273E36}"/>
            </c:ext>
          </c:extLst>
        </c:ser>
        <c:ser>
          <c:idx val="1"/>
          <c:order val="1"/>
          <c:tx>
            <c:strRef>
              <c:f>'Monthly TOTAL - Edit'!$Q$4</c:f>
              <c:strCache>
                <c:ptCount val="1"/>
                <c:pt idx="0">
                  <c:v>Bucket Middle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'Monthly TOTAL - Edit'!$R$2:$AC$2</c:f>
              <c:strCache>
                <c:ptCount val="12"/>
                <c:pt idx="0">
                  <c:v>January</c:v>
                </c:pt>
                <c:pt idx="1">
                  <c:v>Feburary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xVal>
          <c:yVal>
            <c:numRef>
              <c:f>'Monthly TOTAL - Edit'!$R$4:$AC$4</c:f>
              <c:numCache>
                <c:formatCode>0</c:formatCode>
                <c:ptCount val="12"/>
                <c:pt idx="0">
                  <c:v>12040.863455023253</c:v>
                </c:pt>
                <c:pt idx="1">
                  <c:v>12473.560943069762</c:v>
                </c:pt>
                <c:pt idx="2">
                  <c:v>13936.410183674412</c:v>
                </c:pt>
                <c:pt idx="3">
                  <c:v>7029.4476114883719</c:v>
                </c:pt>
                <c:pt idx="4">
                  <c:v>5718.716726279069</c:v>
                </c:pt>
                <c:pt idx="5">
                  <c:v>4504.0624221395337</c:v>
                </c:pt>
                <c:pt idx="6">
                  <c:v>3255.77864660465</c:v>
                </c:pt>
                <c:pt idx="7">
                  <c:v>3542.0284913953469</c:v>
                </c:pt>
                <c:pt idx="8">
                  <c:v>2566.117803441859</c:v>
                </c:pt>
                <c:pt idx="9">
                  <c:v>2712.2759870697673</c:v>
                </c:pt>
                <c:pt idx="10">
                  <c:v>5027.2558143720944</c:v>
                </c:pt>
                <c:pt idx="11">
                  <c:v>10798.207092651157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0B1-4047-951E-1DF2E5273E36}"/>
            </c:ext>
          </c:extLst>
        </c:ser>
        <c:ser>
          <c:idx val="2"/>
          <c:order val="2"/>
          <c:tx>
            <c:strRef>
              <c:f>'Monthly TOTAL - Edit'!$Q$5</c:f>
              <c:strCache>
                <c:ptCount val="1"/>
                <c:pt idx="0">
                  <c:v>Bucket Worst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Ref>
              <c:f>'Monthly TOTAL - Edit'!$R$2:$AC$2</c:f>
              <c:strCache>
                <c:ptCount val="12"/>
                <c:pt idx="0">
                  <c:v>January</c:v>
                </c:pt>
                <c:pt idx="1">
                  <c:v>Feburary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xVal>
          <c:yVal>
            <c:numRef>
              <c:f>'Monthly TOTAL - Edit'!$R$5:$AC$5</c:f>
              <c:numCache>
                <c:formatCode>0</c:formatCode>
                <c:ptCount val="12"/>
                <c:pt idx="0">
                  <c:v>16169.120807200003</c:v>
                </c:pt>
                <c:pt idx="1">
                  <c:v>17144.178917458819</c:v>
                </c:pt>
                <c:pt idx="2">
                  <c:v>18906.472533270586</c:v>
                </c:pt>
                <c:pt idx="3">
                  <c:v>9587.7828177882329</c:v>
                </c:pt>
                <c:pt idx="4">
                  <c:v>8116.9873234823499</c:v>
                </c:pt>
                <c:pt idx="5">
                  <c:v>6235.7312162352928</c:v>
                </c:pt>
                <c:pt idx="6">
                  <c:v>4310.9544540235283</c:v>
                </c:pt>
                <c:pt idx="7">
                  <c:v>4352.7274109176451</c:v>
                </c:pt>
                <c:pt idx="8">
                  <c:v>3445.9543905411751</c:v>
                </c:pt>
                <c:pt idx="9">
                  <c:v>3854.1619122352936</c:v>
                </c:pt>
                <c:pt idx="10">
                  <c:v>7446.8250983529379</c:v>
                </c:pt>
                <c:pt idx="11">
                  <c:v>14874.809062541171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0B1-4047-951E-1DF2E5273E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7423776"/>
        <c:axId val="656515536"/>
      </c:scatterChart>
      <c:valAx>
        <c:axId val="657423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6515536"/>
        <c:crosses val="autoZero"/>
        <c:crossBetween val="midCat"/>
      </c:valAx>
      <c:valAx>
        <c:axId val="656515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4237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DTE Utility</a:t>
            </a:r>
            <a:r>
              <a:rPr lang="en-US" baseline="0"/>
              <a:t> - 262 Homes - EUI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'Monthly TOTAL - Edit'!$O$1</c:f>
              <c:strCache>
                <c:ptCount val="1"/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6350">
                <a:solidFill>
                  <a:schemeClr val="accent1"/>
                </a:solidFill>
              </a:ln>
              <a:effectLst/>
            </c:spPr>
          </c:marker>
          <c:yVal>
            <c:numRef>
              <c:f>'Monthly TOTAL - Edit'!$O$3:$O$266</c:f>
              <c:numCache>
                <c:formatCode>0</c:formatCode>
                <c:ptCount val="264"/>
                <c:pt idx="0">
                  <c:v>17.887836991926186</c:v>
                </c:pt>
                <c:pt idx="1">
                  <c:v>19.602412249134947</c:v>
                </c:pt>
                <c:pt idx="2">
                  <c:v>20.724558837370239</c:v>
                </c:pt>
                <c:pt idx="3">
                  <c:v>22.323657374855824</c:v>
                </c:pt>
                <c:pt idx="4">
                  <c:v>35.643816378316039</c:v>
                </c:pt>
                <c:pt idx="5">
                  <c:v>36.61911487427912</c:v>
                </c:pt>
                <c:pt idx="6">
                  <c:v>42.917597051903108</c:v>
                </c:pt>
                <c:pt idx="7">
                  <c:v>43.050239354094579</c:v>
                </c:pt>
                <c:pt idx="8">
                  <c:v>52.167646892733565</c:v>
                </c:pt>
                <c:pt idx="9">
                  <c:v>52.344522431372511</c:v>
                </c:pt>
                <c:pt idx="10">
                  <c:v>53.818073910034606</c:v>
                </c:pt>
                <c:pt idx="11">
                  <c:v>57.970262809688585</c:v>
                </c:pt>
                <c:pt idx="12">
                  <c:v>58.060712221453279</c:v>
                </c:pt>
                <c:pt idx="13">
                  <c:v>60.109670126874285</c:v>
                </c:pt>
                <c:pt idx="14">
                  <c:v>60.852123926182223</c:v>
                </c:pt>
                <c:pt idx="15">
                  <c:v>61.23183092041522</c:v>
                </c:pt>
                <c:pt idx="16">
                  <c:v>61.271039234140716</c:v>
                </c:pt>
                <c:pt idx="17">
                  <c:v>61.72882449826988</c:v>
                </c:pt>
                <c:pt idx="18">
                  <c:v>62.230363146482105</c:v>
                </c:pt>
                <c:pt idx="19">
                  <c:v>63.195216309111863</c:v>
                </c:pt>
                <c:pt idx="20">
                  <c:v>64.410092276816613</c:v>
                </c:pt>
                <c:pt idx="21">
                  <c:v>64.629129282583619</c:v>
                </c:pt>
                <c:pt idx="22">
                  <c:v>65.206907109573251</c:v>
                </c:pt>
                <c:pt idx="23">
                  <c:v>65.217017739331027</c:v>
                </c:pt>
                <c:pt idx="24">
                  <c:v>65.992676613610115</c:v>
                </c:pt>
                <c:pt idx="25">
                  <c:v>66.298070551326362</c:v>
                </c:pt>
                <c:pt idx="26">
                  <c:v>67.040402726643578</c:v>
                </c:pt>
                <c:pt idx="27">
                  <c:v>67.17395474971164</c:v>
                </c:pt>
                <c:pt idx="28">
                  <c:v>68.15260539792385</c:v>
                </c:pt>
                <c:pt idx="29">
                  <c:v>69.476429993079563</c:v>
                </c:pt>
                <c:pt idx="30">
                  <c:v>69.484117337946913</c:v>
                </c:pt>
                <c:pt idx="31">
                  <c:v>69.589896549019613</c:v>
                </c:pt>
                <c:pt idx="32">
                  <c:v>70.092386357554759</c:v>
                </c:pt>
                <c:pt idx="33">
                  <c:v>70.690852885813158</c:v>
                </c:pt>
                <c:pt idx="34">
                  <c:v>70.696451404844296</c:v>
                </c:pt>
                <c:pt idx="35">
                  <c:v>70.908151630911178</c:v>
                </c:pt>
                <c:pt idx="36">
                  <c:v>71.123668401384066</c:v>
                </c:pt>
                <c:pt idx="37">
                  <c:v>71.760996470588211</c:v>
                </c:pt>
                <c:pt idx="38">
                  <c:v>72.704011764705882</c:v>
                </c:pt>
                <c:pt idx="39">
                  <c:v>73.07356178085351</c:v>
                </c:pt>
                <c:pt idx="40">
                  <c:v>73.098002555940027</c:v>
                </c:pt>
                <c:pt idx="41">
                  <c:v>73.885587976931944</c:v>
                </c:pt>
                <c:pt idx="42">
                  <c:v>75.24683892502884</c:v>
                </c:pt>
                <c:pt idx="43">
                  <c:v>75.694695750865037</c:v>
                </c:pt>
                <c:pt idx="44">
                  <c:v>75.75709434832757</c:v>
                </c:pt>
                <c:pt idx="45">
                  <c:v>75.966933139561689</c:v>
                </c:pt>
                <c:pt idx="46">
                  <c:v>76.02378833217989</c:v>
                </c:pt>
                <c:pt idx="47">
                  <c:v>76.850057490196079</c:v>
                </c:pt>
                <c:pt idx="48">
                  <c:v>77.508393531718568</c:v>
                </c:pt>
                <c:pt idx="49">
                  <c:v>77.675783506343706</c:v>
                </c:pt>
                <c:pt idx="50">
                  <c:v>78.166967838523632</c:v>
                </c:pt>
                <c:pt idx="51">
                  <c:v>78.230761014994229</c:v>
                </c:pt>
                <c:pt idx="52">
                  <c:v>78.329664692041518</c:v>
                </c:pt>
                <c:pt idx="53">
                  <c:v>78.81956584544406</c:v>
                </c:pt>
                <c:pt idx="54">
                  <c:v>78.855738435986126</c:v>
                </c:pt>
                <c:pt idx="55">
                  <c:v>78.983158482122207</c:v>
                </c:pt>
                <c:pt idx="56">
                  <c:v>78.985529134948067</c:v>
                </c:pt>
                <c:pt idx="57">
                  <c:v>79.614790256055372</c:v>
                </c:pt>
                <c:pt idx="58">
                  <c:v>79.636211741637837</c:v>
                </c:pt>
                <c:pt idx="59">
                  <c:v>79.91653470357555</c:v>
                </c:pt>
                <c:pt idx="60">
                  <c:v>80.125058191464802</c:v>
                </c:pt>
                <c:pt idx="61">
                  <c:v>80.16163484198384</c:v>
                </c:pt>
                <c:pt idx="62">
                  <c:v>80.388694717416371</c:v>
                </c:pt>
                <c:pt idx="63">
                  <c:v>80.70869701960784</c:v>
                </c:pt>
                <c:pt idx="64">
                  <c:v>80.7744495916955</c:v>
                </c:pt>
                <c:pt idx="65">
                  <c:v>80.791677134948088</c:v>
                </c:pt>
                <c:pt idx="66">
                  <c:v>80.806756198385216</c:v>
                </c:pt>
                <c:pt idx="67">
                  <c:v>81.121398579008073</c:v>
                </c:pt>
                <c:pt idx="68">
                  <c:v>81.174495893886956</c:v>
                </c:pt>
                <c:pt idx="69">
                  <c:v>81.242541222606675</c:v>
                </c:pt>
                <c:pt idx="70">
                  <c:v>81.64304089965394</c:v>
                </c:pt>
                <c:pt idx="71">
                  <c:v>81.654340101499386</c:v>
                </c:pt>
                <c:pt idx="72">
                  <c:v>81.735672738177612</c:v>
                </c:pt>
                <c:pt idx="73">
                  <c:v>82.183021236447516</c:v>
                </c:pt>
                <c:pt idx="74">
                  <c:v>82.226621088811967</c:v>
                </c:pt>
                <c:pt idx="75">
                  <c:v>82.316755294117598</c:v>
                </c:pt>
                <c:pt idx="76">
                  <c:v>83.571281826989591</c:v>
                </c:pt>
                <c:pt idx="77">
                  <c:v>83.97498006459054</c:v>
                </c:pt>
                <c:pt idx="78">
                  <c:v>84.008558874279117</c:v>
                </c:pt>
                <c:pt idx="79">
                  <c:v>84.076333070357549</c:v>
                </c:pt>
                <c:pt idx="80">
                  <c:v>84.359221886966552</c:v>
                </c:pt>
                <c:pt idx="81">
                  <c:v>84.525271206459067</c:v>
                </c:pt>
                <c:pt idx="82">
                  <c:v>84.596048904267533</c:v>
                </c:pt>
                <c:pt idx="83">
                  <c:v>84.911210685121105</c:v>
                </c:pt>
                <c:pt idx="84">
                  <c:v>85.31207832525952</c:v>
                </c:pt>
                <c:pt idx="85">
                  <c:v>85.366560258362171</c:v>
                </c:pt>
                <c:pt idx="86">
                  <c:v>85.779065974625141</c:v>
                </c:pt>
                <c:pt idx="87">
                  <c:v>86.137899603229513</c:v>
                </c:pt>
                <c:pt idx="88">
                  <c:v>86.142508202998854</c:v>
                </c:pt>
                <c:pt idx="89">
                  <c:v>86.299519598615831</c:v>
                </c:pt>
                <c:pt idx="90">
                  <c:v>86.380965859284885</c:v>
                </c:pt>
                <c:pt idx="91">
                  <c:v>86.390440346020767</c:v>
                </c:pt>
                <c:pt idx="92">
                  <c:v>86.408314334486747</c:v>
                </c:pt>
                <c:pt idx="93">
                  <c:v>86.581435912341391</c:v>
                </c:pt>
                <c:pt idx="94">
                  <c:v>86.716932752018437</c:v>
                </c:pt>
                <c:pt idx="95">
                  <c:v>87.041849610149939</c:v>
                </c:pt>
                <c:pt idx="96">
                  <c:v>87.047815344867345</c:v>
                </c:pt>
                <c:pt idx="97">
                  <c:v>87.162786403690873</c:v>
                </c:pt>
                <c:pt idx="98">
                  <c:v>87.750589167243362</c:v>
                </c:pt>
                <c:pt idx="99">
                  <c:v>88.026159501730106</c:v>
                </c:pt>
                <c:pt idx="100">
                  <c:v>88.089025863898485</c:v>
                </c:pt>
                <c:pt idx="101">
                  <c:v>88.278638629757779</c:v>
                </c:pt>
                <c:pt idx="102">
                  <c:v>88.470960959630858</c:v>
                </c:pt>
                <c:pt idx="103">
                  <c:v>88.47782995617068</c:v>
                </c:pt>
                <c:pt idx="104">
                  <c:v>88.484537540945794</c:v>
                </c:pt>
                <c:pt idx="105">
                  <c:v>88.938585342560557</c:v>
                </c:pt>
                <c:pt idx="106">
                  <c:v>89.108612106113029</c:v>
                </c:pt>
                <c:pt idx="107">
                  <c:v>89.66431186620531</c:v>
                </c:pt>
                <c:pt idx="108">
                  <c:v>89.840633619377144</c:v>
                </c:pt>
                <c:pt idx="109">
                  <c:v>90.016150232987314</c:v>
                </c:pt>
                <c:pt idx="110">
                  <c:v>90.351911437139563</c:v>
                </c:pt>
                <c:pt idx="111">
                  <c:v>90.596108687427886</c:v>
                </c:pt>
                <c:pt idx="112">
                  <c:v>90.914017568627457</c:v>
                </c:pt>
                <c:pt idx="113">
                  <c:v>91.038285162629762</c:v>
                </c:pt>
                <c:pt idx="114">
                  <c:v>91.060774288350629</c:v>
                </c:pt>
                <c:pt idx="115">
                  <c:v>91.402183367935407</c:v>
                </c:pt>
                <c:pt idx="116">
                  <c:v>91.998596064590515</c:v>
                </c:pt>
                <c:pt idx="117">
                  <c:v>92.121980825836204</c:v>
                </c:pt>
                <c:pt idx="118">
                  <c:v>92.820628862745096</c:v>
                </c:pt>
                <c:pt idx="119">
                  <c:v>92.929759160322917</c:v>
                </c:pt>
                <c:pt idx="120">
                  <c:v>92.975976955017302</c:v>
                </c:pt>
                <c:pt idx="121">
                  <c:v>92.989211280276805</c:v>
                </c:pt>
                <c:pt idx="122">
                  <c:v>93.19651236447514</c:v>
                </c:pt>
                <c:pt idx="123">
                  <c:v>93.723361757785455</c:v>
                </c:pt>
                <c:pt idx="124">
                  <c:v>93.762832489042651</c:v>
                </c:pt>
                <c:pt idx="125">
                  <c:v>94.051048581314845</c:v>
                </c:pt>
                <c:pt idx="126">
                  <c:v>94.289860549019608</c:v>
                </c:pt>
                <c:pt idx="127">
                  <c:v>94.389235031141851</c:v>
                </c:pt>
                <c:pt idx="128">
                  <c:v>94.744898020761241</c:v>
                </c:pt>
                <c:pt idx="129">
                  <c:v>94.973510251441738</c:v>
                </c:pt>
                <c:pt idx="130">
                  <c:v>95.24481886966548</c:v>
                </c:pt>
                <c:pt idx="131">
                  <c:v>95.263353647058821</c:v>
                </c:pt>
                <c:pt idx="132">
                  <c:v>95.775090537485582</c:v>
                </c:pt>
                <c:pt idx="133">
                  <c:v>96.726911709342559</c:v>
                </c:pt>
                <c:pt idx="134">
                  <c:v>97.129770265282573</c:v>
                </c:pt>
                <c:pt idx="135">
                  <c:v>97.678460618223752</c:v>
                </c:pt>
                <c:pt idx="136">
                  <c:v>97.693930634371398</c:v>
                </c:pt>
                <c:pt idx="137">
                  <c:v>97.839863238754333</c:v>
                </c:pt>
                <c:pt idx="138">
                  <c:v>98.08072250980392</c:v>
                </c:pt>
                <c:pt idx="139">
                  <c:v>98.090975381776232</c:v>
                </c:pt>
                <c:pt idx="140">
                  <c:v>98.219935958477507</c:v>
                </c:pt>
                <c:pt idx="141">
                  <c:v>98.537666555940021</c:v>
                </c:pt>
                <c:pt idx="142">
                  <c:v>98.673602795847728</c:v>
                </c:pt>
                <c:pt idx="143">
                  <c:v>98.679324424452147</c:v>
                </c:pt>
                <c:pt idx="144">
                  <c:v>99.177594094578993</c:v>
                </c:pt>
                <c:pt idx="145">
                  <c:v>99.195573993079577</c:v>
                </c:pt>
                <c:pt idx="146">
                  <c:v>99.210739197231732</c:v>
                </c:pt>
                <c:pt idx="147">
                  <c:v>99.41559069434831</c:v>
                </c:pt>
                <c:pt idx="148">
                  <c:v>99.507952890426736</c:v>
                </c:pt>
                <c:pt idx="149">
                  <c:v>99.828651021914624</c:v>
                </c:pt>
                <c:pt idx="150">
                  <c:v>99.906503704728948</c:v>
                </c:pt>
                <c:pt idx="151">
                  <c:v>100.25678368166091</c:v>
                </c:pt>
                <c:pt idx="152">
                  <c:v>100.50328796770472</c:v>
                </c:pt>
                <c:pt idx="153">
                  <c:v>100.95469562168397</c:v>
                </c:pt>
                <c:pt idx="154">
                  <c:v>101.06310652825836</c:v>
                </c:pt>
                <c:pt idx="155">
                  <c:v>101.40254209919262</c:v>
                </c:pt>
                <c:pt idx="156">
                  <c:v>101.43738656055362</c:v>
                </c:pt>
                <c:pt idx="157">
                  <c:v>101.51498889965399</c:v>
                </c:pt>
                <c:pt idx="158">
                  <c:v>101.79178437370241</c:v>
                </c:pt>
                <c:pt idx="159">
                  <c:v>101.85913826066898</c:v>
                </c:pt>
                <c:pt idx="160">
                  <c:v>101.99806067820069</c:v>
                </c:pt>
                <c:pt idx="161">
                  <c:v>103.69782664359862</c:v>
                </c:pt>
                <c:pt idx="162">
                  <c:v>103.95403776239907</c:v>
                </c:pt>
                <c:pt idx="163">
                  <c:v>104.83401504036908</c:v>
                </c:pt>
                <c:pt idx="164">
                  <c:v>104.92788970242214</c:v>
                </c:pt>
                <c:pt idx="165">
                  <c:v>105.01243052825836</c:v>
                </c:pt>
                <c:pt idx="166">
                  <c:v>105.6015956770473</c:v>
                </c:pt>
                <c:pt idx="167">
                  <c:v>105.81837483737024</c:v>
                </c:pt>
                <c:pt idx="168">
                  <c:v>106.01235473125712</c:v>
                </c:pt>
                <c:pt idx="169">
                  <c:v>106.03510760322952</c:v>
                </c:pt>
                <c:pt idx="170">
                  <c:v>106.05232362629752</c:v>
                </c:pt>
                <c:pt idx="171">
                  <c:v>106.69652912572089</c:v>
                </c:pt>
                <c:pt idx="172">
                  <c:v>106.70699160784311</c:v>
                </c:pt>
                <c:pt idx="173">
                  <c:v>106.96571553863899</c:v>
                </c:pt>
                <c:pt idx="174">
                  <c:v>106.97902555017299</c:v>
                </c:pt>
                <c:pt idx="175">
                  <c:v>107.01751267820063</c:v>
                </c:pt>
                <c:pt idx="176">
                  <c:v>107.17474594232988</c:v>
                </c:pt>
                <c:pt idx="177">
                  <c:v>107.56610174855824</c:v>
                </c:pt>
                <c:pt idx="178">
                  <c:v>107.99250913033448</c:v>
                </c:pt>
                <c:pt idx="179">
                  <c:v>108.38366504728947</c:v>
                </c:pt>
                <c:pt idx="180">
                  <c:v>108.41793393310263</c:v>
                </c:pt>
                <c:pt idx="181">
                  <c:v>108.80916315109573</c:v>
                </c:pt>
                <c:pt idx="182">
                  <c:v>108.83622341407153</c:v>
                </c:pt>
                <c:pt idx="183">
                  <c:v>108.93586397231833</c:v>
                </c:pt>
                <c:pt idx="184">
                  <c:v>109.03459329642445</c:v>
                </c:pt>
                <c:pt idx="185">
                  <c:v>109.37669695040368</c:v>
                </c:pt>
                <c:pt idx="186">
                  <c:v>109.66607781314879</c:v>
                </c:pt>
                <c:pt idx="187">
                  <c:v>110.47706585928489</c:v>
                </c:pt>
                <c:pt idx="188">
                  <c:v>110.7867379146482</c:v>
                </c:pt>
                <c:pt idx="189">
                  <c:v>110.89954398154555</c:v>
                </c:pt>
                <c:pt idx="190">
                  <c:v>111.35405500807381</c:v>
                </c:pt>
                <c:pt idx="191">
                  <c:v>111.45662602537485</c:v>
                </c:pt>
                <c:pt idx="192">
                  <c:v>111.70954223298732</c:v>
                </c:pt>
                <c:pt idx="193">
                  <c:v>112.0463547681661</c:v>
                </c:pt>
                <c:pt idx="194">
                  <c:v>112.08868660207609</c:v>
                </c:pt>
                <c:pt idx="195">
                  <c:v>113.13900267589379</c:v>
                </c:pt>
                <c:pt idx="196">
                  <c:v>113.30885727797001</c:v>
                </c:pt>
                <c:pt idx="197">
                  <c:v>113.53063226297577</c:v>
                </c:pt>
                <c:pt idx="198">
                  <c:v>113.65302945328719</c:v>
                </c:pt>
                <c:pt idx="199">
                  <c:v>113.80030620991926</c:v>
                </c:pt>
                <c:pt idx="200">
                  <c:v>114.12515002076124</c:v>
                </c:pt>
                <c:pt idx="201">
                  <c:v>114.92438527797002</c:v>
                </c:pt>
                <c:pt idx="202">
                  <c:v>116.53150921337948</c:v>
                </c:pt>
                <c:pt idx="203">
                  <c:v>116.71877462975779</c:v>
                </c:pt>
                <c:pt idx="204">
                  <c:v>117.67010803690884</c:v>
                </c:pt>
                <c:pt idx="205">
                  <c:v>117.91572629757785</c:v>
                </c:pt>
                <c:pt idx="206">
                  <c:v>118.282466366782</c:v>
                </c:pt>
                <c:pt idx="207">
                  <c:v>118.51272612687428</c:v>
                </c:pt>
                <c:pt idx="208">
                  <c:v>118.82157717185697</c:v>
                </c:pt>
                <c:pt idx="209">
                  <c:v>119.5690307266436</c:v>
                </c:pt>
                <c:pt idx="210">
                  <c:v>119.81705093886967</c:v>
                </c:pt>
                <c:pt idx="211">
                  <c:v>120.26129683044981</c:v>
                </c:pt>
                <c:pt idx="212">
                  <c:v>120.71656732179929</c:v>
                </c:pt>
                <c:pt idx="213">
                  <c:v>120.88751482814301</c:v>
                </c:pt>
                <c:pt idx="214">
                  <c:v>122.69360260668974</c:v>
                </c:pt>
                <c:pt idx="215">
                  <c:v>123.16151970472896</c:v>
                </c:pt>
                <c:pt idx="216">
                  <c:v>123.23867451903115</c:v>
                </c:pt>
                <c:pt idx="217">
                  <c:v>123.33365073587082</c:v>
                </c:pt>
                <c:pt idx="218">
                  <c:v>124.14985140023055</c:v>
                </c:pt>
                <c:pt idx="219">
                  <c:v>124.82228460438293</c:v>
                </c:pt>
                <c:pt idx="220">
                  <c:v>125.11739867128017</c:v>
                </c:pt>
                <c:pt idx="221">
                  <c:v>125.75916912572087</c:v>
                </c:pt>
                <c:pt idx="222">
                  <c:v>126.34360957324098</c:v>
                </c:pt>
                <c:pt idx="223">
                  <c:v>126.62401583391002</c:v>
                </c:pt>
                <c:pt idx="224">
                  <c:v>127.24107604613609</c:v>
                </c:pt>
                <c:pt idx="225">
                  <c:v>127.41713005305651</c:v>
                </c:pt>
                <c:pt idx="226">
                  <c:v>127.45559466666667</c:v>
                </c:pt>
                <c:pt idx="227">
                  <c:v>127.94797094348326</c:v>
                </c:pt>
                <c:pt idx="228">
                  <c:v>128.71914059515569</c:v>
                </c:pt>
                <c:pt idx="229">
                  <c:v>129.13675885121083</c:v>
                </c:pt>
                <c:pt idx="230">
                  <c:v>130.82528471972319</c:v>
                </c:pt>
                <c:pt idx="231">
                  <c:v>132.64553974163783</c:v>
                </c:pt>
                <c:pt idx="232">
                  <c:v>133.35653057900802</c:v>
                </c:pt>
                <c:pt idx="233">
                  <c:v>133.66677464821223</c:v>
                </c:pt>
                <c:pt idx="234">
                  <c:v>133.7651081291811</c:v>
                </c:pt>
                <c:pt idx="235">
                  <c:v>134.55076057208765</c:v>
                </c:pt>
                <c:pt idx="236">
                  <c:v>134.7429098269896</c:v>
                </c:pt>
                <c:pt idx="237">
                  <c:v>135.34088906574394</c:v>
                </c:pt>
                <c:pt idx="238">
                  <c:v>136.8591346343714</c:v>
                </c:pt>
                <c:pt idx="239">
                  <c:v>137.71167044521337</c:v>
                </c:pt>
                <c:pt idx="240">
                  <c:v>137.76451911880045</c:v>
                </c:pt>
                <c:pt idx="241">
                  <c:v>143.43843707958476</c:v>
                </c:pt>
                <c:pt idx="242">
                  <c:v>145.16576349250283</c:v>
                </c:pt>
                <c:pt idx="243">
                  <c:v>145.96272147635506</c:v>
                </c:pt>
                <c:pt idx="244">
                  <c:v>147.48976121799308</c:v>
                </c:pt>
                <c:pt idx="245">
                  <c:v>148.35770788465973</c:v>
                </c:pt>
                <c:pt idx="246">
                  <c:v>149.13843898500579</c:v>
                </c:pt>
                <c:pt idx="247">
                  <c:v>149.46509771626282</c:v>
                </c:pt>
                <c:pt idx="248">
                  <c:v>150.42235883737024</c:v>
                </c:pt>
                <c:pt idx="249">
                  <c:v>150.98073615686275</c:v>
                </c:pt>
                <c:pt idx="250">
                  <c:v>154.32327484659731</c:v>
                </c:pt>
                <c:pt idx="251">
                  <c:v>155.09066684198385</c:v>
                </c:pt>
                <c:pt idx="252">
                  <c:v>160.5741916770472</c:v>
                </c:pt>
                <c:pt idx="253">
                  <c:v>168.35194658823528</c:v>
                </c:pt>
                <c:pt idx="254">
                  <c:v>169.22229576931952</c:v>
                </c:pt>
                <c:pt idx="255">
                  <c:v>170.25847835755476</c:v>
                </c:pt>
                <c:pt idx="256">
                  <c:v>170.58210816147636</c:v>
                </c:pt>
                <c:pt idx="257">
                  <c:v>186.20692410149937</c:v>
                </c:pt>
                <c:pt idx="258">
                  <c:v>190.79691426989618</c:v>
                </c:pt>
                <c:pt idx="259">
                  <c:v>213.07050232064591</c:v>
                </c:pt>
                <c:pt idx="260">
                  <c:v>213.66036761707036</c:v>
                </c:pt>
                <c:pt idx="261">
                  <c:v>243.19483408996538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05-44F4-990E-717BC6D7A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4658623"/>
        <c:axId val="1014675903"/>
      </c:scatterChart>
      <c:valAx>
        <c:axId val="1014658623"/>
        <c:scaling>
          <c:orientation val="minMax"/>
          <c:max val="26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4675903"/>
        <c:crosses val="autoZero"/>
        <c:crossBetween val="midCat"/>
        <c:majorUnit val="20"/>
        <c:minorUnit val="5"/>
      </c:valAx>
      <c:valAx>
        <c:axId val="1014675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 EUI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4658623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Electricity (kBtu)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'Monthly ELEC - Edit'!$P$3</c:f>
              <c:strCache>
                <c:ptCount val="1"/>
                <c:pt idx="0">
                  <c:v>Bucket Good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'Monthly ELEC - Edit'!$Q$2:$AB$2</c:f>
              <c:strCache>
                <c:ptCount val="12"/>
                <c:pt idx="0">
                  <c:v>January</c:v>
                </c:pt>
                <c:pt idx="1">
                  <c:v>Feburary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xVal>
          <c:yVal>
            <c:numRef>
              <c:f>'Monthly ELEC - Edit'!$Q$3:$AB$3</c:f>
              <c:numCache>
                <c:formatCode>0</c:formatCode>
                <c:ptCount val="12"/>
                <c:pt idx="0">
                  <c:v>1329.0947142068965</c:v>
                </c:pt>
                <c:pt idx="1">
                  <c:v>1194.611636229884</c:v>
                </c:pt>
                <c:pt idx="2">
                  <c:v>1084.205120551723</c:v>
                </c:pt>
                <c:pt idx="3">
                  <c:v>1000.5826872183903</c:v>
                </c:pt>
                <c:pt idx="4">
                  <c:v>1090.7193344827579</c:v>
                </c:pt>
                <c:pt idx="5">
                  <c:v>1487.9670427126432</c:v>
                </c:pt>
                <c:pt idx="6">
                  <c:v>1603.4162198620679</c:v>
                </c:pt>
                <c:pt idx="7">
                  <c:v>1761.0877204597684</c:v>
                </c:pt>
                <c:pt idx="8">
                  <c:v>1131.514461471264</c:v>
                </c:pt>
                <c:pt idx="9">
                  <c:v>1087.8909825747119</c:v>
                </c:pt>
                <c:pt idx="10">
                  <c:v>1169.0671687816089</c:v>
                </c:pt>
                <c:pt idx="11">
                  <c:v>1282.033155080459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61-4765-BF42-412DF05942A6}"/>
            </c:ext>
          </c:extLst>
        </c:ser>
        <c:ser>
          <c:idx val="1"/>
          <c:order val="1"/>
          <c:tx>
            <c:strRef>
              <c:f>'Monthly ELEC - Edit'!$P$4</c:f>
              <c:strCache>
                <c:ptCount val="1"/>
                <c:pt idx="0">
                  <c:v>Bucket Middle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'Monthly ELEC - Edit'!$Q$2:$AB$2</c:f>
              <c:strCache>
                <c:ptCount val="12"/>
                <c:pt idx="0">
                  <c:v>January</c:v>
                </c:pt>
                <c:pt idx="1">
                  <c:v>Feburary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xVal>
          <c:yVal>
            <c:numRef>
              <c:f>'Monthly ELEC - Edit'!$Q$4:$AB$4</c:f>
              <c:numCache>
                <c:formatCode>0</c:formatCode>
                <c:ptCount val="12"/>
                <c:pt idx="0">
                  <c:v>1570.4448503720923</c:v>
                </c:pt>
                <c:pt idx="1">
                  <c:v>1427.9097802790691</c:v>
                </c:pt>
                <c:pt idx="2">
                  <c:v>1299.0846022790688</c:v>
                </c:pt>
                <c:pt idx="3">
                  <c:v>1204.7731928837204</c:v>
                </c:pt>
                <c:pt idx="4">
                  <c:v>1393.2050983720922</c:v>
                </c:pt>
                <c:pt idx="5">
                  <c:v>1967.1089337674405</c:v>
                </c:pt>
                <c:pt idx="6">
                  <c:v>2132.5926000930226</c:v>
                </c:pt>
                <c:pt idx="7">
                  <c:v>2376.1447704651141</c:v>
                </c:pt>
                <c:pt idx="8">
                  <c:v>1478.5131522790689</c:v>
                </c:pt>
                <c:pt idx="9">
                  <c:v>1285.4620335813945</c:v>
                </c:pt>
                <c:pt idx="10">
                  <c:v>1330.3488376279061</c:v>
                </c:pt>
                <c:pt idx="11">
                  <c:v>1424.8815112558136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61-4765-BF42-412DF05942A6}"/>
            </c:ext>
          </c:extLst>
        </c:ser>
        <c:ser>
          <c:idx val="2"/>
          <c:order val="2"/>
          <c:tx>
            <c:strRef>
              <c:f>'Monthly ELEC - Edit'!$P$5</c:f>
              <c:strCache>
                <c:ptCount val="1"/>
                <c:pt idx="0">
                  <c:v>Bucket Bad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Ref>
              <c:f>'Monthly ELEC - Edit'!$Q$2:$AB$2</c:f>
              <c:strCache>
                <c:ptCount val="12"/>
                <c:pt idx="0">
                  <c:v>January</c:v>
                </c:pt>
                <c:pt idx="1">
                  <c:v>Feburary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xVal>
          <c:yVal>
            <c:numRef>
              <c:f>'Monthly ELEC - Edit'!$Q$5:$AB$5</c:f>
              <c:numCache>
                <c:formatCode>0</c:formatCode>
                <c:ptCount val="12"/>
                <c:pt idx="0">
                  <c:v>2448.320807199997</c:v>
                </c:pt>
                <c:pt idx="1">
                  <c:v>2384.178917458823</c:v>
                </c:pt>
                <c:pt idx="2">
                  <c:v>2092.072533270587</c:v>
                </c:pt>
                <c:pt idx="3">
                  <c:v>1786.5828177882345</c:v>
                </c:pt>
                <c:pt idx="4">
                  <c:v>1898.5873234823525</c:v>
                </c:pt>
                <c:pt idx="5">
                  <c:v>2478.531216235292</c:v>
                </c:pt>
                <c:pt idx="6">
                  <c:v>2740.1544540235263</c:v>
                </c:pt>
                <c:pt idx="7">
                  <c:v>2906.7274109176451</c:v>
                </c:pt>
                <c:pt idx="8">
                  <c:v>1936.3543905411768</c:v>
                </c:pt>
                <c:pt idx="9">
                  <c:v>1734.9619122352931</c:v>
                </c:pt>
                <c:pt idx="10">
                  <c:v>2038.4250983529391</c:v>
                </c:pt>
                <c:pt idx="11">
                  <c:v>2301.2090625411756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C61-4765-BF42-412DF0594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7423776"/>
        <c:axId val="656515536"/>
      </c:scatterChart>
      <c:valAx>
        <c:axId val="657423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6515536"/>
        <c:crosses val="autoZero"/>
        <c:crossBetween val="midCat"/>
      </c:valAx>
      <c:valAx>
        <c:axId val="656515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4237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84523</xdr:colOff>
      <xdr:row>4</xdr:row>
      <xdr:rowOff>147489</xdr:rowOff>
    </xdr:from>
    <xdr:to>
      <xdr:col>26</xdr:col>
      <xdr:colOff>920104</xdr:colOff>
      <xdr:row>20</xdr:row>
      <xdr:rowOff>46386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22D9FE-14EC-70A1-12D9-C2ABDB15E1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523368</xdr:colOff>
      <xdr:row>235</xdr:row>
      <xdr:rowOff>122495</xdr:rowOff>
    </xdr:from>
    <xdr:to>
      <xdr:col>26</xdr:col>
      <xdr:colOff>774625</xdr:colOff>
      <xdr:row>253</xdr:row>
      <xdr:rowOff>86328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E1F830F-5326-FEC0-D9C0-5514E3AAA2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531627</xdr:colOff>
      <xdr:row>212</xdr:row>
      <xdr:rowOff>66454</xdr:rowOff>
    </xdr:from>
    <xdr:to>
      <xdr:col>26</xdr:col>
      <xdr:colOff>121830</xdr:colOff>
      <xdr:row>233</xdr:row>
      <xdr:rowOff>121420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EA3A613-1C0C-70EF-189E-7F543ED3AA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45771</xdr:colOff>
      <xdr:row>4</xdr:row>
      <xdr:rowOff>84983</xdr:rowOff>
    </xdr:from>
    <xdr:to>
      <xdr:col>23</xdr:col>
      <xdr:colOff>943839</xdr:colOff>
      <xdr:row>19</xdr:row>
      <xdr:rowOff>137680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F6780C6-CF79-B880-F9AE-9FEDE06938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261</xdr:row>
      <xdr:rowOff>96424</xdr:rowOff>
    </xdr:from>
    <xdr:to>
      <xdr:col>22</xdr:col>
      <xdr:colOff>33027</xdr:colOff>
      <xdr:row>276</xdr:row>
      <xdr:rowOff>143678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E382915-46D7-F77B-8E0F-A28B9D1120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421326</xdr:colOff>
      <xdr:row>225</xdr:row>
      <xdr:rowOff>5752</xdr:rowOff>
    </xdr:from>
    <xdr:to>
      <xdr:col>24</xdr:col>
      <xdr:colOff>274122</xdr:colOff>
      <xdr:row>239</xdr:row>
      <xdr:rowOff>171512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29432B7-39F5-9614-BF2E-502C90A949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152399</xdr:colOff>
      <xdr:row>6</xdr:row>
      <xdr:rowOff>10887</xdr:rowOff>
    </xdr:from>
    <xdr:to>
      <xdr:col>22</xdr:col>
      <xdr:colOff>274862</xdr:colOff>
      <xdr:row>20</xdr:row>
      <xdr:rowOff>43544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DD08395-3D71-C17A-0FDA-FEC62BBA81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455744</xdr:colOff>
      <xdr:row>5</xdr:row>
      <xdr:rowOff>176658</xdr:rowOff>
    </xdr:from>
    <xdr:to>
      <xdr:col>29</xdr:col>
      <xdr:colOff>465400</xdr:colOff>
      <xdr:row>20</xdr:row>
      <xdr:rowOff>151521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C0299BF-687A-D741-B489-D1C45AEC31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173709</xdr:colOff>
      <xdr:row>21</xdr:row>
      <xdr:rowOff>173708</xdr:rowOff>
    </xdr:from>
    <xdr:to>
      <xdr:col>23</xdr:col>
      <xdr:colOff>1</xdr:colOff>
      <xdr:row>35</xdr:row>
      <xdr:rowOff>104226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70EB8FF-F019-CBB4-D977-CFC940D7C0F8}"/>
            </a:ext>
          </a:extLst>
        </xdr:cNvPr>
        <xdr:cNvSpPr txBox="1"/>
      </xdr:nvSpPr>
      <xdr:spPr>
        <a:xfrm>
          <a:off x="14290396" y="4064772"/>
          <a:ext cx="4898571" cy="2524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The</a:t>
          </a:r>
          <a:r>
            <a:rPr lang="en-US" sz="1100" baseline="0"/>
            <a:t> homes has been sorted by total EUI, and color coded based on the following rules:</a:t>
          </a:r>
        </a:p>
        <a:p>
          <a:endParaRPr lang="en-US" sz="1100" baseline="0"/>
        </a:p>
        <a:p>
          <a:pPr rtl="0" eaLnBrk="1" latinLnBrk="0" hangingPunct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Best (0-66 EUI) </a:t>
          </a:r>
        </a:p>
        <a:p>
          <a:pPr rtl="0" eaLnBrk="1" latinLnBrk="0" hangingPunct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Homes (9% of the homes)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eaLnBrk="1" latinLnBrk="0" hangingPunct="1"/>
          <a:endParaRPr lang="en-US">
            <a:effectLst/>
          </a:endParaRPr>
        </a:p>
        <a:p>
          <a:pPr rtl="0" eaLnBrk="1" latinLnBrk="0" hangingPunct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Middle (66-88 EUI)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79 Homes (31% of the homes)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eaLnBrk="1" latinLnBrk="0" hangingPunct="1"/>
          <a:endParaRPr lang="en-US">
            <a:effectLst/>
          </a:endParaRPr>
        </a:p>
        <a:p>
          <a:pPr rtl="0" eaLnBrk="1" latinLnBrk="0" hangingPunct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Worst (88 + EUI)</a:t>
          </a: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157 Homes (61% of the homes)</a:t>
          </a:r>
          <a:endParaRPr lang="en-US">
            <a:effectLst/>
          </a:endParaRPr>
        </a:p>
        <a:p>
          <a:pPr rtl="0" eaLnBrk="1" latinLnBrk="0" hangingPunct="1"/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eaLnBrk="1" latinLnBrk="0" hangingPunct="1"/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breakdown was used within the energy model to easily scale the energy usage to encompass all 262 homes. </a:t>
          </a:r>
        </a:p>
      </xdr:txBody>
    </xdr:sp>
    <xdr:clientData/>
  </xdr:twoCellAnchor>
  <xdr:twoCellAnchor>
    <xdr:from>
      <xdr:col>23</xdr:col>
      <xdr:colOff>400370</xdr:colOff>
      <xdr:row>16</xdr:row>
      <xdr:rowOff>77391</xdr:rowOff>
    </xdr:from>
    <xdr:to>
      <xdr:col>29</xdr:col>
      <xdr:colOff>255985</xdr:colOff>
      <xdr:row>16</xdr:row>
      <xdr:rowOff>83704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2EC89706-9748-CB4A-659F-CC7CD253B5E2}"/>
            </a:ext>
          </a:extLst>
        </xdr:cNvPr>
        <xdr:cNvCxnSpPr/>
      </xdr:nvCxnSpPr>
      <xdr:spPr>
        <a:xfrm flipV="1">
          <a:off x="19628964" y="2934891"/>
          <a:ext cx="3784677" cy="631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397649</xdr:colOff>
      <xdr:row>15</xdr:row>
      <xdr:rowOff>77391</xdr:rowOff>
    </xdr:from>
    <xdr:to>
      <xdr:col>29</xdr:col>
      <xdr:colOff>255985</xdr:colOff>
      <xdr:row>15</xdr:row>
      <xdr:rowOff>86425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2CA39A47-5534-4C03-8EBC-6A7D7E20EEE3}"/>
            </a:ext>
          </a:extLst>
        </xdr:cNvPr>
        <xdr:cNvCxnSpPr/>
      </xdr:nvCxnSpPr>
      <xdr:spPr>
        <a:xfrm flipV="1">
          <a:off x="19626243" y="2756297"/>
          <a:ext cx="3787398" cy="903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0.13047</cdr:x>
      <cdr:y>0.17586</cdr:y>
    </cdr:from>
    <cdr:to>
      <cdr:x>0.20437</cdr:x>
      <cdr:y>0.89716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07093022-4683-78EF-F0C5-9CB38FAB086B}"/>
            </a:ext>
          </a:extLst>
        </cdr:cNvPr>
        <cdr:cNvSpPr/>
      </cdr:nvSpPr>
      <cdr:spPr>
        <a:xfrm xmlns:a="http://schemas.openxmlformats.org/drawingml/2006/main">
          <a:off x="600631" y="471413"/>
          <a:ext cx="340196" cy="1933544"/>
        </a:xfrm>
        <a:prstGeom xmlns:a="http://schemas.openxmlformats.org/drawingml/2006/main" prst="rect">
          <a:avLst/>
        </a:prstGeom>
        <a:solidFill xmlns:a="http://schemas.openxmlformats.org/drawingml/2006/main">
          <a:srgbClr val="70AD47">
            <a:alpha val="50196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>
            <a:shade val="15000"/>
          </a:schemeClr>
        </a:lnRef>
        <a:fillRef xmlns:a="http://schemas.openxmlformats.org/drawingml/2006/main" idx="1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 anchorCtr="1"/>
        <a:lstStyle xmlns:a="http://schemas.openxmlformats.org/drawingml/2006/main"/>
        <a:p xmlns:a="http://schemas.openxmlformats.org/drawingml/2006/main">
          <a:r>
            <a:rPr lang="en-US" sz="700">
              <a:solidFill>
                <a:sysClr val="windowText" lastClr="000000"/>
              </a:solidFill>
            </a:rPr>
            <a:t>Best</a:t>
          </a:r>
        </a:p>
      </cdr:txBody>
    </cdr:sp>
  </cdr:relSizeAnchor>
  <cdr:relSizeAnchor xmlns:cdr="http://schemas.openxmlformats.org/drawingml/2006/chartDrawing">
    <cdr:from>
      <cdr:x>0.20577</cdr:x>
      <cdr:y>0.17577</cdr:y>
    </cdr:from>
    <cdr:to>
      <cdr:x>0.44268</cdr:x>
      <cdr:y>0.89707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1AB7D5F3-EC8A-0599-D3E2-CEDF055BB5AF}"/>
            </a:ext>
          </a:extLst>
        </cdr:cNvPr>
        <cdr:cNvSpPr/>
      </cdr:nvSpPr>
      <cdr:spPr>
        <a:xfrm xmlns:a="http://schemas.openxmlformats.org/drawingml/2006/main">
          <a:off x="947263" y="471169"/>
          <a:ext cx="1090590" cy="1933544"/>
        </a:xfrm>
        <a:prstGeom xmlns:a="http://schemas.openxmlformats.org/drawingml/2006/main" prst="rect">
          <a:avLst/>
        </a:prstGeom>
        <a:solidFill xmlns:a="http://schemas.openxmlformats.org/drawingml/2006/main">
          <a:srgbClr val="C4B930">
            <a:alpha val="49804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>
            <a:shade val="15000"/>
          </a:schemeClr>
        </a:lnRef>
        <a:fillRef xmlns:a="http://schemas.openxmlformats.org/drawingml/2006/main" idx="1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 anchorCtr="1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700">
              <a:solidFill>
                <a:sysClr val="windowText" lastClr="000000"/>
              </a:solidFill>
            </a:rPr>
            <a:t>Mid</a:t>
          </a:r>
        </a:p>
      </cdr:txBody>
    </cdr:sp>
  </cdr:relSizeAnchor>
  <cdr:relSizeAnchor xmlns:cdr="http://schemas.openxmlformats.org/drawingml/2006/chartDrawing">
    <cdr:from>
      <cdr:x>0.44384</cdr:x>
      <cdr:y>0.17646</cdr:y>
    </cdr:from>
    <cdr:to>
      <cdr:x>0.95729</cdr:x>
      <cdr:y>0.89776</cdr:y>
    </cdr:to>
    <cdr:sp macro="" textlink="">
      <cdr:nvSpPr>
        <cdr:cNvPr id="4" name="Rectangle 3">
          <a:extLst xmlns:a="http://schemas.openxmlformats.org/drawingml/2006/main">
            <a:ext uri="{FF2B5EF4-FFF2-40B4-BE49-F238E27FC236}">
              <a16:creationId xmlns:a16="http://schemas.microsoft.com/office/drawing/2014/main" id="{5A5AB97B-882F-7D6D-D3AF-4E2A56671B0D}"/>
            </a:ext>
          </a:extLst>
        </cdr:cNvPr>
        <cdr:cNvSpPr/>
      </cdr:nvSpPr>
      <cdr:spPr>
        <a:xfrm xmlns:a="http://schemas.openxmlformats.org/drawingml/2006/main">
          <a:off x="2048581" y="477608"/>
          <a:ext cx="2369883" cy="1952322"/>
        </a:xfrm>
        <a:prstGeom xmlns:a="http://schemas.openxmlformats.org/drawingml/2006/main" prst="rect">
          <a:avLst/>
        </a:prstGeom>
        <a:solidFill xmlns:a="http://schemas.openxmlformats.org/drawingml/2006/main">
          <a:srgbClr val="C84D2C">
            <a:alpha val="49804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>
            <a:shade val="15000"/>
          </a:schemeClr>
        </a:lnRef>
        <a:fillRef xmlns:a="http://schemas.openxmlformats.org/drawingml/2006/main" idx="1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 anchorCtr="1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700">
              <a:solidFill>
                <a:sysClr val="windowText" lastClr="000000"/>
              </a:solidFill>
            </a:rPr>
            <a:t>Worst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517070</xdr:colOff>
      <xdr:row>6</xdr:row>
      <xdr:rowOff>141515</xdr:rowOff>
    </xdr:from>
    <xdr:to>
      <xdr:col>23</xdr:col>
      <xdr:colOff>508904</xdr:colOff>
      <xdr:row>20</xdr:row>
      <xdr:rowOff>174172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923ADB3-F36D-49A9-AA9B-CD35C8BF4B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462643</xdr:colOff>
      <xdr:row>6</xdr:row>
      <xdr:rowOff>54430</xdr:rowOff>
    </xdr:from>
    <xdr:to>
      <xdr:col>27</xdr:col>
      <xdr:colOff>454477</xdr:colOff>
      <xdr:row>20</xdr:row>
      <xdr:rowOff>87087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24A39FB-32F7-4253-9D4C-A25FFA35C0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00"/>
  <sheetViews>
    <sheetView zoomScale="59" zoomScaleNormal="88" workbookViewId="0">
      <selection activeCell="K41" sqref="A39:K41"/>
    </sheetView>
  </sheetViews>
  <sheetFormatPr defaultColWidth="14.3828125" defaultRowHeight="15" customHeight="1" x14ac:dyDescent="0.4"/>
  <cols>
    <col min="1" max="1" width="6.765625" customWidth="1"/>
    <col min="2" max="2" width="12.3828125" customWidth="1"/>
    <col min="3" max="3" width="10.15234375" customWidth="1"/>
    <col min="4" max="4" width="9.3828125" customWidth="1"/>
    <col min="5" max="5" width="8.53515625" customWidth="1"/>
    <col min="6" max="6" width="8.3828125" customWidth="1"/>
    <col min="7" max="7" width="9.53515625" customWidth="1"/>
    <col min="8" max="8" width="8.15234375" customWidth="1"/>
    <col min="9" max="9" width="9.3828125" customWidth="1"/>
    <col min="10" max="10" width="12.15234375" customWidth="1"/>
    <col min="11" max="11" width="9.3046875" customWidth="1"/>
    <col min="12" max="12" width="11.3046875" customWidth="1"/>
    <col min="13" max="13" width="11.3828125" customWidth="1"/>
    <col min="14" max="15" width="13.3828125" customWidth="1"/>
    <col min="16" max="16" width="17.3046875" bestFit="1" customWidth="1"/>
    <col min="17" max="26" width="8.69140625" customWidth="1"/>
    <col min="27" max="27" width="5.07421875" bestFit="1" customWidth="1"/>
  </cols>
  <sheetData>
    <row r="1" spans="1:34" ht="14.25" customHeight="1" x14ac:dyDescent="0.4">
      <c r="A1" s="56" t="s">
        <v>16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U1" s="1" t="s">
        <v>0</v>
      </c>
      <c r="V1" s="1" t="s">
        <v>1</v>
      </c>
      <c r="W1" s="1" t="s">
        <v>2</v>
      </c>
      <c r="X1" s="1" t="s">
        <v>3</v>
      </c>
      <c r="Y1" s="1" t="s">
        <v>4</v>
      </c>
      <c r="Z1" s="1" t="s">
        <v>5</v>
      </c>
      <c r="AA1" s="1" t="s">
        <v>6</v>
      </c>
      <c r="AB1" s="1" t="s">
        <v>7</v>
      </c>
      <c r="AC1" s="1" t="s">
        <v>8</v>
      </c>
      <c r="AD1" s="1" t="s">
        <v>9</v>
      </c>
      <c r="AE1" s="1" t="s">
        <v>10</v>
      </c>
      <c r="AF1" s="1" t="s">
        <v>11</v>
      </c>
      <c r="AG1" s="2" t="s">
        <v>12</v>
      </c>
      <c r="AH1" s="1" t="s">
        <v>0</v>
      </c>
    </row>
    <row r="2" spans="1:34" ht="14.25" customHeight="1" x14ac:dyDescent="0.4">
      <c r="A2" s="1" t="s">
        <v>22</v>
      </c>
      <c r="B2" s="22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50" t="s">
        <v>12</v>
      </c>
      <c r="O2" s="50" t="s">
        <v>56</v>
      </c>
      <c r="P2" s="5" t="s">
        <v>17</v>
      </c>
      <c r="S2" s="3" t="s">
        <v>13</v>
      </c>
      <c r="U2" s="51">
        <f>AVERAGE(B$3:B$264)</f>
        <v>507.31807279693453</v>
      </c>
      <c r="V2" s="51">
        <f t="shared" ref="V2:AG2" si="0">AVERAGE(C$3:C$264)</f>
        <v>472.37754580152637</v>
      </c>
      <c r="W2" s="51">
        <f t="shared" si="0"/>
        <v>421.32194252873518</v>
      </c>
      <c r="X2" s="51">
        <f t="shared" si="0"/>
        <v>379.97486641221337</v>
      </c>
      <c r="Y2" s="51">
        <f t="shared" si="0"/>
        <v>419.61510687022911</v>
      </c>
      <c r="Z2" s="51">
        <f t="shared" si="0"/>
        <v>573.8039083969461</v>
      </c>
      <c r="AA2" s="51">
        <f t="shared" si="0"/>
        <v>629.99310305343442</v>
      </c>
      <c r="AB2" s="51">
        <f t="shared" si="0"/>
        <v>687.14538549618226</v>
      </c>
      <c r="AC2" s="51">
        <f t="shared" si="0"/>
        <v>441.33902671755737</v>
      </c>
      <c r="AD2" s="51">
        <f t="shared" si="0"/>
        <v>398.52470610687027</v>
      </c>
      <c r="AE2" s="51">
        <f t="shared" si="0"/>
        <v>436.18225954198476</v>
      </c>
      <c r="AF2" s="51">
        <f t="shared" si="0"/>
        <v>474.27322137404605</v>
      </c>
      <c r="AG2" s="51">
        <f t="shared" si="0"/>
        <v>5838.3247175572496</v>
      </c>
      <c r="AH2" s="51">
        <f t="shared" ref="AH2" si="1">AVERAGE(P$3:P$264)</f>
        <v>524.59025954198512</v>
      </c>
    </row>
    <row r="3" spans="1:34" ht="14.25" customHeight="1" x14ac:dyDescent="0.4">
      <c r="A3">
        <v>1</v>
      </c>
      <c r="B3" s="18">
        <v>717.54200000000003</v>
      </c>
      <c r="C3" s="18">
        <v>643.76</v>
      </c>
      <c r="D3" s="18">
        <v>319.11099999999999</v>
      </c>
      <c r="E3" s="18">
        <v>366.23</v>
      </c>
      <c r="F3" s="18">
        <v>530.01700000000005</v>
      </c>
      <c r="G3" s="18">
        <v>856.31500000000005</v>
      </c>
      <c r="H3" s="18">
        <v>1094.8920000000001</v>
      </c>
      <c r="I3" s="18">
        <v>1118.0989999999999</v>
      </c>
      <c r="J3" s="18">
        <v>538.34500000000003</v>
      </c>
      <c r="K3" s="18">
        <v>434.77600000000001</v>
      </c>
      <c r="L3" s="18">
        <v>336.66800000000001</v>
      </c>
      <c r="M3" s="18">
        <v>341.16500000000002</v>
      </c>
      <c r="N3" s="25">
        <f t="shared" ref="N3:N66" si="2">SUM(B3:M3)</f>
        <v>7296.92</v>
      </c>
      <c r="O3" s="25">
        <f>N3*3.412/868</f>
        <v>28.68328460829493</v>
      </c>
      <c r="P3" s="18">
        <v>348.971</v>
      </c>
      <c r="S3" s="3" t="s">
        <v>14</v>
      </c>
      <c r="U3" s="51">
        <f t="shared" ref="U3:AG3" si="3">MEDIAN(B$3:B$264)</f>
        <v>414.42599999999999</v>
      </c>
      <c r="V3" s="51">
        <f t="shared" si="3"/>
        <v>378.27550000000002</v>
      </c>
      <c r="W3" s="51">
        <f t="shared" si="3"/>
        <v>350.35500000000002</v>
      </c>
      <c r="X3" s="51">
        <f t="shared" si="3"/>
        <v>323.29399999999998</v>
      </c>
      <c r="Y3" s="51">
        <f t="shared" si="3"/>
        <v>361.50350000000003</v>
      </c>
      <c r="Z3" s="51">
        <f t="shared" si="3"/>
        <v>488.34000000000003</v>
      </c>
      <c r="AA3" s="51">
        <f t="shared" si="3"/>
        <v>523.12149999999997</v>
      </c>
      <c r="AB3" s="51">
        <f t="shared" si="3"/>
        <v>593.93000000000006</v>
      </c>
      <c r="AC3" s="51">
        <f t="shared" si="3"/>
        <v>371.86449999999945</v>
      </c>
      <c r="AD3" s="51">
        <f t="shared" si="3"/>
        <v>345.72849999999949</v>
      </c>
      <c r="AE3" s="51">
        <f t="shared" si="3"/>
        <v>370.91199999999901</v>
      </c>
      <c r="AF3" s="51">
        <f t="shared" si="3"/>
        <v>391.04600000000005</v>
      </c>
      <c r="AG3" s="51">
        <f t="shared" si="3"/>
        <v>5092.4585000000006</v>
      </c>
      <c r="AH3" s="51">
        <f t="shared" ref="AH3" si="4">MEDIAN(P$3:P$264)</f>
        <v>423.80600000000004</v>
      </c>
    </row>
    <row r="4" spans="1:34" ht="14.25" customHeight="1" x14ac:dyDescent="0.4">
      <c r="A4" s="8">
        <v>2</v>
      </c>
      <c r="B4" s="18">
        <v>301.11399999999998</v>
      </c>
      <c r="C4" s="18">
        <v>286.76100000000002</v>
      </c>
      <c r="D4" s="18">
        <v>309.00799999999998</v>
      </c>
      <c r="E4" s="18">
        <v>240.3</v>
      </c>
      <c r="F4" s="18">
        <v>288.98099999999999</v>
      </c>
      <c r="G4" s="18">
        <v>120.72</v>
      </c>
      <c r="H4" s="18">
        <v>123.694</v>
      </c>
      <c r="I4" s="18">
        <v>90.257000000000005</v>
      </c>
      <c r="J4" s="18">
        <v>124.05800000000001</v>
      </c>
      <c r="K4" s="18">
        <v>172.92699999999999</v>
      </c>
      <c r="L4" s="18">
        <v>176.84899999999999</v>
      </c>
      <c r="M4" s="18">
        <v>169.096</v>
      </c>
      <c r="N4" s="25">
        <f t="shared" si="2"/>
        <v>2403.7650000000003</v>
      </c>
      <c r="O4" s="25">
        <f t="shared" ref="O4:O67" si="5">N4*3.412/868</f>
        <v>9.4489011290322598</v>
      </c>
      <c r="P4" s="18">
        <v>173.833</v>
      </c>
      <c r="S4" s="3" t="s">
        <v>15</v>
      </c>
      <c r="U4" s="52">
        <f t="shared" ref="U4:AG4" si="6">COUNTA(B$3:B$264)</f>
        <v>261</v>
      </c>
      <c r="V4" s="52">
        <f t="shared" si="6"/>
        <v>262</v>
      </c>
      <c r="W4" s="52">
        <f t="shared" si="6"/>
        <v>261</v>
      </c>
      <c r="X4" s="52">
        <f t="shared" si="6"/>
        <v>262</v>
      </c>
      <c r="Y4" s="52">
        <f t="shared" si="6"/>
        <v>262</v>
      </c>
      <c r="Z4" s="52">
        <f t="shared" si="6"/>
        <v>262</v>
      </c>
      <c r="AA4" s="52">
        <f t="shared" si="6"/>
        <v>262</v>
      </c>
      <c r="AB4" s="52">
        <f t="shared" si="6"/>
        <v>262</v>
      </c>
      <c r="AC4" s="52">
        <f t="shared" si="6"/>
        <v>262</v>
      </c>
      <c r="AD4" s="52">
        <f t="shared" si="6"/>
        <v>262</v>
      </c>
      <c r="AE4" s="52">
        <f t="shared" si="6"/>
        <v>262</v>
      </c>
      <c r="AF4" s="52">
        <f t="shared" si="6"/>
        <v>262</v>
      </c>
      <c r="AG4" s="52">
        <f t="shared" si="6"/>
        <v>262</v>
      </c>
      <c r="AH4" s="52">
        <f t="shared" ref="AH4" si="7">COUNTA(P$3:P$264)</f>
        <v>262</v>
      </c>
    </row>
    <row r="5" spans="1:34" ht="14.25" customHeight="1" x14ac:dyDescent="0.4">
      <c r="A5">
        <v>3</v>
      </c>
      <c r="B5" s="18">
        <v>275.26600000000002</v>
      </c>
      <c r="C5" s="18">
        <v>269.70299999999997</v>
      </c>
      <c r="D5" s="18">
        <v>268.66000000000003</v>
      </c>
      <c r="E5" s="18">
        <v>250.97499999999999</v>
      </c>
      <c r="F5" s="18">
        <v>298.86200000000002</v>
      </c>
      <c r="G5" s="18">
        <v>295.911</v>
      </c>
      <c r="H5" s="18">
        <v>410.863</v>
      </c>
      <c r="I5" s="18">
        <v>344.06400000000002</v>
      </c>
      <c r="J5" s="18">
        <v>257.81799999999998</v>
      </c>
      <c r="K5" s="18">
        <v>228.762</v>
      </c>
      <c r="L5" s="18">
        <v>250.79900000000001</v>
      </c>
      <c r="M5" s="18">
        <v>317.59500000000003</v>
      </c>
      <c r="N5" s="25">
        <f t="shared" si="2"/>
        <v>3469.2780000000002</v>
      </c>
      <c r="O5" s="25">
        <f t="shared" si="5"/>
        <v>13.637300156682029</v>
      </c>
      <c r="P5" s="18">
        <v>379.89800000000002</v>
      </c>
    </row>
    <row r="6" spans="1:34" ht="14.25" customHeight="1" x14ac:dyDescent="0.4">
      <c r="A6" s="8">
        <v>4</v>
      </c>
      <c r="B6" s="18">
        <v>178.297</v>
      </c>
      <c r="C6" s="18">
        <v>182.11699999999999</v>
      </c>
      <c r="D6" s="18">
        <v>205.875</v>
      </c>
      <c r="E6" s="18">
        <v>178.84700000000001</v>
      </c>
      <c r="F6" s="18">
        <v>166.64099999999999</v>
      </c>
      <c r="G6" s="18">
        <v>162.38900000000001</v>
      </c>
      <c r="H6" s="18">
        <v>773.11099999999999</v>
      </c>
      <c r="I6" s="18">
        <v>1571.2260000000001</v>
      </c>
      <c r="J6" s="18">
        <v>1080.4739999999999</v>
      </c>
      <c r="K6" s="18">
        <v>294.20699999999999</v>
      </c>
      <c r="L6" s="18">
        <v>180.553</v>
      </c>
      <c r="M6" s="18">
        <v>199.11099999999999</v>
      </c>
      <c r="N6" s="25">
        <f t="shared" si="2"/>
        <v>5172.848</v>
      </c>
      <c r="O6" s="25">
        <f t="shared" si="5"/>
        <v>20.333821861751151</v>
      </c>
      <c r="P6" s="18">
        <v>230.68600000000001</v>
      </c>
    </row>
    <row r="7" spans="1:34" ht="14.25" customHeight="1" x14ac:dyDescent="0.4">
      <c r="A7">
        <v>5</v>
      </c>
      <c r="B7" s="18">
        <v>393.18900000000002</v>
      </c>
      <c r="C7" s="18">
        <v>308.73399999999998</v>
      </c>
      <c r="D7" s="18">
        <v>264.35399999999998</v>
      </c>
      <c r="E7" s="18">
        <v>261.05799999999999</v>
      </c>
      <c r="F7" s="18">
        <v>307.32499999999999</v>
      </c>
      <c r="G7" s="18">
        <v>479.613</v>
      </c>
      <c r="H7" s="18">
        <v>470.95</v>
      </c>
      <c r="I7" s="18">
        <v>557.42899999999997</v>
      </c>
      <c r="J7" s="18">
        <v>353.21300000000002</v>
      </c>
      <c r="K7" s="18">
        <v>347.09</v>
      </c>
      <c r="L7" s="18">
        <v>283.71499999999997</v>
      </c>
      <c r="M7" s="18">
        <v>289.31400000000002</v>
      </c>
      <c r="N7" s="25">
        <f t="shared" si="2"/>
        <v>4315.9840000000004</v>
      </c>
      <c r="O7" s="25">
        <f t="shared" si="5"/>
        <v>16.965596092165899</v>
      </c>
      <c r="P7" s="18">
        <v>307.07299999999998</v>
      </c>
    </row>
    <row r="8" spans="1:34" ht="14.25" customHeight="1" x14ac:dyDescent="0.4">
      <c r="A8" s="8">
        <v>6</v>
      </c>
      <c r="B8" s="18">
        <v>292.99799999999999</v>
      </c>
      <c r="C8" s="18">
        <v>250.46799999999999</v>
      </c>
      <c r="D8" s="18">
        <v>189.63</v>
      </c>
      <c r="E8" s="18">
        <v>176.64</v>
      </c>
      <c r="F8" s="18">
        <v>141.94499999999999</v>
      </c>
      <c r="G8" s="18">
        <v>234.18299999999999</v>
      </c>
      <c r="H8" s="18">
        <v>306.553</v>
      </c>
      <c r="I8" s="18">
        <v>321.44099999999997</v>
      </c>
      <c r="J8" s="18">
        <v>161.97300000000001</v>
      </c>
      <c r="K8" s="18">
        <v>166.172</v>
      </c>
      <c r="L8" s="18">
        <v>204.03</v>
      </c>
      <c r="M8" s="18">
        <v>262.87900000000002</v>
      </c>
      <c r="N8" s="25">
        <f t="shared" si="2"/>
        <v>2708.9120000000003</v>
      </c>
      <c r="O8" s="25">
        <f t="shared" si="5"/>
        <v>10.648396018433182</v>
      </c>
      <c r="P8" s="18">
        <v>273.40199999999999</v>
      </c>
    </row>
    <row r="9" spans="1:34" ht="14.25" customHeight="1" x14ac:dyDescent="0.4">
      <c r="A9">
        <v>7</v>
      </c>
      <c r="B9" s="18">
        <v>398.41</v>
      </c>
      <c r="C9" s="18">
        <v>598.00199999999995</v>
      </c>
      <c r="D9" s="18">
        <v>208.00899999999999</v>
      </c>
      <c r="E9" s="18">
        <v>190.86</v>
      </c>
      <c r="F9" s="18">
        <v>203.458</v>
      </c>
      <c r="G9" s="18">
        <v>251.613</v>
      </c>
      <c r="H9" s="18">
        <v>305.18700000000001</v>
      </c>
      <c r="I9" s="18">
        <v>320.24200000000002</v>
      </c>
      <c r="J9" s="18">
        <v>193.12299999999999</v>
      </c>
      <c r="K9" s="18">
        <v>210.393</v>
      </c>
      <c r="L9" s="18">
        <v>184.459</v>
      </c>
      <c r="M9" s="18">
        <v>194.08500000000001</v>
      </c>
      <c r="N9" s="25">
        <f t="shared" si="2"/>
        <v>3257.8410000000003</v>
      </c>
      <c r="O9" s="25">
        <f t="shared" si="5"/>
        <v>12.806167617511523</v>
      </c>
      <c r="P9" s="18">
        <v>236.2</v>
      </c>
    </row>
    <row r="10" spans="1:34" ht="14.25" customHeight="1" x14ac:dyDescent="0.4">
      <c r="A10" s="8">
        <v>8</v>
      </c>
      <c r="B10" s="18">
        <v>110.79600000000001</v>
      </c>
      <c r="C10" s="18">
        <v>131.11799999999999</v>
      </c>
      <c r="D10" s="18">
        <v>119.059</v>
      </c>
      <c r="E10" s="18">
        <v>175.27099999999999</v>
      </c>
      <c r="F10" s="18">
        <v>106.404</v>
      </c>
      <c r="G10" s="18">
        <v>102.563</v>
      </c>
      <c r="H10" s="18">
        <v>136.874</v>
      </c>
      <c r="I10" s="18">
        <v>136.61099999999999</v>
      </c>
      <c r="J10" s="18">
        <v>88.546000000000006</v>
      </c>
      <c r="K10" s="18">
        <v>86.736000000000004</v>
      </c>
      <c r="L10" s="18">
        <v>106.95</v>
      </c>
      <c r="M10" s="18">
        <v>107.389</v>
      </c>
      <c r="N10" s="25">
        <f t="shared" si="2"/>
        <v>1408.317</v>
      </c>
      <c r="O10" s="25">
        <f t="shared" si="5"/>
        <v>5.5359188986175107</v>
      </c>
      <c r="P10" s="18">
        <v>172.67</v>
      </c>
    </row>
    <row r="11" spans="1:34" ht="14.25" customHeight="1" x14ac:dyDescent="0.4">
      <c r="A11">
        <v>9</v>
      </c>
      <c r="B11" s="18">
        <v>910.84299999999996</v>
      </c>
      <c r="C11" s="18">
        <v>756.81</v>
      </c>
      <c r="D11" s="18">
        <v>811.36699999999996</v>
      </c>
      <c r="E11" s="18">
        <v>891.471</v>
      </c>
      <c r="F11" s="18">
        <v>1065.7470000000001</v>
      </c>
      <c r="G11" s="18">
        <v>1434.7639999999999</v>
      </c>
      <c r="H11" s="18">
        <v>1530.7950000000001</v>
      </c>
      <c r="I11" s="18">
        <v>1685.1790000000001</v>
      </c>
      <c r="J11" s="18">
        <v>1084.799</v>
      </c>
      <c r="K11" s="18">
        <v>794.98199999999997</v>
      </c>
      <c r="L11" s="18">
        <v>676.45500000000004</v>
      </c>
      <c r="M11" s="18">
        <v>681.62699999999995</v>
      </c>
      <c r="N11" s="25">
        <f t="shared" si="2"/>
        <v>12324.838999999998</v>
      </c>
      <c r="O11" s="25">
        <f t="shared" si="5"/>
        <v>48.447408603686625</v>
      </c>
      <c r="P11" s="18">
        <v>612.10299999999995</v>
      </c>
    </row>
    <row r="12" spans="1:34" ht="14.25" customHeight="1" x14ac:dyDescent="0.4">
      <c r="A12" s="8">
        <v>10</v>
      </c>
      <c r="B12" s="18">
        <v>572.86</v>
      </c>
      <c r="C12" s="18">
        <v>400.04399999999998</v>
      </c>
      <c r="D12" s="18">
        <v>389.00799999999998</v>
      </c>
      <c r="E12" s="18">
        <v>503.87</v>
      </c>
      <c r="F12" s="18">
        <v>480.76400000000001</v>
      </c>
      <c r="G12" s="18">
        <v>820.79600000000005</v>
      </c>
      <c r="H12" s="18">
        <v>819.39700000000005</v>
      </c>
      <c r="I12" s="18">
        <v>737.54200000000003</v>
      </c>
      <c r="J12" s="18">
        <v>560.91399999999999</v>
      </c>
      <c r="K12" s="18">
        <v>387.80099999999999</v>
      </c>
      <c r="L12" s="18">
        <v>436.56299999999999</v>
      </c>
      <c r="M12" s="18">
        <v>576.01</v>
      </c>
      <c r="N12" s="25">
        <f t="shared" si="2"/>
        <v>6685.5690000000013</v>
      </c>
      <c r="O12" s="25">
        <f t="shared" si="5"/>
        <v>26.280139894009221</v>
      </c>
      <c r="P12" s="18">
        <v>460.88099999999997</v>
      </c>
    </row>
    <row r="13" spans="1:34" ht="14.25" customHeight="1" x14ac:dyDescent="0.4">
      <c r="A13">
        <v>11</v>
      </c>
      <c r="B13" s="18">
        <v>533.74400000000003</v>
      </c>
      <c r="C13" s="18">
        <v>428.97399999999999</v>
      </c>
      <c r="D13" s="18">
        <v>473.94799999999998</v>
      </c>
      <c r="E13" s="18">
        <v>492.52</v>
      </c>
      <c r="F13" s="18">
        <v>651.46</v>
      </c>
      <c r="G13" s="18">
        <v>888.91200000000003</v>
      </c>
      <c r="H13" s="18">
        <v>896.80700000000002</v>
      </c>
      <c r="I13" s="18">
        <v>935.495</v>
      </c>
      <c r="J13" s="18">
        <v>624.87300000000005</v>
      </c>
      <c r="K13" s="18">
        <v>546.12800000000004</v>
      </c>
      <c r="L13" s="18">
        <v>412.28500000000003</v>
      </c>
      <c r="M13" s="18">
        <v>441.81200000000001</v>
      </c>
      <c r="N13" s="25">
        <f t="shared" si="2"/>
        <v>7326.9579999999996</v>
      </c>
      <c r="O13" s="25">
        <f t="shared" si="5"/>
        <v>28.801360248847924</v>
      </c>
      <c r="P13" s="18">
        <v>457.60599999999999</v>
      </c>
    </row>
    <row r="14" spans="1:34" ht="14.25" customHeight="1" x14ac:dyDescent="0.4">
      <c r="A14" s="8">
        <v>12</v>
      </c>
      <c r="B14" s="18">
        <v>504.762</v>
      </c>
      <c r="C14" s="18">
        <v>505</v>
      </c>
      <c r="D14" s="18">
        <v>403.84399999999999</v>
      </c>
      <c r="E14" s="18">
        <v>341.12099999999998</v>
      </c>
      <c r="F14" s="18">
        <v>543.274</v>
      </c>
      <c r="G14" s="18">
        <v>873.125</v>
      </c>
      <c r="H14" s="18">
        <v>872.93200000000002</v>
      </c>
      <c r="I14" s="18">
        <v>821.34500000000003</v>
      </c>
      <c r="J14" s="18">
        <v>415.33800000000002</v>
      </c>
      <c r="K14" s="18">
        <v>336.63499999999999</v>
      </c>
      <c r="L14" s="18">
        <v>357.59800000000001</v>
      </c>
      <c r="M14" s="18">
        <v>422.75700000000001</v>
      </c>
      <c r="N14" s="25">
        <f t="shared" si="2"/>
        <v>6397.7309999999998</v>
      </c>
      <c r="O14" s="25">
        <f t="shared" si="5"/>
        <v>25.148684529953915</v>
      </c>
      <c r="P14" s="18">
        <v>432.05200000000002</v>
      </c>
    </row>
    <row r="15" spans="1:34" ht="14.25" customHeight="1" x14ac:dyDescent="0.4">
      <c r="A15">
        <v>13</v>
      </c>
      <c r="B15" s="18">
        <v>122.818</v>
      </c>
      <c r="C15" s="18">
        <v>111.849</v>
      </c>
      <c r="D15" s="18">
        <v>122.535</v>
      </c>
      <c r="E15" s="18">
        <v>120.627</v>
      </c>
      <c r="F15" s="18">
        <v>116.872</v>
      </c>
      <c r="G15" s="18">
        <v>230.46799999999999</v>
      </c>
      <c r="H15" s="18">
        <v>199.37200000000001</v>
      </c>
      <c r="I15" s="18">
        <v>317.01499999999999</v>
      </c>
      <c r="J15" s="18">
        <v>93.968000000000004</v>
      </c>
      <c r="K15" s="18">
        <v>25.727</v>
      </c>
      <c r="L15" s="18">
        <v>57.878</v>
      </c>
      <c r="M15" s="18">
        <v>51.284999999999997</v>
      </c>
      <c r="N15" s="25">
        <f t="shared" si="2"/>
        <v>1570.4140000000002</v>
      </c>
      <c r="O15" s="25">
        <f t="shared" si="5"/>
        <v>6.1731020368663607</v>
      </c>
      <c r="P15" s="18">
        <v>56.744999999999997</v>
      </c>
    </row>
    <row r="16" spans="1:34" ht="14.25" customHeight="1" x14ac:dyDescent="0.4">
      <c r="A16" s="8">
        <v>14</v>
      </c>
      <c r="B16" s="18">
        <v>328.642</v>
      </c>
      <c r="C16" s="18">
        <v>315.19499999999999</v>
      </c>
      <c r="D16" s="18">
        <v>279.71300000000002</v>
      </c>
      <c r="E16" s="18">
        <v>230.74</v>
      </c>
      <c r="F16" s="18">
        <v>211.17699999999999</v>
      </c>
      <c r="G16" s="18">
        <v>158.51</v>
      </c>
      <c r="H16" s="18">
        <v>198.614</v>
      </c>
      <c r="I16" s="18">
        <v>255.87299999999999</v>
      </c>
      <c r="J16" s="18">
        <v>159.137</v>
      </c>
      <c r="K16" s="18">
        <v>225.52</v>
      </c>
      <c r="L16" s="18">
        <v>381.03100000000001</v>
      </c>
      <c r="M16" s="18">
        <v>336.887</v>
      </c>
      <c r="N16" s="25">
        <f t="shared" si="2"/>
        <v>3081.0390000000002</v>
      </c>
      <c r="O16" s="25">
        <f t="shared" si="5"/>
        <v>12.111180953917051</v>
      </c>
      <c r="P16" s="18">
        <v>186.44200000000001</v>
      </c>
    </row>
    <row r="17" spans="1:16" ht="14.25" customHeight="1" x14ac:dyDescent="0.4">
      <c r="A17">
        <v>15</v>
      </c>
      <c r="B17" s="18">
        <v>296.18599999999998</v>
      </c>
      <c r="C17" s="18">
        <v>293.31700000000001</v>
      </c>
      <c r="D17" s="18">
        <v>231.89599999999999</v>
      </c>
      <c r="E17" s="18">
        <v>198.50200000000001</v>
      </c>
      <c r="F17" s="18">
        <v>280.23599999999999</v>
      </c>
      <c r="G17" s="18">
        <v>761.17</v>
      </c>
      <c r="H17" s="18">
        <v>972.51</v>
      </c>
      <c r="I17" s="18">
        <v>1150.962</v>
      </c>
      <c r="J17" s="18">
        <v>371.89299999999997</v>
      </c>
      <c r="K17" s="18">
        <v>223.16399999999999</v>
      </c>
      <c r="L17" s="18">
        <v>261.57100000000003</v>
      </c>
      <c r="M17" s="18">
        <v>282.45100000000002</v>
      </c>
      <c r="N17" s="25">
        <f t="shared" si="2"/>
        <v>5323.8580000000002</v>
      </c>
      <c r="O17" s="25">
        <f t="shared" si="5"/>
        <v>20.927423382488481</v>
      </c>
      <c r="P17" s="18">
        <v>323.52300000000002</v>
      </c>
    </row>
    <row r="18" spans="1:16" ht="14.25" customHeight="1" x14ac:dyDescent="0.4">
      <c r="A18" s="8">
        <v>16</v>
      </c>
      <c r="B18" s="18">
        <v>511.49700000000001</v>
      </c>
      <c r="C18" s="18">
        <v>449.15499999999997</v>
      </c>
      <c r="D18" s="18">
        <v>429.01600000000002</v>
      </c>
      <c r="E18" s="18">
        <v>392.86799999999999</v>
      </c>
      <c r="F18" s="18">
        <v>452.23599999999999</v>
      </c>
      <c r="G18" s="18">
        <v>843.53300000000002</v>
      </c>
      <c r="H18" s="18">
        <v>1002.7430000000001</v>
      </c>
      <c r="I18" s="18">
        <v>1185.413</v>
      </c>
      <c r="J18" s="18">
        <v>746.202</v>
      </c>
      <c r="K18" s="18">
        <v>551.76199999999994</v>
      </c>
      <c r="L18" s="18">
        <v>406.53100000000001</v>
      </c>
      <c r="M18" s="18">
        <v>416.35199999999998</v>
      </c>
      <c r="N18" s="25">
        <f t="shared" si="2"/>
        <v>7387.3079999999991</v>
      </c>
      <c r="O18" s="25">
        <f t="shared" si="5"/>
        <v>29.038588589861746</v>
      </c>
      <c r="P18" s="18">
        <v>492.88400000000001</v>
      </c>
    </row>
    <row r="19" spans="1:16" ht="14.25" customHeight="1" x14ac:dyDescent="0.4">
      <c r="A19">
        <v>17</v>
      </c>
      <c r="B19" s="18">
        <v>214.08699999999999</v>
      </c>
      <c r="C19" s="18">
        <v>201.28200000000001</v>
      </c>
      <c r="D19" s="18">
        <v>184.68199999999999</v>
      </c>
      <c r="E19" s="18">
        <v>171.024</v>
      </c>
      <c r="F19" s="18">
        <v>163.238</v>
      </c>
      <c r="G19" s="18">
        <v>246.91300000000001</v>
      </c>
      <c r="H19" s="18">
        <v>280.21600000000001</v>
      </c>
      <c r="I19" s="18">
        <v>363.30200000000002</v>
      </c>
      <c r="J19" s="18">
        <v>138.726</v>
      </c>
      <c r="K19" s="18">
        <v>142.351</v>
      </c>
      <c r="L19" s="18">
        <v>160.58099999999999</v>
      </c>
      <c r="M19" s="18">
        <v>204.33500000000001</v>
      </c>
      <c r="N19" s="25">
        <f t="shared" si="2"/>
        <v>2470.7370000000005</v>
      </c>
      <c r="O19" s="25">
        <f t="shared" si="5"/>
        <v>9.7121597281106009</v>
      </c>
      <c r="P19" s="18">
        <v>258.8</v>
      </c>
    </row>
    <row r="20" spans="1:16" ht="14.25" customHeight="1" x14ac:dyDescent="0.4">
      <c r="A20" s="8">
        <v>18</v>
      </c>
      <c r="B20" s="18">
        <v>400.86</v>
      </c>
      <c r="C20" s="18">
        <v>413.60300000000001</v>
      </c>
      <c r="D20" s="18">
        <v>375.11599999999999</v>
      </c>
      <c r="E20" s="18">
        <v>418.339</v>
      </c>
      <c r="F20" s="18">
        <v>556.89700000000005</v>
      </c>
      <c r="G20" s="18">
        <v>947.93299999999999</v>
      </c>
      <c r="H20" s="18">
        <v>932.80799999999999</v>
      </c>
      <c r="I20" s="18">
        <v>1027.768</v>
      </c>
      <c r="J20" s="18">
        <v>534.66</v>
      </c>
      <c r="K20" s="18">
        <v>403.53100000000001</v>
      </c>
      <c r="L20" s="18">
        <v>381.13099999999997</v>
      </c>
      <c r="M20" s="18">
        <v>423.04500000000002</v>
      </c>
      <c r="N20" s="25">
        <f t="shared" si="2"/>
        <v>6815.6910000000007</v>
      </c>
      <c r="O20" s="25">
        <f t="shared" si="5"/>
        <v>26.791633285714287</v>
      </c>
      <c r="P20" s="18">
        <v>478.524</v>
      </c>
    </row>
    <row r="21" spans="1:16" ht="14.25" customHeight="1" x14ac:dyDescent="0.4">
      <c r="A21">
        <v>19</v>
      </c>
      <c r="B21" s="18">
        <v>191.435</v>
      </c>
      <c r="C21" s="18">
        <v>178.85400000000001</v>
      </c>
      <c r="D21" s="18">
        <v>231.05</v>
      </c>
      <c r="E21" s="18">
        <v>92.46</v>
      </c>
      <c r="F21" s="18">
        <v>119.607</v>
      </c>
      <c r="G21" s="18">
        <v>419.98500000000001</v>
      </c>
      <c r="H21" s="18">
        <v>355.65199999999999</v>
      </c>
      <c r="I21" s="18">
        <v>482.00299999999999</v>
      </c>
      <c r="J21" s="18">
        <v>21.395</v>
      </c>
      <c r="K21" s="18">
        <v>13.868</v>
      </c>
      <c r="L21" s="18">
        <v>26.925000000000001</v>
      </c>
      <c r="M21" s="18">
        <v>126.492</v>
      </c>
      <c r="N21" s="25">
        <f t="shared" si="2"/>
        <v>2259.7260000000006</v>
      </c>
      <c r="O21" s="25">
        <f t="shared" si="5"/>
        <v>8.8827017419354863</v>
      </c>
      <c r="P21" s="18">
        <v>173.75399999999999</v>
      </c>
    </row>
    <row r="22" spans="1:16" ht="14.25" customHeight="1" x14ac:dyDescent="0.4">
      <c r="A22" s="8">
        <v>20</v>
      </c>
      <c r="B22" s="18">
        <v>414.03399999999999</v>
      </c>
      <c r="C22" s="18">
        <v>375.87799999999999</v>
      </c>
      <c r="D22" s="18">
        <v>363.16</v>
      </c>
      <c r="E22" s="18">
        <v>357.49799999999999</v>
      </c>
      <c r="F22" s="18">
        <v>345.65699999999998</v>
      </c>
      <c r="G22" s="18">
        <v>329.01100000000002</v>
      </c>
      <c r="H22" s="18">
        <v>333.88099999999997</v>
      </c>
      <c r="I22" s="18">
        <v>341.55399999999997</v>
      </c>
      <c r="J22" s="18">
        <v>252.49600000000001</v>
      </c>
      <c r="K22" s="18">
        <v>312.67899999999997</v>
      </c>
      <c r="L22" s="18">
        <v>363.21199999999999</v>
      </c>
      <c r="M22" s="18">
        <v>390.17700000000002</v>
      </c>
      <c r="N22" s="25">
        <f t="shared" si="2"/>
        <v>4179.2370000000001</v>
      </c>
      <c r="O22" s="25">
        <f t="shared" si="5"/>
        <v>16.428060649769584</v>
      </c>
      <c r="P22" s="18">
        <v>370.56799999999998</v>
      </c>
    </row>
    <row r="23" spans="1:16" ht="14.25" customHeight="1" x14ac:dyDescent="0.4">
      <c r="A23">
        <v>21</v>
      </c>
      <c r="B23" s="18">
        <v>168.56800000000001</v>
      </c>
      <c r="C23" s="18">
        <v>161.178</v>
      </c>
      <c r="D23" s="18">
        <v>135.45599999999999</v>
      </c>
      <c r="E23" s="18">
        <v>110.102</v>
      </c>
      <c r="F23" s="18">
        <v>118.56</v>
      </c>
      <c r="G23" s="18">
        <v>116.196</v>
      </c>
      <c r="H23" s="18">
        <v>163.86799999999999</v>
      </c>
      <c r="I23" s="18">
        <v>210.42500000000001</v>
      </c>
      <c r="J23" s="18">
        <v>123.816</v>
      </c>
      <c r="K23" s="18">
        <v>128.886</v>
      </c>
      <c r="L23" s="18">
        <v>158.57599999999999</v>
      </c>
      <c r="M23" s="18">
        <v>177.22900000000001</v>
      </c>
      <c r="N23" s="25">
        <f t="shared" si="2"/>
        <v>1772.8600000000001</v>
      </c>
      <c r="O23" s="25">
        <f t="shared" si="5"/>
        <v>6.9688920737327198</v>
      </c>
      <c r="P23" s="18">
        <v>269.81700000000001</v>
      </c>
    </row>
    <row r="24" spans="1:16" ht="14.25" customHeight="1" x14ac:dyDescent="0.4">
      <c r="A24" s="8">
        <v>22</v>
      </c>
      <c r="B24" s="18">
        <v>405.38600000000002</v>
      </c>
      <c r="C24" s="18">
        <v>361.98899999999998</v>
      </c>
      <c r="D24" s="18">
        <v>338.77</v>
      </c>
      <c r="E24" s="18">
        <v>282.79000000000002</v>
      </c>
      <c r="F24" s="18">
        <v>278.74200000000002</v>
      </c>
      <c r="G24" s="18">
        <v>514.71699999999998</v>
      </c>
      <c r="H24" s="18">
        <v>530.43799999999999</v>
      </c>
      <c r="I24" s="18">
        <v>651.03399999999999</v>
      </c>
      <c r="J24" s="18">
        <v>290.28800000000001</v>
      </c>
      <c r="K24" s="18">
        <v>245.64</v>
      </c>
      <c r="L24" s="18">
        <v>311.54300000000001</v>
      </c>
      <c r="M24" s="18">
        <v>342.58100000000002</v>
      </c>
      <c r="N24" s="25">
        <f t="shared" si="2"/>
        <v>4553.9179999999997</v>
      </c>
      <c r="O24" s="25">
        <f t="shared" si="5"/>
        <v>17.900885041474652</v>
      </c>
      <c r="P24" s="18">
        <v>400.84899999999999</v>
      </c>
    </row>
    <row r="25" spans="1:16" ht="14.25" customHeight="1" x14ac:dyDescent="0.4">
      <c r="A25">
        <v>23</v>
      </c>
      <c r="B25" s="18">
        <v>286.40499999999997</v>
      </c>
      <c r="C25" s="18">
        <v>258.81200000000001</v>
      </c>
      <c r="D25" s="18">
        <v>248.01900000000001</v>
      </c>
      <c r="E25" s="18">
        <v>229.125</v>
      </c>
      <c r="F25" s="18">
        <v>283.89600000000002</v>
      </c>
      <c r="G25" s="18">
        <v>479.43599999999998</v>
      </c>
      <c r="H25" s="18">
        <v>561.41099999999994</v>
      </c>
      <c r="I25" s="18">
        <v>672.30200000000002</v>
      </c>
      <c r="J25" s="18">
        <v>330.56799999999998</v>
      </c>
      <c r="K25" s="18">
        <v>254.91200000000001</v>
      </c>
      <c r="L25" s="18">
        <v>278.90499999999997</v>
      </c>
      <c r="M25" s="18">
        <v>269.60899999999998</v>
      </c>
      <c r="N25" s="25">
        <f t="shared" si="2"/>
        <v>4153.4000000000005</v>
      </c>
      <c r="O25" s="25">
        <f t="shared" si="5"/>
        <v>16.326498617511522</v>
      </c>
      <c r="P25" s="18">
        <v>335.89299999999997</v>
      </c>
    </row>
    <row r="26" spans="1:16" ht="14.25" customHeight="1" x14ac:dyDescent="0.4">
      <c r="A26" s="8">
        <v>24</v>
      </c>
      <c r="B26" s="18">
        <v>724.11199999999997</v>
      </c>
      <c r="C26" s="18">
        <v>618.00599999999997</v>
      </c>
      <c r="D26" s="18">
        <v>512.16700000000003</v>
      </c>
      <c r="E26" s="18">
        <v>408.41800000000001</v>
      </c>
      <c r="F26" s="18">
        <v>298.77699999999999</v>
      </c>
      <c r="G26" s="18">
        <v>200.92599999999999</v>
      </c>
      <c r="H26" s="18">
        <v>253.08500000000001</v>
      </c>
      <c r="I26" s="18">
        <v>253.59100000000001</v>
      </c>
      <c r="J26" s="18">
        <v>192.46799999999999</v>
      </c>
      <c r="K26" s="18">
        <v>266.815</v>
      </c>
      <c r="L26" s="18">
        <v>763.524</v>
      </c>
      <c r="M26" s="18">
        <v>929.08100000000002</v>
      </c>
      <c r="N26" s="25">
        <f t="shared" si="2"/>
        <v>5420.97</v>
      </c>
      <c r="O26" s="25">
        <f t="shared" si="5"/>
        <v>21.309158571428572</v>
      </c>
      <c r="P26" s="18">
        <v>1071.905</v>
      </c>
    </row>
    <row r="27" spans="1:16" ht="14.25" customHeight="1" x14ac:dyDescent="0.4">
      <c r="A27">
        <v>25</v>
      </c>
      <c r="B27" s="18">
        <v>535.44500000000005</v>
      </c>
      <c r="C27" s="18">
        <v>481.10599999999999</v>
      </c>
      <c r="D27" s="18">
        <v>498.947</v>
      </c>
      <c r="E27" s="18">
        <v>452.709</v>
      </c>
      <c r="F27" s="18">
        <v>494.82400000000001</v>
      </c>
      <c r="G27" s="18">
        <v>805.226</v>
      </c>
      <c r="H27" s="18">
        <v>908.91200000000003</v>
      </c>
      <c r="I27" s="18">
        <v>847.67600000000004</v>
      </c>
      <c r="J27" s="18">
        <v>619.51599999999996</v>
      </c>
      <c r="K27" s="18">
        <v>580.94100000000003</v>
      </c>
      <c r="L27" s="18">
        <v>546.63900000000001</v>
      </c>
      <c r="M27" s="18">
        <v>611.26099999999997</v>
      </c>
      <c r="N27" s="25">
        <f t="shared" si="2"/>
        <v>7383.2019999999993</v>
      </c>
      <c r="O27" s="25">
        <f t="shared" si="5"/>
        <v>29.022448414746538</v>
      </c>
      <c r="P27" s="18">
        <v>661.447</v>
      </c>
    </row>
    <row r="28" spans="1:16" ht="14.25" customHeight="1" x14ac:dyDescent="0.4">
      <c r="A28" s="8">
        <v>26</v>
      </c>
      <c r="B28" s="18">
        <v>488.88499999999999</v>
      </c>
      <c r="C28" s="18">
        <v>404.524</v>
      </c>
      <c r="D28" s="18">
        <v>348.745</v>
      </c>
      <c r="E28" s="18">
        <v>310.52699999999999</v>
      </c>
      <c r="F28" s="18">
        <v>423.80399999999997</v>
      </c>
      <c r="G28" s="18">
        <v>578.45500000000004</v>
      </c>
      <c r="H28" s="18">
        <v>588.46400000000006</v>
      </c>
      <c r="I28" s="18">
        <v>742.58299999999997</v>
      </c>
      <c r="J28" s="18">
        <v>428.529</v>
      </c>
      <c r="K28" s="18">
        <v>366.40199999999999</v>
      </c>
      <c r="L28" s="18">
        <v>324.517</v>
      </c>
      <c r="M28" s="18">
        <v>337.28699999999998</v>
      </c>
      <c r="N28" s="25">
        <f t="shared" si="2"/>
        <v>5342.7219999999998</v>
      </c>
      <c r="O28" s="25">
        <f t="shared" si="5"/>
        <v>21.001575419354836</v>
      </c>
      <c r="P28" s="18">
        <v>389.82799999999997</v>
      </c>
    </row>
    <row r="29" spans="1:16" ht="14.25" customHeight="1" x14ac:dyDescent="0.4">
      <c r="A29">
        <v>27</v>
      </c>
      <c r="B29" s="18">
        <v>583.16999999999996</v>
      </c>
      <c r="C29" s="18">
        <v>459.61500000000001</v>
      </c>
      <c r="D29" s="18">
        <v>472.97399999999999</v>
      </c>
      <c r="E29" s="18">
        <v>371.19299999999998</v>
      </c>
      <c r="F29" s="18">
        <v>365.185</v>
      </c>
      <c r="G29" s="18">
        <v>478.53800000000001</v>
      </c>
      <c r="H29" s="18">
        <v>495.245</v>
      </c>
      <c r="I29" s="18">
        <v>551.50300000000004</v>
      </c>
      <c r="J29" s="18">
        <v>329.339</v>
      </c>
      <c r="K29" s="18">
        <v>326.49799999999999</v>
      </c>
      <c r="L29" s="18">
        <v>383.14600000000002</v>
      </c>
      <c r="M29" s="18">
        <v>449.77</v>
      </c>
      <c r="N29" s="25">
        <f t="shared" si="2"/>
        <v>5266.1759999999995</v>
      </c>
      <c r="O29" s="25">
        <f t="shared" si="5"/>
        <v>20.700682617511518</v>
      </c>
      <c r="P29" s="18">
        <v>511.58699999999999</v>
      </c>
    </row>
    <row r="30" spans="1:16" ht="14.25" customHeight="1" x14ac:dyDescent="0.4">
      <c r="A30" s="8">
        <v>28</v>
      </c>
      <c r="B30" s="18">
        <v>347.88299999999998</v>
      </c>
      <c r="C30" s="18">
        <v>295.50799999999998</v>
      </c>
      <c r="D30" s="18">
        <v>289.84100000000001</v>
      </c>
      <c r="E30" s="18">
        <v>246.398</v>
      </c>
      <c r="F30" s="18">
        <v>223.87200000000001</v>
      </c>
      <c r="G30" s="18">
        <v>384.06700000000001</v>
      </c>
      <c r="H30" s="18">
        <v>520.38800000000003</v>
      </c>
      <c r="I30" s="18">
        <v>395.00099999999998</v>
      </c>
      <c r="J30" s="18">
        <v>290.56900000000002</v>
      </c>
      <c r="K30" s="18">
        <v>324.483</v>
      </c>
      <c r="L30" s="18">
        <v>327.82499999999999</v>
      </c>
      <c r="M30" s="18">
        <v>334.23599999999999</v>
      </c>
      <c r="N30" s="25">
        <f t="shared" si="2"/>
        <v>3980.0709999999995</v>
      </c>
      <c r="O30" s="25">
        <f t="shared" si="5"/>
        <v>15.645163884792625</v>
      </c>
      <c r="P30" s="18">
        <v>386.47500000000002</v>
      </c>
    </row>
    <row r="31" spans="1:16" ht="14.25" customHeight="1" x14ac:dyDescent="0.4">
      <c r="A31">
        <v>29</v>
      </c>
      <c r="B31" s="18">
        <v>139.72999999999999</v>
      </c>
      <c r="C31" s="18">
        <v>134.03299999999999</v>
      </c>
      <c r="D31" s="18">
        <v>115.39</v>
      </c>
      <c r="E31" s="18">
        <v>99.427000000000007</v>
      </c>
      <c r="F31" s="18">
        <v>94.801000000000002</v>
      </c>
      <c r="G31" s="18">
        <v>81.974999999999994</v>
      </c>
      <c r="H31" s="18">
        <v>120.27800000000001</v>
      </c>
      <c r="I31" s="18">
        <v>188.10499999999999</v>
      </c>
      <c r="J31" s="18">
        <v>84.05</v>
      </c>
      <c r="K31" s="18">
        <v>74.555999999999997</v>
      </c>
      <c r="L31" s="18">
        <v>104.098</v>
      </c>
      <c r="M31" s="18">
        <v>117.901</v>
      </c>
      <c r="N31" s="25">
        <f t="shared" si="2"/>
        <v>1354.3440000000001</v>
      </c>
      <c r="O31" s="25">
        <f t="shared" si="5"/>
        <v>5.3237577511520735</v>
      </c>
      <c r="P31" s="18">
        <v>141.637</v>
      </c>
    </row>
    <row r="32" spans="1:16" ht="14.25" customHeight="1" x14ac:dyDescent="0.4">
      <c r="A32" s="8">
        <v>30</v>
      </c>
      <c r="B32" s="18">
        <v>174.774</v>
      </c>
      <c r="C32" s="18">
        <v>170.643</v>
      </c>
      <c r="D32" s="18">
        <v>108.474</v>
      </c>
      <c r="E32" s="18">
        <v>143.72499999999999</v>
      </c>
      <c r="F32" s="18">
        <v>193.37299999999999</v>
      </c>
      <c r="G32" s="18">
        <v>294.49400000000003</v>
      </c>
      <c r="H32" s="18">
        <v>397.92700000000002</v>
      </c>
      <c r="I32" s="18">
        <v>552.96500000000003</v>
      </c>
      <c r="J32" s="18">
        <v>341.92700000000002</v>
      </c>
      <c r="K32" s="18">
        <v>305.70999999999998</v>
      </c>
      <c r="L32" s="18">
        <v>235.63</v>
      </c>
      <c r="M32" s="18">
        <v>212.53100000000001</v>
      </c>
      <c r="N32" s="25">
        <f t="shared" si="2"/>
        <v>3132.1730000000007</v>
      </c>
      <c r="O32" s="25">
        <f t="shared" si="5"/>
        <v>12.312182345622123</v>
      </c>
      <c r="P32" s="18">
        <v>232.12299999999999</v>
      </c>
    </row>
    <row r="33" spans="1:16" ht="14.25" customHeight="1" x14ac:dyDescent="0.4">
      <c r="A33">
        <v>31</v>
      </c>
      <c r="B33" s="18">
        <v>334.291</v>
      </c>
      <c r="C33" s="18">
        <v>244.47900000000001</v>
      </c>
      <c r="D33" s="18">
        <v>240.38499999999999</v>
      </c>
      <c r="E33" s="18">
        <v>234.56200000000001</v>
      </c>
      <c r="F33" s="18">
        <v>576.11500000000001</v>
      </c>
      <c r="G33" s="18">
        <v>435.34699999999998</v>
      </c>
      <c r="H33" s="18">
        <v>428.755</v>
      </c>
      <c r="I33" s="18">
        <v>427.21899999999999</v>
      </c>
      <c r="J33" s="18">
        <v>216.334</v>
      </c>
      <c r="K33" s="18">
        <v>229.63</v>
      </c>
      <c r="L33" s="18">
        <v>217.63399999999999</v>
      </c>
      <c r="M33" s="18">
        <v>256.26600000000002</v>
      </c>
      <c r="N33" s="25">
        <f t="shared" si="2"/>
        <v>3841.0170000000003</v>
      </c>
      <c r="O33" s="25">
        <f t="shared" si="5"/>
        <v>15.098559912442397</v>
      </c>
      <c r="P33" s="18">
        <v>260.47800000000001</v>
      </c>
    </row>
    <row r="34" spans="1:16" ht="14.25" customHeight="1" x14ac:dyDescent="0.4">
      <c r="A34" s="8">
        <v>32</v>
      </c>
      <c r="B34" s="18">
        <v>463.23899999999998</v>
      </c>
      <c r="C34" s="18">
        <v>556.28599999999994</v>
      </c>
      <c r="D34" s="18">
        <v>406.76</v>
      </c>
      <c r="E34" s="18">
        <v>337.262</v>
      </c>
      <c r="F34" s="18">
        <v>251.58699999999999</v>
      </c>
      <c r="G34" s="18">
        <v>230.74700000000001</v>
      </c>
      <c r="H34" s="18">
        <v>306.64800000000002</v>
      </c>
      <c r="I34" s="18">
        <v>454.375</v>
      </c>
      <c r="J34" s="18">
        <v>367.35899999999998</v>
      </c>
      <c r="K34" s="18">
        <v>318.39299999999997</v>
      </c>
      <c r="L34" s="18">
        <v>407.49299999999999</v>
      </c>
      <c r="M34" s="18">
        <v>553.86900000000003</v>
      </c>
      <c r="N34" s="25">
        <f t="shared" si="2"/>
        <v>4654.018</v>
      </c>
      <c r="O34" s="25">
        <f t="shared" si="5"/>
        <v>18.294365686635942</v>
      </c>
      <c r="P34" s="18">
        <v>578.38900000000001</v>
      </c>
    </row>
    <row r="35" spans="1:16" ht="14.25" customHeight="1" x14ac:dyDescent="0.4">
      <c r="A35">
        <v>33</v>
      </c>
      <c r="B35" s="18">
        <v>618.67600000000004</v>
      </c>
      <c r="C35" s="18">
        <v>472.428</v>
      </c>
      <c r="D35" s="18">
        <v>426.75200000000001</v>
      </c>
      <c r="E35" s="18">
        <v>450.23500000000001</v>
      </c>
      <c r="F35" s="18">
        <v>439.178</v>
      </c>
      <c r="G35" s="18">
        <v>462.77100000000002</v>
      </c>
      <c r="H35" s="18">
        <v>525.08299999999997</v>
      </c>
      <c r="I35" s="18">
        <v>546.99099999999999</v>
      </c>
      <c r="J35" s="18">
        <v>401.92700000000002</v>
      </c>
      <c r="K35" s="18">
        <v>384.83300000000003</v>
      </c>
      <c r="L35" s="18">
        <v>401.43200000000002</v>
      </c>
      <c r="M35" s="18">
        <v>590.94100000000003</v>
      </c>
      <c r="N35" s="25">
        <f t="shared" si="2"/>
        <v>5721.2469999999994</v>
      </c>
      <c r="O35" s="25">
        <f t="shared" si="5"/>
        <v>22.48951009677419</v>
      </c>
      <c r="P35" s="18">
        <v>591.03399999999999</v>
      </c>
    </row>
    <row r="36" spans="1:16" ht="14.25" customHeight="1" x14ac:dyDescent="0.4">
      <c r="A36" s="8">
        <v>34</v>
      </c>
      <c r="B36" s="18">
        <v>528.98299999999995</v>
      </c>
      <c r="C36" s="18">
        <v>473.01799999999997</v>
      </c>
      <c r="D36" s="18">
        <v>466.84699999999998</v>
      </c>
      <c r="E36" s="18">
        <v>384.40300000000002</v>
      </c>
      <c r="F36" s="18">
        <v>606.26900000000001</v>
      </c>
      <c r="G36" s="18">
        <v>1096.8499999999999</v>
      </c>
      <c r="H36" s="18">
        <v>1267.81</v>
      </c>
      <c r="I36" s="18">
        <v>1280.248</v>
      </c>
      <c r="J36" s="18">
        <v>813.42</v>
      </c>
      <c r="K36" s="18">
        <v>663.77599999999995</v>
      </c>
      <c r="L36" s="18">
        <v>473.69299999999998</v>
      </c>
      <c r="M36" s="18">
        <v>482.82799999999997</v>
      </c>
      <c r="N36" s="25">
        <f t="shared" si="2"/>
        <v>8538.1450000000004</v>
      </c>
      <c r="O36" s="25">
        <f t="shared" si="5"/>
        <v>33.562385645161292</v>
      </c>
      <c r="P36" s="18">
        <v>492.69200000000001</v>
      </c>
    </row>
    <row r="37" spans="1:16" ht="14.25" customHeight="1" x14ac:dyDescent="0.4">
      <c r="A37">
        <v>35</v>
      </c>
      <c r="B37" s="18">
        <v>475.67200000000003</v>
      </c>
      <c r="C37" s="18">
        <v>396.125</v>
      </c>
      <c r="D37" s="18">
        <v>501.02199999999999</v>
      </c>
      <c r="E37" s="18">
        <v>448.233</v>
      </c>
      <c r="F37" s="18">
        <v>476.61399999999998</v>
      </c>
      <c r="G37" s="18">
        <v>570.33399999999995</v>
      </c>
      <c r="H37" s="18">
        <v>647.01</v>
      </c>
      <c r="I37" s="18">
        <v>761.48099999999999</v>
      </c>
      <c r="J37" s="18">
        <v>556.45799999999997</v>
      </c>
      <c r="K37" s="18">
        <v>646.54399999999998</v>
      </c>
      <c r="L37" s="18">
        <v>548.33299999999997</v>
      </c>
      <c r="M37" s="18">
        <v>608.25800000000004</v>
      </c>
      <c r="N37" s="25">
        <f t="shared" si="2"/>
        <v>6636.083999999998</v>
      </c>
      <c r="O37" s="25">
        <f t="shared" si="5"/>
        <v>26.085620516129026</v>
      </c>
      <c r="P37" s="18">
        <v>529.15300000000002</v>
      </c>
    </row>
    <row r="38" spans="1:16" ht="14.25" customHeight="1" x14ac:dyDescent="0.4">
      <c r="A38" s="8">
        <v>36</v>
      </c>
      <c r="B38" s="18">
        <v>346.15499999999997</v>
      </c>
      <c r="C38" s="18">
        <v>340.911</v>
      </c>
      <c r="D38" s="18">
        <v>264.27600000000001</v>
      </c>
      <c r="E38" s="18">
        <v>273.55599999999998</v>
      </c>
      <c r="F38" s="18">
        <v>322.58600000000001</v>
      </c>
      <c r="G38" s="18">
        <v>275.68700000000001</v>
      </c>
      <c r="H38" s="18">
        <v>349.17099999999999</v>
      </c>
      <c r="I38" s="18">
        <v>426.80900000000003</v>
      </c>
      <c r="J38" s="18">
        <v>353.94900000000001</v>
      </c>
      <c r="K38" s="18">
        <v>407.334</v>
      </c>
      <c r="L38" s="18">
        <v>545.39300000000003</v>
      </c>
      <c r="M38" s="18">
        <v>562.01300000000003</v>
      </c>
      <c r="N38" s="25">
        <f t="shared" si="2"/>
        <v>4467.84</v>
      </c>
      <c r="O38" s="25">
        <f t="shared" si="5"/>
        <v>17.562523133640553</v>
      </c>
      <c r="P38" s="18">
        <v>584.01599999999996</v>
      </c>
    </row>
    <row r="39" spans="1:16" ht="14.25" customHeight="1" x14ac:dyDescent="0.4">
      <c r="A39">
        <v>37</v>
      </c>
      <c r="B39" s="18">
        <v>624.625</v>
      </c>
      <c r="C39" s="18">
        <v>471.56799999999998</v>
      </c>
      <c r="D39" s="18">
        <v>410.72699999999998</v>
      </c>
      <c r="E39" s="18">
        <v>371.90699999999998</v>
      </c>
      <c r="F39" s="18">
        <v>371.52199999999999</v>
      </c>
      <c r="G39" s="18">
        <v>469.72399999999999</v>
      </c>
      <c r="H39" s="18">
        <v>576.35500000000002</v>
      </c>
      <c r="I39" s="18">
        <v>697.60199999999998</v>
      </c>
      <c r="J39" s="18">
        <v>460.745</v>
      </c>
      <c r="K39" s="18">
        <v>425.18700000000001</v>
      </c>
      <c r="L39" s="18">
        <v>491.5</v>
      </c>
      <c r="M39" s="18">
        <v>424.27</v>
      </c>
      <c r="N39" s="25">
        <f t="shared" si="2"/>
        <v>5795.732</v>
      </c>
      <c r="O39" s="25">
        <f t="shared" si="5"/>
        <v>22.782301364055296</v>
      </c>
      <c r="P39" s="18">
        <v>419.44</v>
      </c>
    </row>
    <row r="40" spans="1:16" ht="14.25" customHeight="1" x14ac:dyDescent="0.4">
      <c r="A40" s="8">
        <v>38</v>
      </c>
      <c r="B40" s="18">
        <v>322.02699999999999</v>
      </c>
      <c r="C40" s="18">
        <v>293.56</v>
      </c>
      <c r="D40" s="18">
        <v>414.58300000000003</v>
      </c>
      <c r="E40" s="18">
        <v>382.23599999999999</v>
      </c>
      <c r="F40" s="18">
        <v>283.37200000000001</v>
      </c>
      <c r="G40" s="18">
        <v>376.73200000000003</v>
      </c>
      <c r="H40" s="18">
        <v>481.39699999999999</v>
      </c>
      <c r="I40" s="18">
        <v>458.94200000000001</v>
      </c>
      <c r="J40" s="18">
        <v>274.721</v>
      </c>
      <c r="K40" s="18">
        <v>238.31</v>
      </c>
      <c r="L40" s="18">
        <v>243.971</v>
      </c>
      <c r="M40" s="18">
        <v>289.44200000000001</v>
      </c>
      <c r="N40" s="25">
        <f t="shared" si="2"/>
        <v>4059.2930000000001</v>
      </c>
      <c r="O40" s="25">
        <f t="shared" si="5"/>
        <v>15.956575709677418</v>
      </c>
      <c r="P40" s="18">
        <v>328.21899999999999</v>
      </c>
    </row>
    <row r="41" spans="1:16" ht="14.25" customHeight="1" x14ac:dyDescent="0.4">
      <c r="A41">
        <v>39</v>
      </c>
      <c r="B41" s="18">
        <v>355.029</v>
      </c>
      <c r="C41" s="18">
        <v>305.20100000000002</v>
      </c>
      <c r="D41" s="18">
        <v>301.68099999999998</v>
      </c>
      <c r="E41" s="18">
        <v>287.52999999999997</v>
      </c>
      <c r="F41" s="18">
        <v>379.50299999999999</v>
      </c>
      <c r="G41" s="18">
        <v>589.15499999999997</v>
      </c>
      <c r="H41" s="18">
        <v>586.22400000000005</v>
      </c>
      <c r="I41" s="18">
        <v>754.995</v>
      </c>
      <c r="J41" s="18">
        <v>433.41699999999997</v>
      </c>
      <c r="K41" s="18">
        <v>287.053</v>
      </c>
      <c r="L41" s="18">
        <v>362.72300000000001</v>
      </c>
      <c r="M41" s="18">
        <v>556.94899999999996</v>
      </c>
      <c r="N41" s="25">
        <f t="shared" si="2"/>
        <v>5199.46</v>
      </c>
      <c r="O41" s="25">
        <f t="shared" si="5"/>
        <v>20.438430322580643</v>
      </c>
      <c r="P41" s="18">
        <v>387.99700000000001</v>
      </c>
    </row>
    <row r="42" spans="1:16" ht="14.25" customHeight="1" x14ac:dyDescent="0.4">
      <c r="A42" s="8">
        <v>40</v>
      </c>
      <c r="B42" s="18">
        <v>286.55099999999999</v>
      </c>
      <c r="C42" s="18">
        <v>248.351</v>
      </c>
      <c r="D42" s="18">
        <v>245.97900000000001</v>
      </c>
      <c r="E42" s="18">
        <v>225.047</v>
      </c>
      <c r="F42" s="18">
        <v>233.33</v>
      </c>
      <c r="G42" s="18">
        <v>244.67</v>
      </c>
      <c r="H42" s="18">
        <v>274.33300000000003</v>
      </c>
      <c r="I42" s="18">
        <v>413.04599999999999</v>
      </c>
      <c r="J42" s="18">
        <v>234.39099999999999</v>
      </c>
      <c r="K42" s="18">
        <v>260.09199999999998</v>
      </c>
      <c r="L42" s="18">
        <v>285.01900000000001</v>
      </c>
      <c r="M42" s="18">
        <v>310.916</v>
      </c>
      <c r="N42" s="25">
        <f t="shared" si="2"/>
        <v>3261.7250000000004</v>
      </c>
      <c r="O42" s="25">
        <f t="shared" si="5"/>
        <v>12.82143513824885</v>
      </c>
      <c r="P42" s="18">
        <v>303.58800000000002</v>
      </c>
    </row>
    <row r="43" spans="1:16" ht="14.25" customHeight="1" x14ac:dyDescent="0.4">
      <c r="A43">
        <v>41</v>
      </c>
      <c r="B43" s="18">
        <v>634.46500000000003</v>
      </c>
      <c r="C43" s="18">
        <v>612.70100000000002</v>
      </c>
      <c r="D43" s="18">
        <v>583.69100000000003</v>
      </c>
      <c r="E43" s="18">
        <v>580.625</v>
      </c>
      <c r="F43" s="18">
        <v>613.16099999999994</v>
      </c>
      <c r="G43" s="18">
        <v>572.34900000000005</v>
      </c>
      <c r="H43" s="18">
        <v>586.67600000000004</v>
      </c>
      <c r="I43" s="18">
        <v>636.89200000000005</v>
      </c>
      <c r="J43" s="18">
        <v>571.04</v>
      </c>
      <c r="K43" s="18">
        <v>593.24400000000003</v>
      </c>
      <c r="L43" s="18">
        <v>589.83500000000004</v>
      </c>
      <c r="M43" s="18">
        <v>588.21</v>
      </c>
      <c r="N43" s="25">
        <f t="shared" si="2"/>
        <v>7162.8890000000001</v>
      </c>
      <c r="O43" s="25">
        <f t="shared" si="5"/>
        <v>28.156425423963135</v>
      </c>
      <c r="P43" s="18">
        <v>601.67100000000005</v>
      </c>
    </row>
    <row r="44" spans="1:16" ht="14.25" customHeight="1" x14ac:dyDescent="0.4">
      <c r="A44" s="8">
        <v>42</v>
      </c>
      <c r="B44" s="18">
        <v>540.44600000000003</v>
      </c>
      <c r="C44" s="18">
        <v>508.62200000000001</v>
      </c>
      <c r="D44" s="18">
        <v>454.98</v>
      </c>
      <c r="E44" s="18">
        <v>403.79700000000003</v>
      </c>
      <c r="F44" s="18">
        <v>593.94000000000005</v>
      </c>
      <c r="G44" s="18">
        <v>798.51300000000003</v>
      </c>
      <c r="H44" s="18">
        <v>975.66200000000003</v>
      </c>
      <c r="I44" s="18">
        <v>1107.5309999999999</v>
      </c>
      <c r="J44" s="18">
        <v>638.78300000000002</v>
      </c>
      <c r="K44" s="18">
        <v>559.40200000000004</v>
      </c>
      <c r="L44" s="18">
        <v>470.50299999999999</v>
      </c>
      <c r="M44" s="18">
        <v>504.97</v>
      </c>
      <c r="N44" s="25">
        <f t="shared" si="2"/>
        <v>7557.1490000000003</v>
      </c>
      <c r="O44" s="25">
        <f t="shared" si="5"/>
        <v>29.70621242857143</v>
      </c>
      <c r="P44" s="18">
        <v>1168.4580000000001</v>
      </c>
    </row>
    <row r="45" spans="1:16" ht="14.25" customHeight="1" x14ac:dyDescent="0.4">
      <c r="A45">
        <v>43</v>
      </c>
      <c r="B45" s="18">
        <v>414.13</v>
      </c>
      <c r="C45" s="18">
        <v>375.03</v>
      </c>
      <c r="D45" s="18">
        <v>301.45299999999997</v>
      </c>
      <c r="E45" s="18">
        <v>301.839</v>
      </c>
      <c r="F45" s="18">
        <v>241.51300000000001</v>
      </c>
      <c r="G45" s="18">
        <v>263.53800000000001</v>
      </c>
      <c r="H45" s="18">
        <v>280.762</v>
      </c>
      <c r="I45" s="18">
        <v>339.88200000000001</v>
      </c>
      <c r="J45" s="18">
        <v>206.30500000000001</v>
      </c>
      <c r="K45" s="18">
        <v>295.12200000000001</v>
      </c>
      <c r="L45" s="18">
        <v>343.01299999999998</v>
      </c>
      <c r="M45" s="18">
        <v>358.39699999999999</v>
      </c>
      <c r="N45" s="25">
        <f t="shared" si="2"/>
        <v>3720.9839999999995</v>
      </c>
      <c r="O45" s="25">
        <f t="shared" si="5"/>
        <v>14.62672512442396</v>
      </c>
      <c r="P45" s="18">
        <v>404.40300000000002</v>
      </c>
    </row>
    <row r="46" spans="1:16" ht="14.25" customHeight="1" x14ac:dyDescent="0.4">
      <c r="A46" s="8">
        <v>44</v>
      </c>
      <c r="B46" s="18">
        <v>420.43599999999998</v>
      </c>
      <c r="C46" s="18">
        <v>378.82600000000002</v>
      </c>
      <c r="D46" s="18">
        <v>559.66099999999994</v>
      </c>
      <c r="E46" s="18">
        <v>717.23</v>
      </c>
      <c r="F46" s="18">
        <v>1146.6790000000001</v>
      </c>
      <c r="G46" s="18">
        <v>1886.752</v>
      </c>
      <c r="H46" s="18">
        <v>1809.835</v>
      </c>
      <c r="I46" s="18">
        <v>331.57100000000003</v>
      </c>
      <c r="J46" s="18">
        <v>70.165000000000006</v>
      </c>
      <c r="K46" s="18">
        <v>69.534999999999997</v>
      </c>
      <c r="L46" s="18">
        <v>110.114</v>
      </c>
      <c r="M46" s="18">
        <v>131.614</v>
      </c>
      <c r="N46" s="25">
        <f t="shared" si="2"/>
        <v>7632.4179999999988</v>
      </c>
      <c r="O46" s="25">
        <f t="shared" si="5"/>
        <v>30.002085502304141</v>
      </c>
      <c r="P46" s="18">
        <v>164.95</v>
      </c>
    </row>
    <row r="47" spans="1:16" ht="14.25" customHeight="1" x14ac:dyDescent="0.4">
      <c r="A47">
        <v>45</v>
      </c>
      <c r="B47" s="18">
        <v>257.91800000000001</v>
      </c>
      <c r="C47" s="18">
        <v>318.83199999999999</v>
      </c>
      <c r="D47" s="18">
        <v>588.33500000000004</v>
      </c>
      <c r="E47" s="18">
        <v>626.63199999999995</v>
      </c>
      <c r="F47" s="18">
        <v>339.29199999999997</v>
      </c>
      <c r="G47" s="18">
        <v>211.02799999999999</v>
      </c>
      <c r="H47" s="18">
        <v>296.92700000000002</v>
      </c>
      <c r="I47" s="18">
        <v>403.90600000000001</v>
      </c>
      <c r="J47" s="18">
        <v>275.803</v>
      </c>
      <c r="K47" s="18">
        <v>717.43700000000001</v>
      </c>
      <c r="L47" s="18">
        <v>646.20500000000004</v>
      </c>
      <c r="M47" s="18">
        <v>488.93</v>
      </c>
      <c r="N47" s="25">
        <f t="shared" si="2"/>
        <v>5171.2449999999999</v>
      </c>
      <c r="O47" s="25">
        <f t="shared" si="5"/>
        <v>20.327520668202762</v>
      </c>
      <c r="P47" s="18">
        <v>545.16899999999998</v>
      </c>
    </row>
    <row r="48" spans="1:16" ht="14.25" customHeight="1" x14ac:dyDescent="0.4">
      <c r="A48" s="8">
        <v>46</v>
      </c>
      <c r="B48" s="18">
        <v>339.75099999999998</v>
      </c>
      <c r="C48" s="18">
        <v>300.702</v>
      </c>
      <c r="D48" s="18">
        <v>283.32400000000001</v>
      </c>
      <c r="E48" s="18">
        <v>263.73</v>
      </c>
      <c r="F48" s="18">
        <v>259.57799999999997</v>
      </c>
      <c r="G48" s="18">
        <v>296.33999999999997</v>
      </c>
      <c r="H48" s="18">
        <v>348.50599999999997</v>
      </c>
      <c r="I48" s="18">
        <v>377.22399999999999</v>
      </c>
      <c r="J48" s="18">
        <v>291.90899999999999</v>
      </c>
      <c r="K48" s="18">
        <v>265.38600000000002</v>
      </c>
      <c r="L48" s="18">
        <v>290.57100000000003</v>
      </c>
      <c r="M48" s="18">
        <v>330.822</v>
      </c>
      <c r="N48" s="25">
        <f t="shared" si="2"/>
        <v>3647.8430000000003</v>
      </c>
      <c r="O48" s="25">
        <f t="shared" si="5"/>
        <v>14.339216953917051</v>
      </c>
      <c r="P48" s="18">
        <v>391.053</v>
      </c>
    </row>
    <row r="49" spans="1:16" ht="14.25" customHeight="1" x14ac:dyDescent="0.4">
      <c r="A49">
        <v>47</v>
      </c>
      <c r="B49" s="18">
        <v>1950.941</v>
      </c>
      <c r="C49" s="18">
        <v>2523.6790000000001</v>
      </c>
      <c r="D49" s="18">
        <v>2204.8939999999998</v>
      </c>
      <c r="E49" s="18">
        <v>2295.4670000000001</v>
      </c>
      <c r="F49" s="18">
        <v>2114.6320000000001</v>
      </c>
      <c r="G49" s="18">
        <v>2195.4780000000001</v>
      </c>
      <c r="H49" s="18">
        <v>2501.1080000000002</v>
      </c>
      <c r="I49" s="18">
        <v>2482.8789999999999</v>
      </c>
      <c r="J49" s="18">
        <v>2135.654</v>
      </c>
      <c r="K49" s="18">
        <v>1737.6469999999999</v>
      </c>
      <c r="L49" s="18">
        <v>2153.047</v>
      </c>
      <c r="M49" s="18">
        <v>2722.43</v>
      </c>
      <c r="N49" s="25">
        <f t="shared" si="2"/>
        <v>27017.856</v>
      </c>
      <c r="O49" s="25">
        <f t="shared" si="5"/>
        <v>106.20383026728111</v>
      </c>
      <c r="P49" s="18">
        <v>3496.902</v>
      </c>
    </row>
    <row r="50" spans="1:16" ht="14.25" customHeight="1" x14ac:dyDescent="0.4">
      <c r="A50" s="8">
        <v>48</v>
      </c>
      <c r="B50" s="18">
        <v>480.23399999999998</v>
      </c>
      <c r="C50" s="18">
        <v>486.56099999999998</v>
      </c>
      <c r="D50" s="18">
        <v>409.48</v>
      </c>
      <c r="E50" s="18">
        <v>387.18099999999998</v>
      </c>
      <c r="F50" s="18">
        <v>449.56799999999998</v>
      </c>
      <c r="G50" s="18">
        <v>588.89200000000005</v>
      </c>
      <c r="H50" s="18">
        <v>670.34100000000001</v>
      </c>
      <c r="I50" s="18">
        <v>735.78300000000002</v>
      </c>
      <c r="J50" s="18">
        <v>454.31599999999997</v>
      </c>
      <c r="K50" s="18">
        <v>387.59399999999999</v>
      </c>
      <c r="L50" s="18">
        <v>376.38299999999998</v>
      </c>
      <c r="M50" s="18">
        <v>532.71600000000001</v>
      </c>
      <c r="N50" s="25">
        <f t="shared" si="2"/>
        <v>5959.049</v>
      </c>
      <c r="O50" s="25">
        <f t="shared" si="5"/>
        <v>23.424280170506911</v>
      </c>
      <c r="P50" s="18">
        <v>423.94200000000001</v>
      </c>
    </row>
    <row r="51" spans="1:16" ht="14.25" customHeight="1" x14ac:dyDescent="0.4">
      <c r="A51">
        <v>49</v>
      </c>
      <c r="B51" s="18">
        <v>981.19799999999998</v>
      </c>
      <c r="C51" s="18">
        <v>1003.187</v>
      </c>
      <c r="D51" s="18">
        <v>771.87</v>
      </c>
      <c r="E51" s="18">
        <v>663.91800000000001</v>
      </c>
      <c r="F51" s="18">
        <v>755.29200000000003</v>
      </c>
      <c r="G51" s="18">
        <v>943.75800000000004</v>
      </c>
      <c r="H51" s="18">
        <v>1025.9829999999999</v>
      </c>
      <c r="I51" s="18">
        <v>1160.8910000000001</v>
      </c>
      <c r="J51" s="18">
        <v>685.94500000000005</v>
      </c>
      <c r="K51" s="18">
        <v>732.94399999999996</v>
      </c>
      <c r="L51" s="18">
        <v>650.93499999999995</v>
      </c>
      <c r="M51" s="18">
        <v>814.51300000000003</v>
      </c>
      <c r="N51" s="25">
        <f t="shared" si="2"/>
        <v>10190.433999999999</v>
      </c>
      <c r="O51" s="25">
        <f t="shared" si="5"/>
        <v>40.057328119815665</v>
      </c>
      <c r="P51" s="18">
        <v>893.94500000000005</v>
      </c>
    </row>
    <row r="52" spans="1:16" ht="14.25" customHeight="1" x14ac:dyDescent="0.4">
      <c r="A52" s="8">
        <v>50</v>
      </c>
      <c r="B52" s="18">
        <v>203.24</v>
      </c>
      <c r="C52" s="18">
        <v>177.08500000000001</v>
      </c>
      <c r="D52" s="18">
        <v>135.14599999999999</v>
      </c>
      <c r="E52" s="18">
        <v>119.4</v>
      </c>
      <c r="F52" s="18">
        <v>172.37</v>
      </c>
      <c r="G52" s="18">
        <v>99.028000000000006</v>
      </c>
      <c r="H52" s="18">
        <v>20.885999999999999</v>
      </c>
      <c r="I52" s="18">
        <v>44.095999999999997</v>
      </c>
      <c r="J52" s="18">
        <v>226.33099999999999</v>
      </c>
      <c r="K52" s="18">
        <v>70.841999999999999</v>
      </c>
      <c r="L52" s="18">
        <v>278.976</v>
      </c>
      <c r="M52" s="18">
        <v>318.04500000000002</v>
      </c>
      <c r="N52" s="25">
        <f t="shared" si="2"/>
        <v>1865.4450000000002</v>
      </c>
      <c r="O52" s="25">
        <f t="shared" si="5"/>
        <v>7.3328321889400927</v>
      </c>
      <c r="P52" s="18">
        <v>385.76400000000001</v>
      </c>
    </row>
    <row r="53" spans="1:16" ht="14.25" customHeight="1" x14ac:dyDescent="0.4">
      <c r="A53">
        <v>51</v>
      </c>
      <c r="B53" s="18">
        <v>286.36599999999999</v>
      </c>
      <c r="C53" s="18">
        <v>283.58100000000002</v>
      </c>
      <c r="D53" s="18">
        <v>258.35300000000001</v>
      </c>
      <c r="E53" s="18">
        <v>224.05699999999999</v>
      </c>
      <c r="F53" s="18">
        <v>219.863</v>
      </c>
      <c r="G53" s="18">
        <v>208.261</v>
      </c>
      <c r="H53" s="18">
        <v>216.25700000000001</v>
      </c>
      <c r="I53" s="18">
        <v>247.822</v>
      </c>
      <c r="J53" s="18">
        <v>228.22800000000001</v>
      </c>
      <c r="K53" s="18">
        <v>238.58099999999999</v>
      </c>
      <c r="L53" s="18">
        <v>288.774</v>
      </c>
      <c r="M53" s="18">
        <v>316.85700000000003</v>
      </c>
      <c r="N53" s="25">
        <f t="shared" si="2"/>
        <v>3017</v>
      </c>
      <c r="O53" s="25">
        <f t="shared" si="5"/>
        <v>11.859451612903225</v>
      </c>
      <c r="P53" s="18">
        <v>360.3</v>
      </c>
    </row>
    <row r="54" spans="1:16" ht="14.25" customHeight="1" x14ac:dyDescent="0.4">
      <c r="A54" s="8">
        <v>52</v>
      </c>
      <c r="B54" s="18">
        <v>362.49200000000002</v>
      </c>
      <c r="C54" s="18">
        <v>319.31299999999999</v>
      </c>
      <c r="D54" s="18">
        <v>292.11599999999999</v>
      </c>
      <c r="E54" s="18">
        <v>267.57799999999997</v>
      </c>
      <c r="F54" s="18">
        <v>297.41199999999998</v>
      </c>
      <c r="G54" s="18">
        <v>472.28</v>
      </c>
      <c r="H54" s="18">
        <v>539.71</v>
      </c>
      <c r="I54" s="18">
        <v>727.64499999999998</v>
      </c>
      <c r="J54" s="18">
        <v>485.24900000000002</v>
      </c>
      <c r="K54" s="18">
        <v>363.78300000000002</v>
      </c>
      <c r="L54" s="18">
        <v>440.36900000000003</v>
      </c>
      <c r="M54" s="18">
        <v>415.084</v>
      </c>
      <c r="N54" s="25">
        <f t="shared" si="2"/>
        <v>4983.0309999999999</v>
      </c>
      <c r="O54" s="25">
        <f t="shared" si="5"/>
        <v>19.587674852534562</v>
      </c>
      <c r="P54" s="18">
        <v>456.56599999999997</v>
      </c>
    </row>
    <row r="55" spans="1:16" ht="14.25" customHeight="1" x14ac:dyDescent="0.4">
      <c r="A55">
        <v>53</v>
      </c>
      <c r="B55" s="18">
        <v>302.57400000000001</v>
      </c>
      <c r="C55" s="18">
        <v>255.69499999999999</v>
      </c>
      <c r="D55" s="18">
        <v>256.40800000000002</v>
      </c>
      <c r="E55" s="18">
        <v>243.56899999999999</v>
      </c>
      <c r="F55" s="18">
        <v>248.315</v>
      </c>
      <c r="G55" s="18">
        <v>236.20400000000001</v>
      </c>
      <c r="H55" s="18">
        <v>259.13900000000001</v>
      </c>
      <c r="I55" s="18">
        <v>287.22199999999998</v>
      </c>
      <c r="J55" s="18">
        <v>247.59899999999999</v>
      </c>
      <c r="K55" s="18">
        <v>270.67700000000002</v>
      </c>
      <c r="L55" s="18">
        <v>279.53399999999999</v>
      </c>
      <c r="M55" s="18">
        <v>309.37799999999999</v>
      </c>
      <c r="N55" s="25">
        <f t="shared" si="2"/>
        <v>3196.3140000000008</v>
      </c>
      <c r="O55" s="25">
        <f t="shared" si="5"/>
        <v>12.564312635944704</v>
      </c>
      <c r="P55" s="18">
        <v>292.58600000000001</v>
      </c>
    </row>
    <row r="56" spans="1:16" ht="14.25" customHeight="1" x14ac:dyDescent="0.4">
      <c r="A56" s="8">
        <v>54</v>
      </c>
      <c r="B56" s="18">
        <v>280.37299999999999</v>
      </c>
      <c r="C56" s="18">
        <v>250.25299999999999</v>
      </c>
      <c r="D56" s="18">
        <v>240.07900000000001</v>
      </c>
      <c r="E56" s="18">
        <v>233.828</v>
      </c>
      <c r="F56" s="18">
        <v>247.39599999999999</v>
      </c>
      <c r="G56" s="18">
        <v>393.88299999999998</v>
      </c>
      <c r="H56" s="18">
        <v>428.31200000000001</v>
      </c>
      <c r="I56" s="18">
        <v>480.85300000000001</v>
      </c>
      <c r="J56" s="18">
        <v>322.35300000000001</v>
      </c>
      <c r="K56" s="18">
        <v>250.01599999999999</v>
      </c>
      <c r="L56" s="18">
        <v>275.44900000000001</v>
      </c>
      <c r="M56" s="18">
        <v>305.33300000000003</v>
      </c>
      <c r="N56" s="25">
        <f t="shared" si="2"/>
        <v>3708.1280000000002</v>
      </c>
      <c r="O56" s="25">
        <f t="shared" si="5"/>
        <v>14.576189788018432</v>
      </c>
      <c r="P56" s="18">
        <v>352.04899999999998</v>
      </c>
    </row>
    <row r="57" spans="1:16" ht="14.25" customHeight="1" x14ac:dyDescent="0.4">
      <c r="A57">
        <v>55</v>
      </c>
      <c r="B57" s="18">
        <v>378.02800000000002</v>
      </c>
      <c r="C57" s="18">
        <v>382.86099999999999</v>
      </c>
      <c r="D57" s="18">
        <v>362.89</v>
      </c>
      <c r="E57" s="18">
        <v>342.39600000000002</v>
      </c>
      <c r="F57" s="18">
        <v>365.505</v>
      </c>
      <c r="G57" s="18">
        <v>345.03</v>
      </c>
      <c r="H57" s="18">
        <v>448.851</v>
      </c>
      <c r="I57" s="18">
        <v>348.16300000000001</v>
      </c>
      <c r="J57" s="18">
        <v>333.64600000000002</v>
      </c>
      <c r="K57" s="18">
        <v>369.36</v>
      </c>
      <c r="L57" s="18">
        <v>363.62099999999998</v>
      </c>
      <c r="M57" s="18">
        <v>415.57400000000001</v>
      </c>
      <c r="N57" s="25">
        <f t="shared" si="2"/>
        <v>4455.9250000000002</v>
      </c>
      <c r="O57" s="25">
        <f t="shared" si="5"/>
        <v>17.515686751152074</v>
      </c>
      <c r="P57" s="18">
        <v>474.54</v>
      </c>
    </row>
    <row r="58" spans="1:16" ht="14.25" customHeight="1" x14ac:dyDescent="0.4">
      <c r="A58" s="8">
        <v>56</v>
      </c>
      <c r="B58" s="18">
        <v>595.95500000000004</v>
      </c>
      <c r="C58" s="18">
        <v>496.52</v>
      </c>
      <c r="D58" s="18">
        <v>535.30799999999999</v>
      </c>
      <c r="E58" s="18">
        <v>522.74400000000003</v>
      </c>
      <c r="F58" s="18">
        <v>641.60500000000002</v>
      </c>
      <c r="G58" s="18">
        <v>1057.2460000000001</v>
      </c>
      <c r="H58" s="18">
        <v>1081.816</v>
      </c>
      <c r="I58" s="18">
        <v>1078.7529999999999</v>
      </c>
      <c r="J58" s="18">
        <v>607.90899999999999</v>
      </c>
      <c r="K58" s="18">
        <v>600.42999999999995</v>
      </c>
      <c r="L58" s="18">
        <v>741.00099999999998</v>
      </c>
      <c r="M58" s="18">
        <v>749.05700000000002</v>
      </c>
      <c r="N58" s="25">
        <f t="shared" si="2"/>
        <v>8708.344000000001</v>
      </c>
      <c r="O58" s="25">
        <f t="shared" si="5"/>
        <v>34.231416737327187</v>
      </c>
      <c r="P58" s="18">
        <v>752.88599999999997</v>
      </c>
    </row>
    <row r="59" spans="1:16" ht="14.25" customHeight="1" x14ac:dyDescent="0.4">
      <c r="A59">
        <v>57</v>
      </c>
      <c r="B59" s="18">
        <v>469.26299999999998</v>
      </c>
      <c r="C59" s="18">
        <v>397.98099999999999</v>
      </c>
      <c r="D59" s="18">
        <v>428.37700000000001</v>
      </c>
      <c r="E59" s="18">
        <v>440.07400000000001</v>
      </c>
      <c r="F59" s="18">
        <v>456.94600000000003</v>
      </c>
      <c r="G59" s="18">
        <v>611.73</v>
      </c>
      <c r="H59" s="18">
        <v>861.73199999999997</v>
      </c>
      <c r="I59" s="18">
        <v>974.79600000000005</v>
      </c>
      <c r="J59" s="18">
        <v>450.851</v>
      </c>
      <c r="K59" s="18">
        <v>454.53300000000002</v>
      </c>
      <c r="L59" s="18">
        <v>437.47</v>
      </c>
      <c r="M59" s="18">
        <v>490.88</v>
      </c>
      <c r="N59" s="25">
        <f t="shared" si="2"/>
        <v>6474.6330000000007</v>
      </c>
      <c r="O59" s="25">
        <f t="shared" si="5"/>
        <v>25.450976723502304</v>
      </c>
      <c r="P59" s="18">
        <v>443.35500000000002</v>
      </c>
    </row>
    <row r="60" spans="1:16" ht="14.25" customHeight="1" x14ac:dyDescent="0.4">
      <c r="A60" s="8">
        <v>58</v>
      </c>
      <c r="B60" s="18">
        <v>283.76499999999999</v>
      </c>
      <c r="C60" s="18">
        <v>262.89600000000002</v>
      </c>
      <c r="D60" s="18">
        <v>205.00299999999999</v>
      </c>
      <c r="E60" s="18">
        <v>181.03</v>
      </c>
      <c r="F60" s="18">
        <v>190.29599999999999</v>
      </c>
      <c r="G60" s="18">
        <v>228.60900000000001</v>
      </c>
      <c r="H60" s="18">
        <v>175.81</v>
      </c>
      <c r="I60" s="18">
        <v>250.624</v>
      </c>
      <c r="J60" s="18">
        <v>153.61500000000001</v>
      </c>
      <c r="K60" s="18">
        <v>146.74299999999999</v>
      </c>
      <c r="L60" s="18">
        <v>366.745</v>
      </c>
      <c r="M60" s="18">
        <v>611.83600000000001</v>
      </c>
      <c r="N60" s="25">
        <f t="shared" si="2"/>
        <v>3056.9719999999998</v>
      </c>
      <c r="O60" s="25">
        <f t="shared" si="5"/>
        <v>12.016576571428571</v>
      </c>
      <c r="P60" s="18">
        <v>1202.3130000000001</v>
      </c>
    </row>
    <row r="61" spans="1:16" ht="14.25" customHeight="1" x14ac:dyDescent="0.4">
      <c r="A61">
        <v>59</v>
      </c>
      <c r="B61" s="18">
        <v>751.34100000000001</v>
      </c>
      <c r="C61" s="18">
        <v>672.50699999999995</v>
      </c>
      <c r="D61" s="18">
        <v>623.28300000000002</v>
      </c>
      <c r="E61" s="18">
        <v>679.43299999999999</v>
      </c>
      <c r="F61" s="18">
        <v>886.37</v>
      </c>
      <c r="G61" s="18">
        <v>1065.943</v>
      </c>
      <c r="H61" s="18">
        <v>1288.5709999999999</v>
      </c>
      <c r="I61" s="18">
        <v>1362.021</v>
      </c>
      <c r="J61" s="18">
        <v>812.09500000000003</v>
      </c>
      <c r="K61" s="18">
        <v>708.73599999999999</v>
      </c>
      <c r="L61" s="18">
        <v>720.77200000000005</v>
      </c>
      <c r="M61" s="18">
        <v>888.34900000000005</v>
      </c>
      <c r="N61" s="25">
        <f t="shared" si="2"/>
        <v>10459.421</v>
      </c>
      <c r="O61" s="25">
        <f t="shared" si="5"/>
        <v>41.114682548387101</v>
      </c>
      <c r="P61" s="18">
        <v>894.29600000000005</v>
      </c>
    </row>
    <row r="62" spans="1:16" ht="14.25" customHeight="1" x14ac:dyDescent="0.4">
      <c r="A62" s="8">
        <v>60</v>
      </c>
      <c r="B62" s="18">
        <v>677.34500000000003</v>
      </c>
      <c r="C62" s="18">
        <v>687.62099999999998</v>
      </c>
      <c r="D62" s="18">
        <v>524.79499999999996</v>
      </c>
      <c r="E62" s="18">
        <v>385.76299999999998</v>
      </c>
      <c r="F62" s="18">
        <v>222.221</v>
      </c>
      <c r="G62" s="18">
        <v>556.73800000000006</v>
      </c>
      <c r="H62" s="18">
        <v>653.05899999999997</v>
      </c>
      <c r="I62" s="18">
        <v>702.80899999999997</v>
      </c>
      <c r="J62" s="18">
        <v>360.93599999999998</v>
      </c>
      <c r="K62" s="18">
        <v>307.85700000000003</v>
      </c>
      <c r="L62" s="18">
        <v>560.41700000000003</v>
      </c>
      <c r="M62" s="18">
        <v>636.875</v>
      </c>
      <c r="N62" s="25">
        <f t="shared" si="2"/>
        <v>6276.4360000000006</v>
      </c>
      <c r="O62" s="25">
        <f t="shared" si="5"/>
        <v>24.671888976958524</v>
      </c>
      <c r="P62" s="18">
        <v>731.84199999999998</v>
      </c>
    </row>
    <row r="63" spans="1:16" ht="14.25" customHeight="1" x14ac:dyDescent="0.4">
      <c r="A63">
        <v>61</v>
      </c>
      <c r="B63" s="18">
        <v>431.7</v>
      </c>
      <c r="C63" s="18">
        <v>320.06</v>
      </c>
      <c r="D63" s="18">
        <v>335.83199999999999</v>
      </c>
      <c r="E63" s="18">
        <v>311.99599999999998</v>
      </c>
      <c r="F63" s="18">
        <v>375.221</v>
      </c>
      <c r="G63" s="18">
        <v>565.89300000000003</v>
      </c>
      <c r="H63" s="18">
        <v>642.56399999999996</v>
      </c>
      <c r="I63" s="18">
        <v>787.88900000000001</v>
      </c>
      <c r="J63" s="18">
        <v>438.90499999999997</v>
      </c>
      <c r="K63" s="18">
        <v>324.80500000000001</v>
      </c>
      <c r="L63" s="18">
        <v>317.60899999999998</v>
      </c>
      <c r="M63" s="18">
        <v>323.93900000000002</v>
      </c>
      <c r="N63" s="25">
        <f t="shared" si="2"/>
        <v>5176.4130000000014</v>
      </c>
      <c r="O63" s="25">
        <f t="shared" si="5"/>
        <v>20.347835433179728</v>
      </c>
      <c r="P63" s="18">
        <v>402.76600000000002</v>
      </c>
    </row>
    <row r="64" spans="1:16" ht="14.25" customHeight="1" x14ac:dyDescent="0.4">
      <c r="A64" s="8">
        <v>62</v>
      </c>
      <c r="B64" s="18">
        <v>379.69</v>
      </c>
      <c r="C64" s="18">
        <v>357.32</v>
      </c>
      <c r="D64" s="18">
        <v>326.80799999999999</v>
      </c>
      <c r="E64" s="18">
        <v>331.19400000000002</v>
      </c>
      <c r="F64" s="18">
        <v>516.30399999999997</v>
      </c>
      <c r="G64" s="18">
        <v>819.61699999999996</v>
      </c>
      <c r="H64" s="18">
        <v>797.29399999999998</v>
      </c>
      <c r="I64" s="18">
        <v>798.721</v>
      </c>
      <c r="J64" s="18">
        <v>752.08100000000002</v>
      </c>
      <c r="K64" s="18">
        <v>546.83000000000004</v>
      </c>
      <c r="L64" s="18">
        <v>470.30500000000001</v>
      </c>
      <c r="M64" s="18">
        <v>567.55100000000004</v>
      </c>
      <c r="N64" s="25">
        <f t="shared" si="2"/>
        <v>6663.7150000000011</v>
      </c>
      <c r="O64" s="25">
        <f t="shared" si="5"/>
        <v>26.194234539170512</v>
      </c>
      <c r="P64" s="18">
        <v>542.85900000000004</v>
      </c>
    </row>
    <row r="65" spans="1:16" ht="14.25" customHeight="1" x14ac:dyDescent="0.4">
      <c r="A65">
        <v>63</v>
      </c>
      <c r="B65" s="18">
        <v>452.74799999999999</v>
      </c>
      <c r="C65" s="18">
        <v>402.69900000000001</v>
      </c>
      <c r="D65" s="18">
        <v>397.99099999999999</v>
      </c>
      <c r="E65" s="18">
        <v>397.47800000000001</v>
      </c>
      <c r="F65" s="18">
        <v>539.65300000000002</v>
      </c>
      <c r="G65" s="18">
        <v>768.51900000000001</v>
      </c>
      <c r="H65" s="18">
        <v>800.83900000000006</v>
      </c>
      <c r="I65" s="18">
        <v>1025.471</v>
      </c>
      <c r="J65" s="18">
        <v>613.06600000000003</v>
      </c>
      <c r="K65" s="18">
        <v>428.21</v>
      </c>
      <c r="L65" s="18">
        <v>382.93</v>
      </c>
      <c r="M65" s="18">
        <v>433.62</v>
      </c>
      <c r="N65" s="25">
        <f t="shared" si="2"/>
        <v>6643.2240000000011</v>
      </c>
      <c r="O65" s="25">
        <f t="shared" si="5"/>
        <v>26.113686967741938</v>
      </c>
      <c r="P65" s="18">
        <v>428.63299999999998</v>
      </c>
    </row>
    <row r="66" spans="1:16" ht="14.25" customHeight="1" x14ac:dyDescent="0.4">
      <c r="A66" s="8">
        <v>64</v>
      </c>
      <c r="B66" s="18">
        <v>447.26900000000001</v>
      </c>
      <c r="C66" s="18">
        <v>400.01600000000002</v>
      </c>
      <c r="D66" s="18">
        <v>387.053</v>
      </c>
      <c r="E66" s="18">
        <v>432.24700000000001</v>
      </c>
      <c r="F66" s="18">
        <v>551.36300000000006</v>
      </c>
      <c r="G66" s="18">
        <v>793.78099999999995</v>
      </c>
      <c r="H66" s="18">
        <v>931.05899999999997</v>
      </c>
      <c r="I66" s="18">
        <v>1041.7360000000001</v>
      </c>
      <c r="J66" s="18">
        <v>543.1</v>
      </c>
      <c r="K66" s="18">
        <v>516.80600000000004</v>
      </c>
      <c r="L66" s="18">
        <v>414.53500000000003</v>
      </c>
      <c r="M66" s="18">
        <v>427.15899999999999</v>
      </c>
      <c r="N66" s="25">
        <f t="shared" si="2"/>
        <v>6886.1239999999998</v>
      </c>
      <c r="O66" s="25">
        <f t="shared" si="5"/>
        <v>27.068496645161289</v>
      </c>
      <c r="P66" s="18">
        <v>472.23</v>
      </c>
    </row>
    <row r="67" spans="1:16" ht="14.25" customHeight="1" x14ac:dyDescent="0.4">
      <c r="A67">
        <v>65</v>
      </c>
      <c r="B67" s="18">
        <v>316.16699999999997</v>
      </c>
      <c r="C67" s="18">
        <v>237.16200000000001</v>
      </c>
      <c r="D67" s="18">
        <v>232.393</v>
      </c>
      <c r="E67" s="18">
        <v>199.49199999999999</v>
      </c>
      <c r="F67" s="18">
        <v>257.51900000000001</v>
      </c>
      <c r="G67" s="18">
        <v>439.92399999999998</v>
      </c>
      <c r="H67" s="18">
        <v>488.13900000000001</v>
      </c>
      <c r="I67" s="18">
        <v>594.34100000000001</v>
      </c>
      <c r="J67" s="18">
        <v>256.33800000000002</v>
      </c>
      <c r="K67" s="18">
        <v>202.785</v>
      </c>
      <c r="L67" s="18">
        <v>414.863</v>
      </c>
      <c r="M67" s="18">
        <v>195.852</v>
      </c>
      <c r="N67" s="25">
        <f t="shared" ref="N67:N130" si="8">SUM(B67:M67)</f>
        <v>3834.9749999999995</v>
      </c>
      <c r="O67" s="25">
        <f t="shared" si="5"/>
        <v>15.074809562211978</v>
      </c>
      <c r="P67" s="18">
        <v>194.81399999999999</v>
      </c>
    </row>
    <row r="68" spans="1:16" ht="14.25" customHeight="1" x14ac:dyDescent="0.4">
      <c r="A68" s="8">
        <v>66</v>
      </c>
      <c r="B68" s="18">
        <v>459.88</v>
      </c>
      <c r="C68" s="18">
        <v>443.983</v>
      </c>
      <c r="D68" s="18">
        <v>374.846</v>
      </c>
      <c r="E68" s="18">
        <v>303.291</v>
      </c>
      <c r="F68" s="18">
        <v>418.36</v>
      </c>
      <c r="G68" s="18">
        <v>736.48199999999997</v>
      </c>
      <c r="H68" s="18">
        <v>751.08699999999999</v>
      </c>
      <c r="I68" s="18">
        <v>794.47799999999995</v>
      </c>
      <c r="J68" s="18">
        <v>424.50599999999997</v>
      </c>
      <c r="K68" s="18">
        <v>419.952</v>
      </c>
      <c r="L68" s="18">
        <v>356.03699999999998</v>
      </c>
      <c r="M68" s="18">
        <v>342.62099999999998</v>
      </c>
      <c r="N68" s="25">
        <f t="shared" si="8"/>
        <v>5825.523000000001</v>
      </c>
      <c r="O68" s="25">
        <f t="shared" ref="O68:O131" si="9">N68*3.412/868</f>
        <v>22.899406078341016</v>
      </c>
      <c r="P68" s="18">
        <v>151.12100000000001</v>
      </c>
    </row>
    <row r="69" spans="1:16" ht="14.25" customHeight="1" x14ac:dyDescent="0.4">
      <c r="A69">
        <v>67</v>
      </c>
      <c r="B69" s="18">
        <v>362.53800000000001</v>
      </c>
      <c r="C69" s="18">
        <v>309.19400000000002</v>
      </c>
      <c r="D69" s="18">
        <v>251.626</v>
      </c>
      <c r="E69" s="18">
        <v>186.267</v>
      </c>
      <c r="F69" s="18">
        <v>174.03800000000001</v>
      </c>
      <c r="G69" s="18">
        <v>252.69</v>
      </c>
      <c r="H69" s="18">
        <v>301.58999999999997</v>
      </c>
      <c r="I69" s="18">
        <v>251.93299999999999</v>
      </c>
      <c r="J69" s="18">
        <v>165.22</v>
      </c>
      <c r="K69" s="18">
        <v>219.101</v>
      </c>
      <c r="L69" s="18">
        <v>266.339</v>
      </c>
      <c r="M69" s="18">
        <v>396.48200000000003</v>
      </c>
      <c r="N69" s="25">
        <f t="shared" si="8"/>
        <v>3137.018</v>
      </c>
      <c r="O69" s="25">
        <f t="shared" si="9"/>
        <v>12.331227437788018</v>
      </c>
      <c r="P69" s="18">
        <v>369.50299999999999</v>
      </c>
    </row>
    <row r="70" spans="1:16" ht="14.25" customHeight="1" x14ac:dyDescent="0.4">
      <c r="A70" s="8">
        <v>68</v>
      </c>
      <c r="B70" s="18">
        <v>597.57299999999998</v>
      </c>
      <c r="C70" s="18">
        <v>541.21299999999997</v>
      </c>
      <c r="D70" s="18">
        <v>516.23500000000001</v>
      </c>
      <c r="E70" s="18">
        <v>463.37</v>
      </c>
      <c r="F70" s="18">
        <v>437.62799999999999</v>
      </c>
      <c r="G70" s="18">
        <v>681.06899999999996</v>
      </c>
      <c r="H70" s="18">
        <v>737.96600000000001</v>
      </c>
      <c r="I70" s="18">
        <v>757.43499999999995</v>
      </c>
      <c r="J70" s="18">
        <v>458.78300000000002</v>
      </c>
      <c r="K70" s="18">
        <v>337.327</v>
      </c>
      <c r="L70" s="18">
        <v>325.822</v>
      </c>
      <c r="M70" s="18">
        <v>337.28300000000002</v>
      </c>
      <c r="N70" s="25">
        <f t="shared" si="8"/>
        <v>6191.7040000000006</v>
      </c>
      <c r="O70" s="25">
        <f t="shared" si="9"/>
        <v>24.338818027649772</v>
      </c>
      <c r="P70" s="18">
        <v>382.68</v>
      </c>
    </row>
    <row r="71" spans="1:16" ht="14.25" customHeight="1" x14ac:dyDescent="0.4">
      <c r="A71">
        <v>69</v>
      </c>
      <c r="B71" s="18">
        <v>662.16399999999999</v>
      </c>
      <c r="C71" s="18">
        <v>564.06299999999999</v>
      </c>
      <c r="D71" s="18">
        <v>617.78499999999997</v>
      </c>
      <c r="E71" s="18">
        <v>519.05899999999997</v>
      </c>
      <c r="F71" s="18">
        <v>555.39499999999998</v>
      </c>
      <c r="G71" s="18">
        <v>943.46699999999998</v>
      </c>
      <c r="H71" s="18">
        <v>1023.59</v>
      </c>
      <c r="I71" s="18">
        <v>1207.1469999999999</v>
      </c>
      <c r="J71" s="18">
        <v>655.37699999999995</v>
      </c>
      <c r="K71" s="18">
        <v>347.09899999999999</v>
      </c>
      <c r="L71" s="18">
        <v>378.06900000000002</v>
      </c>
      <c r="M71" s="18">
        <v>526.95600000000002</v>
      </c>
      <c r="N71" s="25">
        <f t="shared" si="8"/>
        <v>8000.1710000000012</v>
      </c>
      <c r="O71" s="25">
        <f t="shared" si="9"/>
        <v>31.447676788018438</v>
      </c>
      <c r="P71" s="18">
        <v>424.86799999999999</v>
      </c>
    </row>
    <row r="72" spans="1:16" ht="14.25" customHeight="1" x14ac:dyDescent="0.4">
      <c r="A72" s="8">
        <v>70</v>
      </c>
      <c r="B72" s="18">
        <v>388.64499999999998</v>
      </c>
      <c r="C72" s="18">
        <v>376.52300000000002</v>
      </c>
      <c r="D72" s="18">
        <v>312.28100000000001</v>
      </c>
      <c r="E72" s="18">
        <v>341.23599999999999</v>
      </c>
      <c r="F72" s="18">
        <v>366.20400000000001</v>
      </c>
      <c r="G72" s="18">
        <v>415.86700000000002</v>
      </c>
      <c r="H72" s="18">
        <v>449.15699999999998</v>
      </c>
      <c r="I72" s="18">
        <v>375.62799999999999</v>
      </c>
      <c r="J72" s="18">
        <v>303.40499999999997</v>
      </c>
      <c r="K72" s="18">
        <v>292.93299999999999</v>
      </c>
      <c r="L72" s="18">
        <v>307.40300000000002</v>
      </c>
      <c r="M72" s="18">
        <v>388.17599999999999</v>
      </c>
      <c r="N72" s="25">
        <f t="shared" si="8"/>
        <v>4317.4580000000005</v>
      </c>
      <c r="O72" s="25">
        <f t="shared" si="9"/>
        <v>16.971390202764979</v>
      </c>
      <c r="P72" s="18">
        <v>438.41300000000001</v>
      </c>
    </row>
    <row r="73" spans="1:16" ht="14.25" customHeight="1" x14ac:dyDescent="0.4">
      <c r="A73">
        <v>71</v>
      </c>
      <c r="B73" s="18">
        <v>536.03700000000003</v>
      </c>
      <c r="C73" s="18">
        <v>439.36500000000001</v>
      </c>
      <c r="D73" s="18">
        <v>401.59399999999999</v>
      </c>
      <c r="E73" s="18">
        <v>384.65699999999998</v>
      </c>
      <c r="F73" s="18">
        <v>517.39300000000003</v>
      </c>
      <c r="G73" s="18">
        <v>799.22199999999998</v>
      </c>
      <c r="H73" s="18">
        <v>714.14599999999996</v>
      </c>
      <c r="I73" s="18">
        <v>865.154</v>
      </c>
      <c r="J73" s="18">
        <v>893.32100000000003</v>
      </c>
      <c r="K73" s="18">
        <v>860.19500000000005</v>
      </c>
      <c r="L73" s="18">
        <v>783.35299999999995</v>
      </c>
      <c r="M73" s="18">
        <v>901.62900000000002</v>
      </c>
      <c r="N73" s="25">
        <f t="shared" si="8"/>
        <v>8096.0659999999989</v>
      </c>
      <c r="O73" s="25">
        <f t="shared" si="9"/>
        <v>31.824628101382483</v>
      </c>
      <c r="P73" s="18">
        <v>904.05399999999997</v>
      </c>
    </row>
    <row r="74" spans="1:16" ht="14.25" customHeight="1" x14ac:dyDescent="0.4">
      <c r="A74" s="8">
        <v>72</v>
      </c>
      <c r="B74" s="18">
        <v>660.96699999999998</v>
      </c>
      <c r="C74" s="18">
        <v>536.01300000000003</v>
      </c>
      <c r="D74" s="18">
        <v>572.90700000000004</v>
      </c>
      <c r="E74" s="18">
        <v>731.17100000000005</v>
      </c>
      <c r="F74" s="18">
        <v>942.07100000000003</v>
      </c>
      <c r="G74" s="18">
        <v>1639.7750000000001</v>
      </c>
      <c r="H74" s="18">
        <v>1851.6130000000001</v>
      </c>
      <c r="I74" s="18">
        <v>2247.7579999999998</v>
      </c>
      <c r="J74" s="18">
        <v>1509.29</v>
      </c>
      <c r="K74" s="18">
        <v>1005.099</v>
      </c>
      <c r="L74" s="18">
        <v>640.07799999999997</v>
      </c>
      <c r="M74" s="18">
        <v>573.41099999999994</v>
      </c>
      <c r="N74" s="25">
        <f t="shared" si="8"/>
        <v>12910.153000000002</v>
      </c>
      <c r="O74" s="25">
        <f t="shared" si="9"/>
        <v>50.748205110599088</v>
      </c>
      <c r="P74" s="18">
        <v>637.32100000000003</v>
      </c>
    </row>
    <row r="75" spans="1:16" ht="14.25" customHeight="1" x14ac:dyDescent="0.4">
      <c r="A75">
        <v>73</v>
      </c>
      <c r="B75" s="18">
        <v>497.47199999999998</v>
      </c>
      <c r="C75" s="18">
        <v>377.72500000000002</v>
      </c>
      <c r="D75" s="18">
        <v>415.01299999999998</v>
      </c>
      <c r="E75" s="18">
        <v>454.74099999999999</v>
      </c>
      <c r="F75" s="18">
        <v>529.95000000000005</v>
      </c>
      <c r="G75" s="18">
        <v>718.53300000000002</v>
      </c>
      <c r="H75" s="18">
        <v>1008.0359999999999</v>
      </c>
      <c r="I75" s="18">
        <v>1143.4390000000001</v>
      </c>
      <c r="J75" s="18">
        <v>898.02599999999995</v>
      </c>
      <c r="K75" s="18">
        <v>851.25599999999997</v>
      </c>
      <c r="L75" s="18">
        <v>661.74199999999996</v>
      </c>
      <c r="M75" s="18">
        <v>832.55200000000002</v>
      </c>
      <c r="N75" s="25">
        <f t="shared" si="8"/>
        <v>8388.4850000000006</v>
      </c>
      <c r="O75" s="25">
        <f t="shared" si="9"/>
        <v>32.974090806451613</v>
      </c>
      <c r="P75" s="18">
        <v>739.69600000000003</v>
      </c>
    </row>
    <row r="76" spans="1:16" ht="14.25" customHeight="1" x14ac:dyDescent="0.4">
      <c r="A76" s="8">
        <v>74</v>
      </c>
      <c r="B76" s="18">
        <v>493.42599999999999</v>
      </c>
      <c r="C76" s="18">
        <v>463.47800000000001</v>
      </c>
      <c r="D76" s="18">
        <v>478.30700000000002</v>
      </c>
      <c r="E76" s="18">
        <v>496.88099999999997</v>
      </c>
      <c r="F76" s="18">
        <v>555.35599999999999</v>
      </c>
      <c r="G76" s="18">
        <v>712.26900000000001</v>
      </c>
      <c r="H76" s="18">
        <v>744.03899999999999</v>
      </c>
      <c r="I76" s="18">
        <v>862.87</v>
      </c>
      <c r="J76" s="18">
        <v>601.48500000000001</v>
      </c>
      <c r="K76" s="18">
        <v>562.82600000000002</v>
      </c>
      <c r="L76" s="18">
        <v>441.13</v>
      </c>
      <c r="M76" s="18">
        <v>373.54399999999998</v>
      </c>
      <c r="N76" s="25">
        <f t="shared" si="8"/>
        <v>6785.6109999999999</v>
      </c>
      <c r="O76" s="25">
        <f t="shared" si="9"/>
        <v>26.673392548387096</v>
      </c>
      <c r="P76" s="18">
        <v>510.637</v>
      </c>
    </row>
    <row r="77" spans="1:16" ht="14.25" customHeight="1" x14ac:dyDescent="0.4">
      <c r="A77">
        <v>75</v>
      </c>
      <c r="B77" s="18">
        <v>469.86799999999999</v>
      </c>
      <c r="C77" s="18">
        <v>421.15899999999999</v>
      </c>
      <c r="D77" s="18">
        <v>352.31799999999998</v>
      </c>
      <c r="E77" s="18">
        <v>342.95699999999999</v>
      </c>
      <c r="F77" s="18">
        <v>399.59100000000001</v>
      </c>
      <c r="G77" s="18">
        <v>682.09299999999996</v>
      </c>
      <c r="H77" s="18">
        <v>805.61199999999997</v>
      </c>
      <c r="I77" s="18">
        <v>870.904</v>
      </c>
      <c r="J77" s="18">
        <v>348.16199999999998</v>
      </c>
      <c r="K77" s="18">
        <v>432.875</v>
      </c>
      <c r="L77" s="18">
        <v>490.125</v>
      </c>
      <c r="M77" s="18">
        <v>490.11099999999999</v>
      </c>
      <c r="N77" s="25">
        <f t="shared" si="8"/>
        <v>6105.7750000000005</v>
      </c>
      <c r="O77" s="25">
        <f t="shared" si="9"/>
        <v>24.001041820276502</v>
      </c>
      <c r="P77" s="18">
        <v>351.31900000000002</v>
      </c>
    </row>
    <row r="78" spans="1:16" ht="14.25" customHeight="1" x14ac:dyDescent="0.4">
      <c r="A78" s="8">
        <v>76</v>
      </c>
      <c r="B78" s="18">
        <v>521.33900000000006</v>
      </c>
      <c r="C78" s="18">
        <v>515.01</v>
      </c>
      <c r="D78" s="18">
        <v>637.98</v>
      </c>
      <c r="E78" s="18">
        <v>795.87099999999998</v>
      </c>
      <c r="F78" s="18">
        <v>926.16800000000001</v>
      </c>
      <c r="G78" s="18">
        <v>1036.501</v>
      </c>
      <c r="H78" s="18">
        <v>1222.932</v>
      </c>
      <c r="I78" s="18">
        <v>1447.972</v>
      </c>
      <c r="J78" s="18">
        <v>1070.4580000000001</v>
      </c>
      <c r="K78" s="18">
        <v>1083.4069999999999</v>
      </c>
      <c r="L78" s="18">
        <v>861.36</v>
      </c>
      <c r="M78" s="18">
        <v>611.774</v>
      </c>
      <c r="N78" s="25">
        <f t="shared" si="8"/>
        <v>10730.771999999999</v>
      </c>
      <c r="O78" s="25">
        <f t="shared" si="9"/>
        <v>42.181329566820267</v>
      </c>
      <c r="P78" s="18">
        <v>489.47800000000001</v>
      </c>
    </row>
    <row r="79" spans="1:16" ht="14.25" customHeight="1" x14ac:dyDescent="0.4">
      <c r="A79">
        <v>77</v>
      </c>
      <c r="B79" s="18">
        <v>371.322</v>
      </c>
      <c r="C79" s="18">
        <v>404.00799999999998</v>
      </c>
      <c r="D79" s="18">
        <v>299.04199999999997</v>
      </c>
      <c r="E79" s="18">
        <v>261.41899999999998</v>
      </c>
      <c r="F79" s="18">
        <v>250.298</v>
      </c>
      <c r="G79" s="18">
        <v>282.05200000000002</v>
      </c>
      <c r="H79" s="18">
        <v>403.48500000000001</v>
      </c>
      <c r="I79" s="18">
        <v>444.88400000000001</v>
      </c>
      <c r="J79" s="18">
        <v>260.70800000000003</v>
      </c>
      <c r="K79" s="18">
        <v>235.518</v>
      </c>
      <c r="L79" s="18">
        <v>271.89100000000002</v>
      </c>
      <c r="M79" s="18">
        <v>407.97399999999999</v>
      </c>
      <c r="N79" s="25">
        <f t="shared" si="8"/>
        <v>3892.6010000000001</v>
      </c>
      <c r="O79" s="25">
        <f t="shared" si="9"/>
        <v>15.301330198156682</v>
      </c>
      <c r="P79" s="18">
        <v>566.29100000000005</v>
      </c>
    </row>
    <row r="80" spans="1:16" ht="14.25" customHeight="1" x14ac:dyDescent="0.4">
      <c r="A80" s="8">
        <v>78</v>
      </c>
      <c r="B80" s="18">
        <v>270.93400000000003</v>
      </c>
      <c r="C80" s="18">
        <v>257.19799999999998</v>
      </c>
      <c r="D80" s="18">
        <v>217.501</v>
      </c>
      <c r="E80" s="18">
        <v>187.66900000000001</v>
      </c>
      <c r="F80" s="18">
        <v>185.114</v>
      </c>
      <c r="G80" s="18">
        <v>288.75200000000001</v>
      </c>
      <c r="H80" s="18">
        <v>344.55200000000002</v>
      </c>
      <c r="I80" s="18">
        <v>391.34100000000001</v>
      </c>
      <c r="J80" s="18">
        <v>199.11</v>
      </c>
      <c r="K80" s="18">
        <v>193.69900000000001</v>
      </c>
      <c r="L80" s="18">
        <v>198.316</v>
      </c>
      <c r="M80" s="18">
        <v>233.46</v>
      </c>
      <c r="N80" s="25">
        <f t="shared" si="8"/>
        <v>2967.6459999999997</v>
      </c>
      <c r="O80" s="25">
        <f t="shared" si="9"/>
        <v>11.6654471797235</v>
      </c>
      <c r="P80" s="18">
        <v>287.71800000000002</v>
      </c>
    </row>
    <row r="81" spans="1:16" ht="14.25" customHeight="1" x14ac:dyDescent="0.4">
      <c r="A81">
        <v>79</v>
      </c>
      <c r="B81" s="18">
        <v>169.672</v>
      </c>
      <c r="C81" s="18">
        <v>148.999</v>
      </c>
      <c r="D81" s="18">
        <v>122.467</v>
      </c>
      <c r="E81" s="18">
        <v>110.63500000000001</v>
      </c>
      <c r="F81" s="18">
        <v>101.895</v>
      </c>
      <c r="G81" s="18">
        <v>91.751999999999995</v>
      </c>
      <c r="H81" s="18">
        <v>83.340999999999994</v>
      </c>
      <c r="I81" s="18">
        <v>95.436999999999998</v>
      </c>
      <c r="J81" s="18">
        <v>77.680000000000007</v>
      </c>
      <c r="K81" s="18">
        <v>76.382999999999996</v>
      </c>
      <c r="L81" s="18">
        <v>126.102</v>
      </c>
      <c r="M81" s="18">
        <v>142.48500000000001</v>
      </c>
      <c r="N81" s="25">
        <f t="shared" si="8"/>
        <v>1346.848</v>
      </c>
      <c r="O81" s="25">
        <f t="shared" si="9"/>
        <v>5.2942919078341006</v>
      </c>
      <c r="P81" s="18">
        <v>173.732</v>
      </c>
    </row>
    <row r="82" spans="1:16" ht="14.25" customHeight="1" x14ac:dyDescent="0.4">
      <c r="A82" s="8">
        <v>80</v>
      </c>
      <c r="B82" s="18">
        <v>1162.348</v>
      </c>
      <c r="C82" s="18">
        <v>1075.6579999999999</v>
      </c>
      <c r="D82" s="18">
        <v>1182.31</v>
      </c>
      <c r="E82" s="18">
        <v>1072.2929999999999</v>
      </c>
      <c r="F82" s="18">
        <v>1133.7429999999999</v>
      </c>
      <c r="G82" s="18">
        <v>1500.3989999999999</v>
      </c>
      <c r="H82" s="18">
        <v>1573.326</v>
      </c>
      <c r="I82" s="18">
        <v>1561.626</v>
      </c>
      <c r="J82" s="18">
        <v>1180.046</v>
      </c>
      <c r="K82" s="18">
        <v>1216.3810000000001</v>
      </c>
      <c r="L82" s="18">
        <v>1512.0650000000001</v>
      </c>
      <c r="M82" s="18">
        <v>1568.8679999999999</v>
      </c>
      <c r="N82" s="25">
        <f t="shared" si="8"/>
        <v>15739.062999999998</v>
      </c>
      <c r="O82" s="25">
        <f t="shared" si="9"/>
        <v>61.868298336405516</v>
      </c>
      <c r="P82" s="18">
        <v>1432.241</v>
      </c>
    </row>
    <row r="83" spans="1:16" ht="14.25" customHeight="1" x14ac:dyDescent="0.4">
      <c r="A83">
        <v>81</v>
      </c>
      <c r="B83" s="18">
        <v>343.17200000000003</v>
      </c>
      <c r="C83" s="18">
        <v>375.76799999999997</v>
      </c>
      <c r="D83" s="18">
        <v>245.541</v>
      </c>
      <c r="E83" s="18">
        <v>167.57599999999999</v>
      </c>
      <c r="F83" s="18">
        <v>184.73500000000001</v>
      </c>
      <c r="G83" s="18">
        <v>382.05799999999999</v>
      </c>
      <c r="H83" s="18">
        <v>465.76400000000001</v>
      </c>
      <c r="I83" s="18">
        <v>525.31700000000001</v>
      </c>
      <c r="J83" s="18">
        <v>219.42</v>
      </c>
      <c r="K83" s="18">
        <v>215.441</v>
      </c>
      <c r="L83" s="18">
        <v>212.828</v>
      </c>
      <c r="M83" s="18">
        <v>212.268</v>
      </c>
      <c r="N83" s="25">
        <f t="shared" si="8"/>
        <v>3549.8879999999999</v>
      </c>
      <c r="O83" s="25">
        <f t="shared" si="9"/>
        <v>13.954168036866358</v>
      </c>
      <c r="P83" s="18">
        <v>379.23399999999998</v>
      </c>
    </row>
    <row r="84" spans="1:16" ht="14.25" customHeight="1" x14ac:dyDescent="0.4">
      <c r="A84" s="8">
        <v>82</v>
      </c>
      <c r="B84" s="18">
        <v>663.053</v>
      </c>
      <c r="C84" s="18">
        <v>612.23699999999997</v>
      </c>
      <c r="D84" s="18">
        <v>533.41800000000001</v>
      </c>
      <c r="E84" s="18">
        <v>400.28300000000002</v>
      </c>
      <c r="F84" s="18">
        <v>493.83600000000001</v>
      </c>
      <c r="G84" s="18">
        <v>766.00599999999997</v>
      </c>
      <c r="H84" s="18">
        <v>717.62699999999995</v>
      </c>
      <c r="I84" s="18">
        <v>847.63800000000003</v>
      </c>
      <c r="J84" s="18">
        <v>348.38299999999998</v>
      </c>
      <c r="K84" s="18">
        <v>350.72500000000002</v>
      </c>
      <c r="L84" s="18">
        <v>451.14800000000002</v>
      </c>
      <c r="M84" s="18">
        <v>527.88900000000001</v>
      </c>
      <c r="N84" s="25">
        <f t="shared" si="8"/>
        <v>6712.2430000000004</v>
      </c>
      <c r="O84" s="25">
        <f t="shared" si="9"/>
        <v>26.384992069124426</v>
      </c>
      <c r="P84" s="18">
        <v>630.52300000000002</v>
      </c>
    </row>
    <row r="85" spans="1:16" ht="14.25" customHeight="1" x14ac:dyDescent="0.4">
      <c r="A85">
        <v>83</v>
      </c>
      <c r="B85" s="18">
        <v>367.31</v>
      </c>
      <c r="C85" s="18">
        <v>334.863</v>
      </c>
      <c r="D85" s="18">
        <v>240.715</v>
      </c>
      <c r="E85" s="18">
        <v>242.87</v>
      </c>
      <c r="F85" s="18">
        <v>267.30700000000002</v>
      </c>
      <c r="G85" s="18">
        <v>469.79</v>
      </c>
      <c r="H85" s="18">
        <v>468.43299999999999</v>
      </c>
      <c r="I85" s="18">
        <v>572.84100000000001</v>
      </c>
      <c r="J85" s="18">
        <v>298.01499999999999</v>
      </c>
      <c r="K85" s="18">
        <v>273.13</v>
      </c>
      <c r="L85" s="18">
        <v>244.452</v>
      </c>
      <c r="M85" s="18">
        <v>276.54199999999997</v>
      </c>
      <c r="N85" s="25">
        <f t="shared" si="8"/>
        <v>4056.2679999999996</v>
      </c>
      <c r="O85" s="25">
        <f t="shared" si="9"/>
        <v>15.944684811059906</v>
      </c>
      <c r="P85" s="18">
        <v>276.20100000000002</v>
      </c>
    </row>
    <row r="86" spans="1:16" ht="14.25" customHeight="1" x14ac:dyDescent="0.4">
      <c r="A86" s="8">
        <v>84</v>
      </c>
      <c r="B86" s="18">
        <v>402.47300000000001</v>
      </c>
      <c r="C86" s="18">
        <v>371.47300000000001</v>
      </c>
      <c r="D86" s="18">
        <v>329.56900000000002</v>
      </c>
      <c r="E86" s="18">
        <v>298.86900000000003</v>
      </c>
      <c r="F86" s="18">
        <v>292.03300000000002</v>
      </c>
      <c r="G86" s="18">
        <v>434.58499999999998</v>
      </c>
      <c r="H86" s="18">
        <v>523.39499999999998</v>
      </c>
      <c r="I86" s="18">
        <v>451.89100000000002</v>
      </c>
      <c r="J86" s="18">
        <v>281.64100000000002</v>
      </c>
      <c r="K86" s="18">
        <v>304.137</v>
      </c>
      <c r="L86" s="18">
        <v>869.05499999999995</v>
      </c>
      <c r="M86" s="18">
        <v>250.227</v>
      </c>
      <c r="N86" s="25">
        <f t="shared" si="8"/>
        <v>4809.348</v>
      </c>
      <c r="O86" s="25">
        <f t="shared" si="9"/>
        <v>18.90494858986175</v>
      </c>
      <c r="P86" s="18">
        <v>270.74700000000001</v>
      </c>
    </row>
    <row r="87" spans="1:16" ht="14.25" customHeight="1" x14ac:dyDescent="0.4">
      <c r="A87">
        <v>85</v>
      </c>
      <c r="B87" s="18">
        <v>719.18499999999995</v>
      </c>
      <c r="C87" s="18">
        <v>665.89</v>
      </c>
      <c r="D87" s="18">
        <v>632.23599999999999</v>
      </c>
      <c r="E87" s="18">
        <v>594.12599999999998</v>
      </c>
      <c r="F87" s="18">
        <v>566.38199999999995</v>
      </c>
      <c r="G87" s="18">
        <v>962.27300000000002</v>
      </c>
      <c r="H87" s="18">
        <v>948.06600000000003</v>
      </c>
      <c r="I87" s="18">
        <v>681.01800000000003</v>
      </c>
      <c r="J87" s="18">
        <v>630.60799999999995</v>
      </c>
      <c r="K87" s="18">
        <v>544.83399999999995</v>
      </c>
      <c r="L87" s="18">
        <v>552.803</v>
      </c>
      <c r="M87" s="18">
        <v>491.529</v>
      </c>
      <c r="N87" s="25">
        <f t="shared" si="8"/>
        <v>7988.9499999999989</v>
      </c>
      <c r="O87" s="25">
        <f t="shared" si="9"/>
        <v>31.403568433179718</v>
      </c>
      <c r="P87" s="18">
        <v>668.21</v>
      </c>
    </row>
    <row r="88" spans="1:16" ht="14.25" customHeight="1" x14ac:dyDescent="0.4">
      <c r="A88" s="8">
        <v>86</v>
      </c>
      <c r="B88" s="18">
        <v>237.78899999999999</v>
      </c>
      <c r="C88" s="18">
        <v>211.66900000000001</v>
      </c>
      <c r="D88" s="18">
        <v>240.31299999999999</v>
      </c>
      <c r="E88" s="18">
        <v>234.51900000000001</v>
      </c>
      <c r="F88" s="18">
        <v>246.44499999999999</v>
      </c>
      <c r="G88" s="18">
        <v>324.55799999999999</v>
      </c>
      <c r="H88" s="18">
        <v>361.49700000000001</v>
      </c>
      <c r="I88" s="18">
        <v>491.86399999999998</v>
      </c>
      <c r="J88" s="18">
        <v>264.089</v>
      </c>
      <c r="K88" s="18">
        <v>257.70699999999999</v>
      </c>
      <c r="L88" s="18">
        <v>278.00200000000001</v>
      </c>
      <c r="M88" s="18">
        <v>234.96899999999999</v>
      </c>
      <c r="N88" s="25">
        <f t="shared" si="8"/>
        <v>3383.4209999999998</v>
      </c>
      <c r="O88" s="25">
        <f t="shared" si="9"/>
        <v>13.299806972350229</v>
      </c>
      <c r="P88" s="18">
        <v>224.07499999999999</v>
      </c>
    </row>
    <row r="89" spans="1:16" ht="14.25" customHeight="1" x14ac:dyDescent="0.4">
      <c r="A89">
        <v>87</v>
      </c>
      <c r="B89" s="18">
        <v>1385.6559999999999</v>
      </c>
      <c r="C89" s="18">
        <v>1236.92</v>
      </c>
      <c r="D89" s="18">
        <v>1075.787</v>
      </c>
      <c r="E89" s="18">
        <v>924.56399999999996</v>
      </c>
      <c r="F89" s="18">
        <v>1071.1559999999999</v>
      </c>
      <c r="G89" s="18">
        <v>1054.3489999999999</v>
      </c>
      <c r="H89" s="18">
        <v>1281.6310000000001</v>
      </c>
      <c r="I89" s="18">
        <v>1326.441</v>
      </c>
      <c r="J89" s="18">
        <v>1142.6089999999999</v>
      </c>
      <c r="K89" s="18">
        <v>1172.681</v>
      </c>
      <c r="L89" s="18">
        <v>1131.9860000000001</v>
      </c>
      <c r="M89" s="18">
        <v>1351.7940000000001</v>
      </c>
      <c r="N89" s="25">
        <f t="shared" si="8"/>
        <v>14155.574000000002</v>
      </c>
      <c r="O89" s="25">
        <f t="shared" si="9"/>
        <v>55.643800101382496</v>
      </c>
      <c r="P89" s="18">
        <v>1343.7639999999999</v>
      </c>
    </row>
    <row r="90" spans="1:16" ht="14.25" customHeight="1" x14ac:dyDescent="0.4">
      <c r="A90" s="8">
        <v>88</v>
      </c>
      <c r="B90" s="18">
        <v>618.95100000000002</v>
      </c>
      <c r="C90" s="18">
        <v>572.48099999999999</v>
      </c>
      <c r="D90" s="18">
        <v>633.08299999999997</v>
      </c>
      <c r="E90" s="18">
        <v>711.89499999999998</v>
      </c>
      <c r="F90" s="18">
        <v>468.88900000000001</v>
      </c>
      <c r="G90" s="18">
        <v>456.08300000000003</v>
      </c>
      <c r="H90" s="18">
        <v>479.34899999999999</v>
      </c>
      <c r="I90" s="18">
        <v>415.83699999999999</v>
      </c>
      <c r="J90" s="18">
        <v>752.60699999999997</v>
      </c>
      <c r="K90" s="18">
        <v>732.42600000000004</v>
      </c>
      <c r="L90" s="18">
        <v>592.00099999999998</v>
      </c>
      <c r="M90" s="18">
        <v>572.846</v>
      </c>
      <c r="N90" s="25">
        <f t="shared" si="8"/>
        <v>7006.4480000000003</v>
      </c>
      <c r="O90" s="25">
        <f t="shared" si="9"/>
        <v>27.541475317972353</v>
      </c>
      <c r="P90" s="18">
        <v>613.35199999999998</v>
      </c>
    </row>
    <row r="91" spans="1:16" ht="14.25" customHeight="1" x14ac:dyDescent="0.4">
      <c r="A91">
        <v>89</v>
      </c>
      <c r="B91" s="18">
        <v>182.66399999999999</v>
      </c>
      <c r="C91" s="18">
        <v>170.43600000000001</v>
      </c>
      <c r="D91" s="18">
        <v>166.02099999999999</v>
      </c>
      <c r="E91" s="18">
        <v>164.678</v>
      </c>
      <c r="F91" s="18">
        <v>246.17599999999999</v>
      </c>
      <c r="G91" s="18">
        <v>505.37900000000002</v>
      </c>
      <c r="H91" s="18">
        <v>497.363</v>
      </c>
      <c r="I91" s="18">
        <v>604.22500000000002</v>
      </c>
      <c r="J91" s="18">
        <v>266.96499999999997</v>
      </c>
      <c r="K91" s="18">
        <v>167.923</v>
      </c>
      <c r="L91" s="18">
        <v>173.51900000000001</v>
      </c>
      <c r="M91" s="18">
        <v>215.53899999999999</v>
      </c>
      <c r="N91" s="25">
        <f t="shared" si="8"/>
        <v>3360.8879999999999</v>
      </c>
      <c r="O91" s="25">
        <f t="shared" si="9"/>
        <v>13.211232552995391</v>
      </c>
      <c r="P91" s="18">
        <v>244.53299999999999</v>
      </c>
    </row>
    <row r="92" spans="1:16" ht="14.25" customHeight="1" x14ac:dyDescent="0.4">
      <c r="A92" s="8">
        <v>90</v>
      </c>
      <c r="B92" s="19">
        <v>483.35599999999999</v>
      </c>
      <c r="C92" s="19">
        <v>454.75799999999902</v>
      </c>
      <c r="D92" s="19">
        <v>490.75099999999998</v>
      </c>
      <c r="E92" s="19">
        <v>590.35199999999895</v>
      </c>
      <c r="F92" s="19">
        <v>748.87099999999896</v>
      </c>
      <c r="G92" s="19">
        <v>1287.681</v>
      </c>
      <c r="H92" s="19">
        <v>1204.7839999999901</v>
      </c>
      <c r="I92" s="19">
        <v>1601.855</v>
      </c>
      <c r="J92" s="19">
        <v>815.86899999999901</v>
      </c>
      <c r="K92" s="19">
        <v>750.27199999999903</v>
      </c>
      <c r="L92" s="19">
        <v>592.16899999999998</v>
      </c>
      <c r="M92" s="19">
        <v>520.71699999999998</v>
      </c>
      <c r="N92" s="25">
        <f t="shared" si="8"/>
        <v>9541.4349999999849</v>
      </c>
      <c r="O92" s="25">
        <f t="shared" si="9"/>
        <v>37.50619380184326</v>
      </c>
      <c r="P92" s="19">
        <v>492.92399999999998</v>
      </c>
    </row>
    <row r="93" spans="1:16" ht="14.25" customHeight="1" x14ac:dyDescent="0.4">
      <c r="A93">
        <v>91</v>
      </c>
      <c r="B93" s="19">
        <v>297.81299999999999</v>
      </c>
      <c r="C93" s="19">
        <v>277.90799999999899</v>
      </c>
      <c r="D93" s="19">
        <v>206.17500000000001</v>
      </c>
      <c r="E93" s="19">
        <v>191.67500000000001</v>
      </c>
      <c r="F93" s="19">
        <v>187.27699999999999</v>
      </c>
      <c r="G93" s="19">
        <v>196.279</v>
      </c>
      <c r="H93" s="19">
        <v>213.25800000000001</v>
      </c>
      <c r="I93" s="19">
        <v>227.91300000000001</v>
      </c>
      <c r="J93" s="19">
        <v>193.86799999999999</v>
      </c>
      <c r="K93" s="19">
        <v>185.76</v>
      </c>
      <c r="L93" s="19">
        <v>214.78700000000001</v>
      </c>
      <c r="M93" s="19">
        <v>271.64199999999897</v>
      </c>
      <c r="N93" s="25">
        <f t="shared" si="8"/>
        <v>2664.3549999999977</v>
      </c>
      <c r="O93" s="25">
        <f t="shared" si="9"/>
        <v>10.473247995391695</v>
      </c>
      <c r="P93" s="19">
        <v>334.87900000000002</v>
      </c>
    </row>
    <row r="94" spans="1:16" ht="14.25" customHeight="1" x14ac:dyDescent="0.4">
      <c r="A94" s="8">
        <v>92</v>
      </c>
      <c r="B94" s="19">
        <v>275.89999999999998</v>
      </c>
      <c r="C94" s="19">
        <v>265.86399999999901</v>
      </c>
      <c r="D94" s="19">
        <v>202.94099999999901</v>
      </c>
      <c r="E94" s="19">
        <v>150.57</v>
      </c>
      <c r="F94" s="19">
        <v>118.546999999999</v>
      </c>
      <c r="G94" s="19">
        <v>82.820999999999799</v>
      </c>
      <c r="H94" s="19">
        <v>30.893999999999998</v>
      </c>
      <c r="I94" s="19">
        <v>21.6069999999999</v>
      </c>
      <c r="J94" s="19">
        <v>32.328999999999802</v>
      </c>
      <c r="K94" s="19">
        <v>40.163999999999902</v>
      </c>
      <c r="L94" s="19">
        <v>85.928000000000097</v>
      </c>
      <c r="M94" s="19">
        <v>146.66399999999899</v>
      </c>
      <c r="N94" s="25">
        <f t="shared" si="8"/>
        <v>1454.2289999999957</v>
      </c>
      <c r="O94" s="25">
        <f t="shared" si="9"/>
        <v>5.7163932580644996</v>
      </c>
      <c r="P94" s="19">
        <v>201.62100000000001</v>
      </c>
    </row>
    <row r="95" spans="1:16" ht="14.25" customHeight="1" x14ac:dyDescent="0.4">
      <c r="A95">
        <v>93</v>
      </c>
      <c r="B95" s="19">
        <v>1506.768</v>
      </c>
      <c r="C95" s="19">
        <v>1470.528</v>
      </c>
      <c r="D95" s="19">
        <v>1291.9389999999901</v>
      </c>
      <c r="E95" s="19">
        <v>1109.8599999999899</v>
      </c>
      <c r="F95" s="19">
        <v>1283.6479999999999</v>
      </c>
      <c r="G95" s="19">
        <v>1902.88399999999</v>
      </c>
      <c r="H95" s="19">
        <v>1989.789</v>
      </c>
      <c r="I95" s="19">
        <v>1962.6109999999901</v>
      </c>
      <c r="J95" s="19">
        <v>1321.96</v>
      </c>
      <c r="K95" s="19">
        <v>1190.9059999999999</v>
      </c>
      <c r="L95" s="19">
        <v>1281.6219999999901</v>
      </c>
      <c r="M95" s="19">
        <v>1405.4449999999999</v>
      </c>
      <c r="N95" s="25">
        <f t="shared" si="8"/>
        <v>17717.959999999952</v>
      </c>
      <c r="O95" s="25">
        <f t="shared" si="9"/>
        <v>69.64709622119797</v>
      </c>
      <c r="P95" s="19">
        <v>1733.5889999999999</v>
      </c>
    </row>
    <row r="96" spans="1:16" ht="14.25" customHeight="1" x14ac:dyDescent="0.4">
      <c r="A96" s="8">
        <v>94</v>
      </c>
      <c r="B96" s="19">
        <v>398.90899999999999</v>
      </c>
      <c r="C96" s="19">
        <v>403.40600000000001</v>
      </c>
      <c r="D96" s="19">
        <v>337.57299999999901</v>
      </c>
      <c r="E96" s="19">
        <v>348.344999999999</v>
      </c>
      <c r="F96" s="19">
        <v>389.60700000000003</v>
      </c>
      <c r="G96" s="19">
        <v>612.63</v>
      </c>
      <c r="H96" s="19">
        <v>450.28199999999998</v>
      </c>
      <c r="I96" s="19">
        <v>770.04899999999895</v>
      </c>
      <c r="J96" s="19">
        <v>611.09699999999896</v>
      </c>
      <c r="K96" s="19">
        <v>429.56199999999899</v>
      </c>
      <c r="L96" s="19">
        <v>423.67399999999998</v>
      </c>
      <c r="M96" s="19">
        <v>484.14699999999903</v>
      </c>
      <c r="N96" s="25">
        <f t="shared" si="8"/>
        <v>5659.2809999999945</v>
      </c>
      <c r="O96" s="25">
        <f t="shared" si="9"/>
        <v>22.245929460829473</v>
      </c>
      <c r="P96" s="19">
        <v>515.56500000000005</v>
      </c>
    </row>
    <row r="97" spans="1:16" ht="14.25" customHeight="1" x14ac:dyDescent="0.4">
      <c r="A97">
        <v>95</v>
      </c>
      <c r="B97" s="19">
        <v>851.78599999999994</v>
      </c>
      <c r="C97" s="19">
        <v>666.27399999999898</v>
      </c>
      <c r="D97" s="19">
        <v>875.48299999999995</v>
      </c>
      <c r="E97" s="19">
        <v>638.23400000000004</v>
      </c>
      <c r="F97" s="19">
        <v>307.69099999999997</v>
      </c>
      <c r="G97" s="19">
        <v>818.76399999999899</v>
      </c>
      <c r="H97" s="19">
        <v>809.15</v>
      </c>
      <c r="I97" s="19">
        <v>751.90700000000004</v>
      </c>
      <c r="J97" s="19">
        <v>381.37599999999901</v>
      </c>
      <c r="K97" s="19">
        <v>340.43599999999998</v>
      </c>
      <c r="L97" s="19">
        <v>300.390999999999</v>
      </c>
      <c r="M97" s="19">
        <v>380.00400000000002</v>
      </c>
      <c r="N97" s="25">
        <f t="shared" si="8"/>
        <v>7121.4959999999946</v>
      </c>
      <c r="O97" s="25">
        <f t="shared" si="9"/>
        <v>27.993714691244218</v>
      </c>
      <c r="P97" s="19">
        <v>387.54399999999998</v>
      </c>
    </row>
    <row r="98" spans="1:16" ht="14.25" customHeight="1" x14ac:dyDescent="0.4">
      <c r="A98" s="8">
        <v>96</v>
      </c>
      <c r="B98" s="19">
        <v>414.42599999999999</v>
      </c>
      <c r="C98" s="19">
        <v>351.399</v>
      </c>
      <c r="D98" s="19">
        <v>309.05599999999998</v>
      </c>
      <c r="E98" s="19">
        <v>301.95499999999998</v>
      </c>
      <c r="F98" s="19">
        <v>297.03599999999898</v>
      </c>
      <c r="G98" s="19">
        <v>361.13</v>
      </c>
      <c r="H98" s="19">
        <v>398.87299999999902</v>
      </c>
      <c r="I98" s="19">
        <v>498.33199999999903</v>
      </c>
      <c r="J98" s="19">
        <v>266.52</v>
      </c>
      <c r="K98" s="19">
        <v>264.99200000000002</v>
      </c>
      <c r="L98" s="19">
        <v>302.65499999999901</v>
      </c>
      <c r="M98" s="19">
        <v>345.68599999999998</v>
      </c>
      <c r="N98" s="25">
        <f t="shared" si="8"/>
        <v>4112.0599999999959</v>
      </c>
      <c r="O98" s="25">
        <f t="shared" si="9"/>
        <v>16.16399622119814</v>
      </c>
      <c r="P98" s="19">
        <v>367.11200000000002</v>
      </c>
    </row>
    <row r="99" spans="1:16" ht="14.25" customHeight="1" x14ac:dyDescent="0.4">
      <c r="A99">
        <v>97</v>
      </c>
      <c r="B99" s="19">
        <v>408.79</v>
      </c>
      <c r="C99" s="19">
        <v>376.221</v>
      </c>
      <c r="D99" s="19">
        <v>368</v>
      </c>
      <c r="E99" s="19">
        <v>345.421999999999</v>
      </c>
      <c r="F99" s="19">
        <v>398.01799999999997</v>
      </c>
      <c r="G99" s="19">
        <v>692.85099999999898</v>
      </c>
      <c r="H99" s="19">
        <v>842.43700000000001</v>
      </c>
      <c r="I99" s="19">
        <v>906.48299999999995</v>
      </c>
      <c r="J99" s="19">
        <v>353.46100000000001</v>
      </c>
      <c r="K99" s="19">
        <v>361.22699999999998</v>
      </c>
      <c r="L99" s="19">
        <v>397.01499999999999</v>
      </c>
      <c r="M99" s="19">
        <v>418.31599999999997</v>
      </c>
      <c r="N99" s="25">
        <f t="shared" si="8"/>
        <v>5868.2409999999982</v>
      </c>
      <c r="O99" s="25">
        <f t="shared" si="9"/>
        <v>23.067325221198146</v>
      </c>
      <c r="P99" s="19">
        <v>459.447</v>
      </c>
    </row>
    <row r="100" spans="1:16" ht="14.25" customHeight="1" x14ac:dyDescent="0.4">
      <c r="A100" s="8">
        <v>98</v>
      </c>
      <c r="B100" s="19">
        <v>1602.19399999999</v>
      </c>
      <c r="C100" s="19">
        <v>1434.248</v>
      </c>
      <c r="D100" s="19">
        <v>1123.6500000000001</v>
      </c>
      <c r="E100" s="19">
        <v>873.56799999999896</v>
      </c>
      <c r="F100" s="19">
        <v>928.12900000000002</v>
      </c>
      <c r="G100" s="19">
        <v>1523.6899999999901</v>
      </c>
      <c r="H100" s="19">
        <v>1704.798</v>
      </c>
      <c r="I100" s="19">
        <v>1952.287</v>
      </c>
      <c r="J100" s="19">
        <v>1088.222</v>
      </c>
      <c r="K100" s="19">
        <v>880.01199999999903</v>
      </c>
      <c r="L100" s="19">
        <v>1163.5989999999899</v>
      </c>
      <c r="M100" s="19">
        <v>1293.0940000000001</v>
      </c>
      <c r="N100" s="25">
        <f t="shared" si="8"/>
        <v>15567.490999999969</v>
      </c>
      <c r="O100" s="25">
        <f t="shared" si="9"/>
        <v>61.193870152073607</v>
      </c>
      <c r="P100" s="19">
        <v>1376.7529999999999</v>
      </c>
    </row>
    <row r="101" spans="1:16" ht="14.25" customHeight="1" x14ac:dyDescent="0.4">
      <c r="A101">
        <v>99</v>
      </c>
      <c r="B101" s="19">
        <v>556.92599999999902</v>
      </c>
      <c r="C101" s="19">
        <v>454.05799999999999</v>
      </c>
      <c r="D101" s="19">
        <v>562.20100000000002</v>
      </c>
      <c r="E101" s="19">
        <v>568.84799999999996</v>
      </c>
      <c r="F101" s="19">
        <v>616.20699999999897</v>
      </c>
      <c r="G101" s="19">
        <v>805.86800000000005</v>
      </c>
      <c r="H101" s="19">
        <v>851.37099999999896</v>
      </c>
      <c r="I101" s="19">
        <v>1081.5609999999899</v>
      </c>
      <c r="J101" s="19">
        <v>685.29199999999901</v>
      </c>
      <c r="K101" s="19">
        <v>683.90199999999902</v>
      </c>
      <c r="L101" s="19">
        <v>570.34500000000003</v>
      </c>
      <c r="M101" s="19">
        <v>650.88499999999897</v>
      </c>
      <c r="N101" s="25">
        <f t="shared" si="8"/>
        <v>8087.4639999999845</v>
      </c>
      <c r="O101" s="25">
        <f t="shared" si="9"/>
        <v>31.79081470967736</v>
      </c>
      <c r="P101" s="19">
        <v>671.08600000000001</v>
      </c>
    </row>
    <row r="102" spans="1:16" ht="14.25" customHeight="1" x14ac:dyDescent="0.4">
      <c r="A102" s="8">
        <v>100</v>
      </c>
      <c r="B102" s="19">
        <v>349.423</v>
      </c>
      <c r="C102" s="19">
        <v>293.54199999999901</v>
      </c>
      <c r="D102" s="19">
        <v>348.935</v>
      </c>
      <c r="E102" s="19">
        <v>358.56599999999901</v>
      </c>
      <c r="F102" s="19">
        <v>402.58999999999901</v>
      </c>
      <c r="G102" s="19">
        <v>506.51299999999901</v>
      </c>
      <c r="H102" s="19">
        <v>525.15499999999895</v>
      </c>
      <c r="I102" s="19">
        <v>593.51900000000001</v>
      </c>
      <c r="J102" s="19">
        <v>376.86799999999999</v>
      </c>
      <c r="K102" s="19">
        <v>391.38299999999998</v>
      </c>
      <c r="L102" s="19">
        <v>339.200999999999</v>
      </c>
      <c r="M102" s="19">
        <v>325.45699999999903</v>
      </c>
      <c r="N102" s="25">
        <f t="shared" si="8"/>
        <v>4811.1519999999937</v>
      </c>
      <c r="O102" s="25">
        <f t="shared" si="9"/>
        <v>18.912039889400894</v>
      </c>
      <c r="P102" s="19">
        <v>349.541</v>
      </c>
    </row>
    <row r="103" spans="1:16" ht="14.25" customHeight="1" x14ac:dyDescent="0.4">
      <c r="A103">
        <v>101</v>
      </c>
      <c r="B103" s="19">
        <v>312.01299999999998</v>
      </c>
      <c r="C103" s="19">
        <v>299.64599999999899</v>
      </c>
      <c r="D103" s="19">
        <v>267.68099999999902</v>
      </c>
      <c r="E103" s="19">
        <v>251.73699999999999</v>
      </c>
      <c r="F103" s="19">
        <v>257.79399999999902</v>
      </c>
      <c r="G103" s="19">
        <v>290.13699999999898</v>
      </c>
      <c r="H103" s="19">
        <v>322.03699999999998</v>
      </c>
      <c r="I103" s="19">
        <v>348.572</v>
      </c>
      <c r="J103" s="19">
        <v>220.34399999999999</v>
      </c>
      <c r="K103" s="19">
        <v>214.45</v>
      </c>
      <c r="L103" s="19">
        <v>271.450999999999</v>
      </c>
      <c r="M103" s="19">
        <v>300.53699999999901</v>
      </c>
      <c r="N103" s="25">
        <f t="shared" si="8"/>
        <v>3356.398999999994</v>
      </c>
      <c r="O103" s="25">
        <f t="shared" si="9"/>
        <v>13.193586852534539</v>
      </c>
      <c r="P103" s="19">
        <v>340.041</v>
      </c>
    </row>
    <row r="104" spans="1:16" ht="14.25" customHeight="1" x14ac:dyDescent="0.4">
      <c r="A104" s="8">
        <v>102</v>
      </c>
      <c r="B104" s="16"/>
      <c r="C104" s="19">
        <v>20.091999999999899</v>
      </c>
      <c r="D104" s="19">
        <v>74.578999999999894</v>
      </c>
      <c r="E104" s="19">
        <v>59.124000000000102</v>
      </c>
      <c r="F104" s="19">
        <v>55.097999999999999</v>
      </c>
      <c r="G104" s="19">
        <v>48.902000000000001</v>
      </c>
      <c r="H104" s="19">
        <v>25.616</v>
      </c>
      <c r="I104" s="19">
        <v>23.247999999999902</v>
      </c>
      <c r="J104" s="19">
        <v>14.7629999999999</v>
      </c>
      <c r="K104" s="19">
        <v>14.565999999999899</v>
      </c>
      <c r="L104" s="19">
        <v>56.802000000000398</v>
      </c>
      <c r="M104" s="19">
        <v>95.825000000000202</v>
      </c>
      <c r="N104" s="25">
        <f t="shared" si="8"/>
        <v>488.61500000000024</v>
      </c>
      <c r="O104" s="25">
        <f t="shared" si="9"/>
        <v>1.9206847695852545</v>
      </c>
      <c r="P104" s="19">
        <v>113.02</v>
      </c>
    </row>
    <row r="105" spans="1:16" ht="14.25" customHeight="1" x14ac:dyDescent="0.4">
      <c r="A105">
        <v>103</v>
      </c>
      <c r="B105" s="19">
        <v>890.63199999999904</v>
      </c>
      <c r="C105" s="19">
        <v>855.11300000000006</v>
      </c>
      <c r="D105" s="19">
        <v>846.76900000000103</v>
      </c>
      <c r="E105" s="19">
        <v>740.11900000000003</v>
      </c>
      <c r="F105" s="19">
        <v>817.24099999999896</v>
      </c>
      <c r="G105" s="19">
        <v>978.91600000000005</v>
      </c>
      <c r="H105" s="19">
        <v>1034.77899999999</v>
      </c>
      <c r="I105" s="19">
        <v>977.92399999999895</v>
      </c>
      <c r="J105" s="19">
        <v>752.93399999999997</v>
      </c>
      <c r="K105" s="19">
        <v>716.39</v>
      </c>
      <c r="L105" s="19">
        <v>767.84900000000005</v>
      </c>
      <c r="M105" s="19">
        <v>761.423</v>
      </c>
      <c r="N105" s="25">
        <f t="shared" si="8"/>
        <v>10140.088999999989</v>
      </c>
      <c r="O105" s="25">
        <f t="shared" si="9"/>
        <v>39.859428188940051</v>
      </c>
      <c r="P105" s="19">
        <v>971.87800000000004</v>
      </c>
    </row>
    <row r="106" spans="1:16" ht="14.25" customHeight="1" x14ac:dyDescent="0.4">
      <c r="A106" s="8">
        <v>104</v>
      </c>
      <c r="B106" s="19">
        <v>343.39999999999901</v>
      </c>
      <c r="C106" s="19">
        <v>290.74499999999898</v>
      </c>
      <c r="D106" s="19">
        <v>243.86199999999999</v>
      </c>
      <c r="E106" s="19">
        <v>216.01400000000001</v>
      </c>
      <c r="F106" s="19">
        <v>206.97800000000001</v>
      </c>
      <c r="G106" s="19">
        <v>165.997999999999</v>
      </c>
      <c r="H106" s="19">
        <v>176.79799999999901</v>
      </c>
      <c r="I106" s="19">
        <v>184.76599999999999</v>
      </c>
      <c r="J106" s="19">
        <v>171.80099999999899</v>
      </c>
      <c r="K106" s="19">
        <v>218.69699999999901</v>
      </c>
      <c r="L106" s="19">
        <v>266.072</v>
      </c>
      <c r="M106" s="19">
        <v>294.11399999999998</v>
      </c>
      <c r="N106" s="25">
        <f t="shared" si="8"/>
        <v>2779.2449999999944</v>
      </c>
      <c r="O106" s="25">
        <f t="shared" si="9"/>
        <v>10.924866290322559</v>
      </c>
      <c r="P106" s="19">
        <v>337.24400000000003</v>
      </c>
    </row>
    <row r="107" spans="1:16" ht="14.25" customHeight="1" x14ac:dyDescent="0.4">
      <c r="A107">
        <v>105</v>
      </c>
      <c r="B107" s="19">
        <v>375.81899999999899</v>
      </c>
      <c r="C107" s="19">
        <v>314.700999999999</v>
      </c>
      <c r="D107" s="19">
        <v>183.51400000000001</v>
      </c>
      <c r="E107" s="19">
        <v>184.155</v>
      </c>
      <c r="F107" s="19">
        <v>247.601</v>
      </c>
      <c r="G107" s="19">
        <v>306.43799999999902</v>
      </c>
      <c r="H107" s="19">
        <v>311.15499999999901</v>
      </c>
      <c r="I107" s="19">
        <v>385.81299999999999</v>
      </c>
      <c r="J107" s="19">
        <v>319.16399999999999</v>
      </c>
      <c r="K107" s="19">
        <v>294.20499999999902</v>
      </c>
      <c r="L107" s="19">
        <v>332.54499999999899</v>
      </c>
      <c r="M107" s="19">
        <v>333.20100000000002</v>
      </c>
      <c r="N107" s="25">
        <f t="shared" si="8"/>
        <v>3588.3109999999942</v>
      </c>
      <c r="O107" s="25">
        <f t="shared" si="9"/>
        <v>14.105204069124401</v>
      </c>
      <c r="P107" s="19">
        <v>386.81599999999997</v>
      </c>
    </row>
    <row r="108" spans="1:16" ht="14.25" customHeight="1" x14ac:dyDescent="0.4">
      <c r="A108" s="8">
        <v>106</v>
      </c>
      <c r="B108" s="19">
        <v>501.70499999999998</v>
      </c>
      <c r="C108" s="19">
        <v>424.096</v>
      </c>
      <c r="D108" s="19">
        <v>405.22299999999899</v>
      </c>
      <c r="E108" s="19">
        <v>334.070999999999</v>
      </c>
      <c r="F108" s="19">
        <v>392.24099999999999</v>
      </c>
      <c r="G108" s="19">
        <v>552.16700000000003</v>
      </c>
      <c r="H108" s="19">
        <v>656.11800000000096</v>
      </c>
      <c r="I108" s="19">
        <v>668.46100000000001</v>
      </c>
      <c r="J108" s="19">
        <v>455.50499999999897</v>
      </c>
      <c r="K108" s="19">
        <v>414.29999999999899</v>
      </c>
      <c r="L108" s="19">
        <v>384.503999999999</v>
      </c>
      <c r="M108" s="19">
        <v>427.51100000000002</v>
      </c>
      <c r="N108" s="25">
        <f t="shared" si="8"/>
        <v>5615.9019999999964</v>
      </c>
      <c r="O108" s="25">
        <f t="shared" si="9"/>
        <v>22.075412009216574</v>
      </c>
      <c r="P108" s="19">
        <v>497.87400000000002</v>
      </c>
    </row>
    <row r="109" spans="1:16" ht="14.25" customHeight="1" x14ac:dyDescent="0.4">
      <c r="A109">
        <v>107</v>
      </c>
      <c r="B109" s="19">
        <v>166.31099999999901</v>
      </c>
      <c r="C109" s="19">
        <v>182.12200000000001</v>
      </c>
      <c r="D109" s="19">
        <v>169.495</v>
      </c>
      <c r="E109" s="19">
        <v>144.708</v>
      </c>
      <c r="F109" s="19">
        <v>132.411</v>
      </c>
      <c r="G109" s="19">
        <v>226.67999999999901</v>
      </c>
      <c r="H109" s="19">
        <v>392.47399999999902</v>
      </c>
      <c r="I109" s="19">
        <v>76.778999999999897</v>
      </c>
      <c r="J109" s="19">
        <v>133.26899999999901</v>
      </c>
      <c r="K109" s="19">
        <v>694.94899999999996</v>
      </c>
      <c r="L109" s="19">
        <v>701.197</v>
      </c>
      <c r="M109" s="19">
        <v>678.42799999999897</v>
      </c>
      <c r="N109" s="25">
        <f t="shared" si="8"/>
        <v>3698.8229999999949</v>
      </c>
      <c r="O109" s="25">
        <f t="shared" si="9"/>
        <v>14.53961299078339</v>
      </c>
      <c r="P109" s="19">
        <v>716.62199999999996</v>
      </c>
    </row>
    <row r="110" spans="1:16" ht="14.25" customHeight="1" x14ac:dyDescent="0.4">
      <c r="A110" s="8">
        <v>108</v>
      </c>
      <c r="B110" s="19">
        <v>629.41499999999996</v>
      </c>
      <c r="C110" s="19">
        <v>582.06299999999999</v>
      </c>
      <c r="D110" s="19">
        <v>545.46799999999996</v>
      </c>
      <c r="E110" s="19">
        <v>520.25899999999899</v>
      </c>
      <c r="F110" s="19">
        <v>605.63899999999899</v>
      </c>
      <c r="G110" s="19">
        <v>892.38099999999997</v>
      </c>
      <c r="H110" s="19">
        <v>987.66099999999994</v>
      </c>
      <c r="I110" s="19">
        <v>1014.354</v>
      </c>
      <c r="J110" s="19">
        <v>791.29</v>
      </c>
      <c r="K110" s="19">
        <v>612.52999999999895</v>
      </c>
      <c r="L110" s="19">
        <v>500.08699999999999</v>
      </c>
      <c r="M110" s="19">
        <v>516.82399999999905</v>
      </c>
      <c r="N110" s="25">
        <f t="shared" si="8"/>
        <v>8197.9709999999959</v>
      </c>
      <c r="O110" s="25">
        <f t="shared" si="9"/>
        <v>32.225203976958504</v>
      </c>
      <c r="P110" s="19">
        <v>510.40899999999999</v>
      </c>
    </row>
    <row r="111" spans="1:16" ht="14.25" customHeight="1" x14ac:dyDescent="0.4">
      <c r="A111">
        <v>109</v>
      </c>
      <c r="B111" s="19">
        <v>376.83599999999899</v>
      </c>
      <c r="C111" s="19">
        <v>347.096</v>
      </c>
      <c r="D111" s="19">
        <v>309.08999999999901</v>
      </c>
      <c r="E111" s="19">
        <v>272.43400000000003</v>
      </c>
      <c r="F111" s="19">
        <v>246.125</v>
      </c>
      <c r="G111" s="19">
        <v>237.988</v>
      </c>
      <c r="H111" s="19">
        <v>244.08399999999901</v>
      </c>
      <c r="I111" s="19">
        <v>209.14999999999901</v>
      </c>
      <c r="J111" s="19">
        <v>238.42999999999901</v>
      </c>
      <c r="K111" s="19">
        <v>261.26999999999902</v>
      </c>
      <c r="L111" s="19">
        <v>311.93200000000002</v>
      </c>
      <c r="M111" s="19">
        <v>255.45099999999999</v>
      </c>
      <c r="N111" s="25">
        <f t="shared" si="8"/>
        <v>3309.8859999999941</v>
      </c>
      <c r="O111" s="25">
        <f t="shared" si="9"/>
        <v>13.010750036866336</v>
      </c>
      <c r="P111" s="19">
        <v>304.995</v>
      </c>
    </row>
    <row r="112" spans="1:16" ht="14.25" customHeight="1" x14ac:dyDescent="0.4">
      <c r="A112" s="8">
        <v>110</v>
      </c>
      <c r="B112" s="19">
        <v>341.28800000000001</v>
      </c>
      <c r="C112" s="19">
        <v>340.998999999999</v>
      </c>
      <c r="D112" s="19">
        <v>330.714</v>
      </c>
      <c r="E112" s="19">
        <v>284.40800000000002</v>
      </c>
      <c r="F112" s="19">
        <v>331.56299999999999</v>
      </c>
      <c r="G112" s="19">
        <v>506.462999999999</v>
      </c>
      <c r="H112" s="19">
        <v>410.94499999999999</v>
      </c>
      <c r="I112" s="19">
        <v>567.15199999999902</v>
      </c>
      <c r="J112" s="19">
        <v>291.66099999999898</v>
      </c>
      <c r="K112" s="19">
        <v>295.700999999999</v>
      </c>
      <c r="L112" s="19">
        <v>339.59699999999998</v>
      </c>
      <c r="M112" s="19">
        <v>353.52300000000002</v>
      </c>
      <c r="N112" s="25">
        <f t="shared" si="8"/>
        <v>4394.0139999999956</v>
      </c>
      <c r="O112" s="25">
        <f t="shared" si="9"/>
        <v>17.27232231336404</v>
      </c>
      <c r="P112" s="19">
        <v>423.67</v>
      </c>
    </row>
    <row r="113" spans="1:16" ht="14.25" customHeight="1" x14ac:dyDescent="0.4">
      <c r="A113">
        <v>111</v>
      </c>
      <c r="B113" s="19">
        <v>1995.19999999999</v>
      </c>
      <c r="C113" s="19">
        <v>1573.1199999999899</v>
      </c>
      <c r="D113" s="19">
        <v>1007.379</v>
      </c>
      <c r="E113" s="19">
        <v>759.41699999999901</v>
      </c>
      <c r="F113" s="19">
        <v>792.33399999999995</v>
      </c>
      <c r="G113" s="19">
        <v>1235.8029999999901</v>
      </c>
      <c r="H113" s="19">
        <v>1546.0799999999899</v>
      </c>
      <c r="I113" s="19">
        <v>1683.37399999999</v>
      </c>
      <c r="J113" s="19">
        <v>1010.5940000000001</v>
      </c>
      <c r="K113" s="19">
        <v>721.54099999999903</v>
      </c>
      <c r="L113" s="19">
        <v>1226.6509999999901</v>
      </c>
      <c r="M113" s="19">
        <v>1804.184</v>
      </c>
      <c r="N113" s="25">
        <f t="shared" si="8"/>
        <v>15355.676999999938</v>
      </c>
      <c r="O113" s="25">
        <f t="shared" si="9"/>
        <v>60.361255672810813</v>
      </c>
      <c r="P113" s="19">
        <v>2010.0029999999999</v>
      </c>
    </row>
    <row r="114" spans="1:16" ht="14.25" customHeight="1" x14ac:dyDescent="0.4">
      <c r="A114" s="8">
        <v>112</v>
      </c>
      <c r="B114" s="19">
        <v>490.63900000000001</v>
      </c>
      <c r="C114" s="19">
        <v>472.18499999999898</v>
      </c>
      <c r="D114" s="19">
        <v>394.95299999999997</v>
      </c>
      <c r="E114" s="19">
        <v>411.18099999999998</v>
      </c>
      <c r="F114" s="19">
        <v>446.32</v>
      </c>
      <c r="G114" s="19">
        <v>703.88999999999896</v>
      </c>
      <c r="H114" s="19">
        <v>670.32399999999905</v>
      </c>
      <c r="I114" s="19">
        <v>1070.9459999999999</v>
      </c>
      <c r="J114" s="19">
        <v>522.65800000000002</v>
      </c>
      <c r="K114" s="19">
        <v>492.135999999999</v>
      </c>
      <c r="L114" s="19">
        <v>491.116999999999</v>
      </c>
      <c r="M114" s="19">
        <v>412.32199999999898</v>
      </c>
      <c r="N114" s="25">
        <f t="shared" si="8"/>
        <v>6578.6709999999939</v>
      </c>
      <c r="O114" s="25">
        <f t="shared" si="9"/>
        <v>25.859937156682001</v>
      </c>
      <c r="P114" s="19">
        <v>469.25200000000001</v>
      </c>
    </row>
    <row r="115" spans="1:16" ht="14.25" customHeight="1" x14ac:dyDescent="0.4">
      <c r="A115">
        <v>113</v>
      </c>
      <c r="B115" s="19">
        <v>519.49099999999999</v>
      </c>
      <c r="C115" s="19">
        <v>479.72399999999999</v>
      </c>
      <c r="D115" s="19">
        <v>477.47599999999898</v>
      </c>
      <c r="E115" s="19">
        <v>475.32400000000001</v>
      </c>
      <c r="F115" s="19">
        <v>524.20799999999895</v>
      </c>
      <c r="G115" s="19">
        <v>680.253999999999</v>
      </c>
      <c r="H115" s="19">
        <v>696.56399999999906</v>
      </c>
      <c r="I115" s="19">
        <v>826.40100000000098</v>
      </c>
      <c r="J115" s="19">
        <v>643.52200000000005</v>
      </c>
      <c r="K115" s="19">
        <v>659.41299999999899</v>
      </c>
      <c r="L115" s="19">
        <v>608.452</v>
      </c>
      <c r="M115" s="19">
        <v>779.63199999999995</v>
      </c>
      <c r="N115" s="25">
        <f t="shared" si="8"/>
        <v>7370.4609999999957</v>
      </c>
      <c r="O115" s="25">
        <f t="shared" si="9"/>
        <v>28.972365129032237</v>
      </c>
      <c r="P115" s="19">
        <v>757.404</v>
      </c>
    </row>
    <row r="116" spans="1:16" ht="14.25" customHeight="1" x14ac:dyDescent="0.4">
      <c r="A116" s="8">
        <v>114</v>
      </c>
      <c r="B116" s="19">
        <v>497.49099999999999</v>
      </c>
      <c r="C116" s="19">
        <v>406.46699999999998</v>
      </c>
      <c r="D116" s="19">
        <v>359.979999999999</v>
      </c>
      <c r="E116" s="19">
        <v>309.62299999999902</v>
      </c>
      <c r="F116" s="19">
        <v>320.709</v>
      </c>
      <c r="G116" s="19">
        <v>354.08800000000002</v>
      </c>
      <c r="H116" s="19">
        <v>440.08999999999901</v>
      </c>
      <c r="I116" s="19">
        <v>502.45899999999898</v>
      </c>
      <c r="J116" s="19">
        <v>336.85999999999899</v>
      </c>
      <c r="K116" s="19">
        <v>323.09699999999901</v>
      </c>
      <c r="L116" s="19">
        <v>378.457999999999</v>
      </c>
      <c r="M116" s="19">
        <v>332.00799999999998</v>
      </c>
      <c r="N116" s="25">
        <f t="shared" si="8"/>
        <v>4561.3299999999917</v>
      </c>
      <c r="O116" s="25">
        <f t="shared" si="9"/>
        <v>17.930020691244206</v>
      </c>
      <c r="P116" s="19">
        <v>480.49099999999999</v>
      </c>
    </row>
    <row r="117" spans="1:16" ht="14.25" customHeight="1" x14ac:dyDescent="0.4">
      <c r="A117">
        <v>115</v>
      </c>
      <c r="B117" s="19">
        <v>727.36699999999905</v>
      </c>
      <c r="C117" s="19">
        <v>678.10099999999898</v>
      </c>
      <c r="D117" s="19">
        <v>433.73899999999998</v>
      </c>
      <c r="E117" s="19">
        <v>332.43799999999902</v>
      </c>
      <c r="F117" s="19">
        <v>461.998999999999</v>
      </c>
      <c r="G117" s="19">
        <v>702.69299999999896</v>
      </c>
      <c r="H117" s="19">
        <v>751.70600000000002</v>
      </c>
      <c r="I117" s="19">
        <v>773.76800000000003</v>
      </c>
      <c r="J117" s="19">
        <v>365.729999999999</v>
      </c>
      <c r="K117" s="19">
        <v>309.39299999999901</v>
      </c>
      <c r="L117" s="19">
        <v>305.17999999999898</v>
      </c>
      <c r="M117" s="19">
        <v>264.16899999999902</v>
      </c>
      <c r="N117" s="25">
        <f t="shared" si="8"/>
        <v>6106.2829999999913</v>
      </c>
      <c r="O117" s="25">
        <f t="shared" si="9"/>
        <v>24.003038705069091</v>
      </c>
      <c r="P117" s="19">
        <v>401.70699999999999</v>
      </c>
    </row>
    <row r="118" spans="1:16" ht="14.25" customHeight="1" x14ac:dyDescent="0.4">
      <c r="A118" s="8">
        <v>116</v>
      </c>
      <c r="B118" s="19">
        <v>407.63799999999998</v>
      </c>
      <c r="C118" s="19">
        <v>413.58199999999903</v>
      </c>
      <c r="D118" s="19">
        <v>327.83899999999898</v>
      </c>
      <c r="E118" s="19">
        <v>260.916</v>
      </c>
      <c r="F118" s="19">
        <v>179.56299999999999</v>
      </c>
      <c r="G118" s="19">
        <v>96.818999999999903</v>
      </c>
      <c r="H118" s="19">
        <v>101.561999999999</v>
      </c>
      <c r="I118" s="19">
        <v>124.663</v>
      </c>
      <c r="J118" s="19">
        <v>72.912999999999997</v>
      </c>
      <c r="K118" s="19">
        <v>65.712999999999994</v>
      </c>
      <c r="L118" s="19">
        <v>226.27499999999901</v>
      </c>
      <c r="M118" s="19">
        <v>268.31200000000001</v>
      </c>
      <c r="N118" s="25">
        <f t="shared" si="8"/>
        <v>2545.794999999996</v>
      </c>
      <c r="O118" s="25">
        <f t="shared" si="9"/>
        <v>10.007203387096759</v>
      </c>
      <c r="P118" s="19">
        <v>183.90600000000001</v>
      </c>
    </row>
    <row r="119" spans="1:16" ht="14.25" customHeight="1" x14ac:dyDescent="0.4">
      <c r="A119">
        <v>117</v>
      </c>
      <c r="B119" s="19">
        <v>652.28200000000004</v>
      </c>
      <c r="C119" s="19">
        <v>570.42499999999995</v>
      </c>
      <c r="D119" s="19">
        <v>480.63600000000002</v>
      </c>
      <c r="E119" s="19">
        <v>414.15099999999899</v>
      </c>
      <c r="F119" s="19">
        <v>529.06699999999898</v>
      </c>
      <c r="G119" s="19">
        <v>792.25499999999897</v>
      </c>
      <c r="H119" s="19">
        <v>789.65200000000095</v>
      </c>
      <c r="I119" s="19">
        <v>913.54999999999905</v>
      </c>
      <c r="J119" s="19">
        <v>532.101</v>
      </c>
      <c r="K119" s="19">
        <v>443.44499999999999</v>
      </c>
      <c r="L119" s="19">
        <v>199.78699999999901</v>
      </c>
      <c r="M119" s="19">
        <v>161.55099999999999</v>
      </c>
      <c r="N119" s="25">
        <f t="shared" si="8"/>
        <v>6478.9019999999964</v>
      </c>
      <c r="O119" s="25">
        <f t="shared" si="9"/>
        <v>25.467757631336394</v>
      </c>
      <c r="P119" s="19">
        <v>210.64500000000001</v>
      </c>
    </row>
    <row r="120" spans="1:16" ht="14.25" customHeight="1" x14ac:dyDescent="0.4">
      <c r="A120" s="8">
        <v>118</v>
      </c>
      <c r="B120" s="19">
        <v>358.89499999999998</v>
      </c>
      <c r="C120" s="19">
        <v>321.094999999999</v>
      </c>
      <c r="D120" s="19">
        <v>321.99299999999999</v>
      </c>
      <c r="E120" s="19">
        <v>254.053</v>
      </c>
      <c r="F120" s="19">
        <v>214.57399999999899</v>
      </c>
      <c r="G120" s="19">
        <v>233.004999999999</v>
      </c>
      <c r="H120" s="19">
        <v>259.52499999999901</v>
      </c>
      <c r="I120" s="19">
        <v>268.18299999999903</v>
      </c>
      <c r="J120" s="19">
        <v>219.74700000000001</v>
      </c>
      <c r="K120" s="19">
        <v>214.39699999999999</v>
      </c>
      <c r="L120" s="19">
        <v>238.91399999999899</v>
      </c>
      <c r="M120" s="19">
        <v>257.075999999999</v>
      </c>
      <c r="N120" s="25">
        <f t="shared" si="8"/>
        <v>3161.4569999999926</v>
      </c>
      <c r="O120" s="25">
        <f t="shared" si="9"/>
        <v>12.427294105990754</v>
      </c>
      <c r="P120" s="19">
        <v>281.07400000000001</v>
      </c>
    </row>
    <row r="121" spans="1:16" ht="14.25" customHeight="1" x14ac:dyDescent="0.4">
      <c r="A121">
        <v>119</v>
      </c>
      <c r="B121" s="19">
        <v>868.03499999999804</v>
      </c>
      <c r="C121" s="19">
        <v>777.93799999999896</v>
      </c>
      <c r="D121" s="19">
        <v>904.47299999999996</v>
      </c>
      <c r="E121" s="19">
        <v>907.399</v>
      </c>
      <c r="F121" s="19">
        <v>1185.1010000000001</v>
      </c>
      <c r="G121" s="19">
        <v>1554.72199999999</v>
      </c>
      <c r="H121" s="19">
        <v>1685.729</v>
      </c>
      <c r="I121" s="19">
        <v>1904.5640000000001</v>
      </c>
      <c r="J121" s="19">
        <v>1572.4059999999999</v>
      </c>
      <c r="K121" s="19">
        <v>1326.777</v>
      </c>
      <c r="L121" s="19">
        <v>840.49599999999896</v>
      </c>
      <c r="M121" s="19">
        <v>848.88900000000001</v>
      </c>
      <c r="N121" s="25">
        <f t="shared" si="8"/>
        <v>14376.528999999986</v>
      </c>
      <c r="O121" s="25">
        <f t="shared" si="9"/>
        <v>56.512346714285655</v>
      </c>
      <c r="P121" s="19">
        <v>858.53200000000004</v>
      </c>
    </row>
    <row r="122" spans="1:16" ht="14.25" customHeight="1" x14ac:dyDescent="0.4">
      <c r="A122" s="8">
        <v>120</v>
      </c>
      <c r="B122" s="19">
        <v>380.94200000000001</v>
      </c>
      <c r="C122" s="19">
        <v>401.19200000000001</v>
      </c>
      <c r="D122" s="19">
        <v>371.90699999999998</v>
      </c>
      <c r="E122" s="19">
        <v>358.890999999999</v>
      </c>
      <c r="F122" s="19">
        <v>329.88699999999898</v>
      </c>
      <c r="G122" s="19">
        <v>352.86500000000001</v>
      </c>
      <c r="H122" s="19">
        <v>387.30299999999897</v>
      </c>
      <c r="I122" s="19">
        <v>386.86999999999898</v>
      </c>
      <c r="J122" s="19">
        <v>356.50299999999902</v>
      </c>
      <c r="K122" s="19">
        <v>396.58100000000002</v>
      </c>
      <c r="L122" s="19">
        <v>412.79199999999901</v>
      </c>
      <c r="M122" s="19">
        <v>436.87099999999998</v>
      </c>
      <c r="N122" s="25">
        <f t="shared" si="8"/>
        <v>4572.6039999999948</v>
      </c>
      <c r="O122" s="25">
        <f t="shared" si="9"/>
        <v>17.974337382488457</v>
      </c>
      <c r="P122" s="19">
        <v>508.10500000000002</v>
      </c>
    </row>
    <row r="123" spans="1:16" ht="14.25" customHeight="1" x14ac:dyDescent="0.4">
      <c r="A123">
        <v>121</v>
      </c>
      <c r="B123" s="19">
        <v>227.183999999999</v>
      </c>
      <c r="C123" s="19">
        <v>186.94399999999899</v>
      </c>
      <c r="D123" s="19">
        <v>174.43199999999999</v>
      </c>
      <c r="E123" s="19">
        <v>167.81100000000001</v>
      </c>
      <c r="F123" s="19">
        <v>207.48</v>
      </c>
      <c r="G123" s="19">
        <v>343.671999999999</v>
      </c>
      <c r="H123" s="19">
        <v>355.90600000000001</v>
      </c>
      <c r="I123" s="19">
        <v>398.640999999999</v>
      </c>
      <c r="J123" s="19">
        <v>286.06599999999901</v>
      </c>
      <c r="K123" s="19">
        <v>270.08999999999901</v>
      </c>
      <c r="L123" s="19">
        <v>434.40899999999999</v>
      </c>
      <c r="M123" s="19">
        <v>468.49599999999901</v>
      </c>
      <c r="N123" s="25">
        <f t="shared" si="8"/>
        <v>3521.1309999999935</v>
      </c>
      <c r="O123" s="25">
        <f t="shared" si="9"/>
        <v>13.841127847926241</v>
      </c>
      <c r="P123" s="19">
        <v>609.85400000000004</v>
      </c>
    </row>
    <row r="124" spans="1:16" ht="14.25" customHeight="1" x14ac:dyDescent="0.4">
      <c r="A124" s="8">
        <v>122</v>
      </c>
      <c r="B124" s="19">
        <v>528.37900000000002</v>
      </c>
      <c r="C124" s="19">
        <v>431.40899999999903</v>
      </c>
      <c r="D124" s="19">
        <v>429.42700000000002</v>
      </c>
      <c r="E124" s="19">
        <v>472.89400000000001</v>
      </c>
      <c r="F124" s="19">
        <v>703.09900000000096</v>
      </c>
      <c r="G124" s="19">
        <v>1029.9100000000001</v>
      </c>
      <c r="H124" s="19">
        <v>1079.8879999999999</v>
      </c>
      <c r="I124" s="19">
        <v>1260.86399999999</v>
      </c>
      <c r="J124" s="19">
        <v>747.91600000000005</v>
      </c>
      <c r="K124" s="19">
        <v>478.84899999999999</v>
      </c>
      <c r="L124" s="19">
        <v>457.866999999999</v>
      </c>
      <c r="M124" s="19">
        <v>457.05500000000001</v>
      </c>
      <c r="N124" s="25">
        <f t="shared" si="8"/>
        <v>8077.5569999999898</v>
      </c>
      <c r="O124" s="25">
        <f t="shared" si="9"/>
        <v>31.751871525345582</v>
      </c>
      <c r="P124" s="19">
        <v>544.20699999999999</v>
      </c>
    </row>
    <row r="125" spans="1:16" ht="14.25" customHeight="1" x14ac:dyDescent="0.4">
      <c r="A125">
        <v>123</v>
      </c>
      <c r="B125" s="19">
        <v>328.11299999999898</v>
      </c>
      <c r="C125" s="19">
        <v>272.98599999999999</v>
      </c>
      <c r="D125" s="19">
        <v>238.94200000000001</v>
      </c>
      <c r="E125" s="19">
        <v>255.04199999999901</v>
      </c>
      <c r="F125" s="19">
        <v>254.97699999999901</v>
      </c>
      <c r="G125" s="19">
        <v>428.94299999999998</v>
      </c>
      <c r="H125" s="19">
        <v>522.84799999999996</v>
      </c>
      <c r="I125" s="19">
        <v>497.57999999999902</v>
      </c>
      <c r="J125" s="19">
        <v>317.93599999999998</v>
      </c>
      <c r="K125" s="19">
        <v>278.40799999999899</v>
      </c>
      <c r="L125" s="19">
        <v>282.036</v>
      </c>
      <c r="M125" s="19">
        <v>278.90100000000001</v>
      </c>
      <c r="N125" s="25">
        <f t="shared" si="8"/>
        <v>3956.711999999995</v>
      </c>
      <c r="O125" s="25">
        <f t="shared" si="9"/>
        <v>15.553342562211963</v>
      </c>
      <c r="P125" s="19">
        <v>106.88800000000001</v>
      </c>
    </row>
    <row r="126" spans="1:16" ht="14.25" customHeight="1" x14ac:dyDescent="0.4">
      <c r="A126" s="8">
        <v>124</v>
      </c>
      <c r="B126" s="19">
        <v>347.81199999999899</v>
      </c>
      <c r="C126" s="19">
        <v>321.85399999999998</v>
      </c>
      <c r="D126" s="19">
        <v>322.67399999999901</v>
      </c>
      <c r="E126" s="19">
        <v>288.14699999999999</v>
      </c>
      <c r="F126" s="19">
        <v>311.99099999999902</v>
      </c>
      <c r="G126" s="19">
        <v>416.64999999999901</v>
      </c>
      <c r="H126" s="19">
        <v>383.02699999999999</v>
      </c>
      <c r="I126" s="19">
        <v>407.06299999999999</v>
      </c>
      <c r="J126" s="19">
        <v>221.31799999999899</v>
      </c>
      <c r="K126" s="19">
        <v>246.47299999999899</v>
      </c>
      <c r="L126" s="19">
        <v>338.315</v>
      </c>
      <c r="M126" s="19">
        <v>367.741999999999</v>
      </c>
      <c r="N126" s="25">
        <f t="shared" si="8"/>
        <v>3973.065999999993</v>
      </c>
      <c r="O126" s="25">
        <f t="shared" si="9"/>
        <v>15.617628101382461</v>
      </c>
      <c r="P126" s="19">
        <v>390.24</v>
      </c>
    </row>
    <row r="127" spans="1:16" ht="14.25" customHeight="1" x14ac:dyDescent="0.4">
      <c r="A127">
        <v>125</v>
      </c>
      <c r="B127" s="19">
        <v>393.01699999999897</v>
      </c>
      <c r="C127" s="19">
        <v>348.84699999999901</v>
      </c>
      <c r="D127" s="19">
        <v>316.20599999999899</v>
      </c>
      <c r="E127" s="19">
        <v>295.38799999999998</v>
      </c>
      <c r="F127" s="19">
        <v>345.53099999999898</v>
      </c>
      <c r="G127" s="19">
        <v>481.11399999999998</v>
      </c>
      <c r="H127" s="19">
        <v>533.33099999999899</v>
      </c>
      <c r="I127" s="19">
        <v>506.29599999999999</v>
      </c>
      <c r="J127" s="19">
        <v>303.81200000000001</v>
      </c>
      <c r="K127" s="19">
        <v>345.25799999999902</v>
      </c>
      <c r="L127" s="19">
        <v>351.79899999999998</v>
      </c>
      <c r="M127" s="19">
        <v>362.14100000000002</v>
      </c>
      <c r="N127" s="25">
        <f t="shared" si="8"/>
        <v>4582.7399999999925</v>
      </c>
      <c r="O127" s="25">
        <f t="shared" si="9"/>
        <v>18.014180737327159</v>
      </c>
      <c r="P127" s="19">
        <v>419.48</v>
      </c>
    </row>
    <row r="128" spans="1:16" ht="14.25" customHeight="1" x14ac:dyDescent="0.4">
      <c r="A128" s="8">
        <v>126</v>
      </c>
      <c r="B128" s="19">
        <v>576.01099999999997</v>
      </c>
      <c r="C128" s="19">
        <v>550.94299999999998</v>
      </c>
      <c r="D128" s="19">
        <v>547.84</v>
      </c>
      <c r="E128" s="19">
        <v>523.399</v>
      </c>
      <c r="F128" s="19">
        <v>595.02199999999903</v>
      </c>
      <c r="G128" s="19">
        <v>827.55699999999899</v>
      </c>
      <c r="H128" s="19">
        <v>940.10699999999997</v>
      </c>
      <c r="I128" s="19">
        <v>1040.2649999999901</v>
      </c>
      <c r="J128" s="19">
        <v>650.24099999999999</v>
      </c>
      <c r="K128" s="19">
        <v>557.12</v>
      </c>
      <c r="L128" s="19">
        <v>625.72699999999998</v>
      </c>
      <c r="M128" s="19">
        <v>697.16399999999999</v>
      </c>
      <c r="N128" s="25">
        <f t="shared" si="8"/>
        <v>8131.395999999987</v>
      </c>
      <c r="O128" s="25">
        <f t="shared" si="9"/>
        <v>31.963505935483816</v>
      </c>
      <c r="P128" s="19">
        <v>724.24900000000002</v>
      </c>
    </row>
    <row r="129" spans="1:16" ht="14.25" customHeight="1" x14ac:dyDescent="0.4">
      <c r="A129">
        <v>127</v>
      </c>
      <c r="B129" s="19">
        <v>738.69299999999896</v>
      </c>
      <c r="C129" s="19">
        <v>842.03799999999899</v>
      </c>
      <c r="D129" s="19">
        <v>926.38299999999902</v>
      </c>
      <c r="E129" s="19">
        <v>907.553</v>
      </c>
      <c r="F129" s="19">
        <v>997.60199999999895</v>
      </c>
      <c r="G129" s="19">
        <v>1277.462</v>
      </c>
      <c r="H129" s="19">
        <v>1547.9259999999899</v>
      </c>
      <c r="I129" s="19">
        <v>1638.8399999999899</v>
      </c>
      <c r="J129" s="19">
        <v>1014.1950000000001</v>
      </c>
      <c r="K129" s="19">
        <v>907.93899999999996</v>
      </c>
      <c r="L129" s="19">
        <v>1086.3140000000001</v>
      </c>
      <c r="M129" s="19">
        <v>960.16499999999905</v>
      </c>
      <c r="N129" s="25">
        <f t="shared" si="8"/>
        <v>12845.109999999975</v>
      </c>
      <c r="O129" s="25">
        <f t="shared" si="9"/>
        <v>50.492529170506813</v>
      </c>
      <c r="P129" s="19">
        <v>1109.5429999999999</v>
      </c>
    </row>
    <row r="130" spans="1:16" ht="14.25" customHeight="1" x14ac:dyDescent="0.4">
      <c r="A130" s="8">
        <v>128</v>
      </c>
      <c r="B130" s="19">
        <v>601.221</v>
      </c>
      <c r="C130" s="19">
        <v>353.04899999999998</v>
      </c>
      <c r="D130" s="19">
        <v>331.57299999999901</v>
      </c>
      <c r="E130" s="19">
        <v>335.74099999999902</v>
      </c>
      <c r="F130" s="19">
        <v>561.21100000000001</v>
      </c>
      <c r="G130" s="19">
        <v>1004.84499999999</v>
      </c>
      <c r="H130" s="19">
        <v>1003.06299999999</v>
      </c>
      <c r="I130" s="19">
        <v>1037.463</v>
      </c>
      <c r="J130" s="19">
        <v>476.27499999999998</v>
      </c>
      <c r="K130" s="19">
        <v>367.25200000000001</v>
      </c>
      <c r="L130" s="19">
        <v>371.25299999999902</v>
      </c>
      <c r="M130" s="19">
        <v>351.81099999999998</v>
      </c>
      <c r="N130" s="25">
        <f t="shared" si="8"/>
        <v>6794.7569999999769</v>
      </c>
      <c r="O130" s="25">
        <f t="shared" si="9"/>
        <v>26.709344336405437</v>
      </c>
      <c r="P130" s="19">
        <v>354.05</v>
      </c>
    </row>
    <row r="131" spans="1:16" ht="14.25" customHeight="1" x14ac:dyDescent="0.4">
      <c r="A131">
        <v>129</v>
      </c>
      <c r="B131" s="19">
        <v>765.92600000000004</v>
      </c>
      <c r="C131" s="19">
        <v>497.16199999999998</v>
      </c>
      <c r="D131" s="19">
        <v>650.64399999999898</v>
      </c>
      <c r="E131" s="19">
        <v>517.20399999999995</v>
      </c>
      <c r="F131" s="19">
        <v>519.88999999999896</v>
      </c>
      <c r="G131" s="19">
        <v>934.20499999999902</v>
      </c>
      <c r="H131" s="19">
        <v>1313.2650000000001</v>
      </c>
      <c r="I131" s="19">
        <v>1458.2070000000001</v>
      </c>
      <c r="J131" s="19">
        <v>1119.3219999999999</v>
      </c>
      <c r="K131" s="19">
        <v>860.200999999999</v>
      </c>
      <c r="L131" s="19">
        <v>607.21600000000001</v>
      </c>
      <c r="M131" s="19">
        <v>661.24299999999903</v>
      </c>
      <c r="N131" s="25">
        <f t="shared" ref="N131:N194" si="10">SUM(B131:M131)</f>
        <v>9904.4849999999951</v>
      </c>
      <c r="O131" s="25">
        <f t="shared" si="9"/>
        <v>38.933298179723486</v>
      </c>
      <c r="P131" s="19">
        <v>635.82799999999997</v>
      </c>
    </row>
    <row r="132" spans="1:16" ht="14.25" customHeight="1" x14ac:dyDescent="0.4">
      <c r="A132" s="8">
        <v>130</v>
      </c>
      <c r="B132" s="19">
        <v>444.15199999999902</v>
      </c>
      <c r="C132" s="19">
        <v>384.22699999999998</v>
      </c>
      <c r="D132" s="19">
        <v>216.08399999999901</v>
      </c>
      <c r="E132" s="19">
        <v>178.27199999999999</v>
      </c>
      <c r="F132" s="19">
        <v>254.19899999999899</v>
      </c>
      <c r="G132" s="19">
        <v>499.31400000000002</v>
      </c>
      <c r="H132" s="19">
        <v>503.29700000000003</v>
      </c>
      <c r="I132" s="19">
        <v>589.88800000000003</v>
      </c>
      <c r="J132" s="19">
        <v>190.57400000000001</v>
      </c>
      <c r="K132" s="19">
        <v>175.06399999999999</v>
      </c>
      <c r="L132" s="19">
        <v>197.13399999999899</v>
      </c>
      <c r="M132" s="19">
        <v>221.38699999999901</v>
      </c>
      <c r="N132" s="25">
        <f t="shared" si="10"/>
        <v>3853.5919999999946</v>
      </c>
      <c r="O132" s="25">
        <f t="shared" ref="O132:O195" si="11">N132*3.412/868</f>
        <v>15.147990672811039</v>
      </c>
      <c r="P132" s="19">
        <v>294.81799999999998</v>
      </c>
    </row>
    <row r="133" spans="1:16" ht="14.25" customHeight="1" x14ac:dyDescent="0.4">
      <c r="A133">
        <v>131</v>
      </c>
      <c r="B133" s="19">
        <v>479.9</v>
      </c>
      <c r="C133" s="19">
        <v>527.897999999999</v>
      </c>
      <c r="D133" s="19">
        <v>568.78899999999999</v>
      </c>
      <c r="E133" s="19">
        <v>526.50699999999995</v>
      </c>
      <c r="F133" s="19">
        <v>167.65199999999999</v>
      </c>
      <c r="G133" s="19">
        <v>531.54100000000005</v>
      </c>
      <c r="H133" s="19">
        <v>294.11500000000001</v>
      </c>
      <c r="I133" s="19">
        <v>193.41499999999999</v>
      </c>
      <c r="J133" s="19">
        <v>56.797999999999902</v>
      </c>
      <c r="K133" s="19">
        <v>61.768999999999899</v>
      </c>
      <c r="L133" s="19">
        <v>218.19300000000001</v>
      </c>
      <c r="M133" s="19">
        <v>473.53199999999998</v>
      </c>
      <c r="N133" s="25">
        <f t="shared" si="10"/>
        <v>4100.1089999999986</v>
      </c>
      <c r="O133" s="25">
        <f t="shared" si="11"/>
        <v>16.117018327188934</v>
      </c>
      <c r="P133" s="19">
        <v>436.51</v>
      </c>
    </row>
    <row r="134" spans="1:16" ht="14.25" customHeight="1" x14ac:dyDescent="0.4">
      <c r="A134" s="8">
        <v>132</v>
      </c>
      <c r="B134" s="19">
        <v>584.60500000000002</v>
      </c>
      <c r="C134" s="19">
        <v>531.85400000000004</v>
      </c>
      <c r="D134" s="19">
        <v>474.94200000000001</v>
      </c>
      <c r="E134" s="19">
        <v>306.70299999999901</v>
      </c>
      <c r="F134" s="19">
        <v>291.39999999999901</v>
      </c>
      <c r="G134" s="19">
        <v>229.24100000000001</v>
      </c>
      <c r="H134" s="19">
        <v>338.98799999999898</v>
      </c>
      <c r="I134" s="19">
        <v>499.15199999999902</v>
      </c>
      <c r="J134" s="19">
        <v>288.53299999999899</v>
      </c>
      <c r="K134" s="19">
        <v>308.73500000000001</v>
      </c>
      <c r="L134" s="19">
        <v>546.47500000000002</v>
      </c>
      <c r="M134" s="19">
        <v>578.28899999999896</v>
      </c>
      <c r="N134" s="25">
        <f t="shared" si="10"/>
        <v>4978.916999999994</v>
      </c>
      <c r="O134" s="25">
        <f t="shared" si="11"/>
        <v>19.571503230414724</v>
      </c>
      <c r="P134" s="19">
        <v>547.95500000000004</v>
      </c>
    </row>
    <row r="135" spans="1:16" ht="14.25" customHeight="1" x14ac:dyDescent="0.4">
      <c r="A135">
        <v>133</v>
      </c>
      <c r="B135" s="19">
        <v>1346.896</v>
      </c>
      <c r="C135" s="19">
        <v>1634.9259999999999</v>
      </c>
      <c r="D135" s="19">
        <v>910.551999999999</v>
      </c>
      <c r="E135" s="19">
        <v>775.76599999999996</v>
      </c>
      <c r="F135" s="19">
        <v>1111.4589999999901</v>
      </c>
      <c r="G135" s="19">
        <v>1457.873</v>
      </c>
      <c r="H135" s="19">
        <v>1773.807</v>
      </c>
      <c r="I135" s="19">
        <v>2040.90199999999</v>
      </c>
      <c r="J135" s="19">
        <v>1069.877</v>
      </c>
      <c r="K135" s="19">
        <v>991.59199999999896</v>
      </c>
      <c r="L135" s="19">
        <v>892.80399999999997</v>
      </c>
      <c r="M135" s="19">
        <v>907.32799999999895</v>
      </c>
      <c r="N135" s="25">
        <f t="shared" si="10"/>
        <v>14913.781999999977</v>
      </c>
      <c r="O135" s="25">
        <f t="shared" si="11"/>
        <v>58.624221410138162</v>
      </c>
      <c r="P135" s="19">
        <v>897.49400000000003</v>
      </c>
    </row>
    <row r="136" spans="1:16" ht="14.25" customHeight="1" x14ac:dyDescent="0.4">
      <c r="A136" s="8">
        <v>134</v>
      </c>
      <c r="B136" s="19">
        <v>330.91099999999898</v>
      </c>
      <c r="C136" s="19">
        <v>276.85399999999902</v>
      </c>
      <c r="D136" s="19">
        <v>241.208</v>
      </c>
      <c r="E136" s="19">
        <v>246.47900000000001</v>
      </c>
      <c r="F136" s="19">
        <v>285.012</v>
      </c>
      <c r="G136" s="19">
        <v>459.06599999999997</v>
      </c>
      <c r="H136" s="19">
        <v>554.26299999999901</v>
      </c>
      <c r="I136" s="19">
        <v>500.39299999999901</v>
      </c>
      <c r="J136" s="19">
        <v>392.72699999999901</v>
      </c>
      <c r="K136" s="19">
        <v>298.63</v>
      </c>
      <c r="L136" s="19">
        <v>321.64899999999898</v>
      </c>
      <c r="M136" s="19">
        <v>346.01</v>
      </c>
      <c r="N136" s="25">
        <f t="shared" si="10"/>
        <v>4253.2019999999939</v>
      </c>
      <c r="O136" s="25">
        <f t="shared" si="11"/>
        <v>16.718807861751127</v>
      </c>
      <c r="P136" s="19">
        <v>381.86599999999999</v>
      </c>
    </row>
    <row r="137" spans="1:16" ht="14.25" customHeight="1" x14ac:dyDescent="0.4">
      <c r="A137">
        <v>135</v>
      </c>
      <c r="B137" s="19">
        <v>689.37400000000002</v>
      </c>
      <c r="C137" s="19">
        <v>468.53299999999899</v>
      </c>
      <c r="D137" s="19">
        <v>477.77599999999899</v>
      </c>
      <c r="E137" s="19">
        <v>510.77</v>
      </c>
      <c r="F137" s="19">
        <v>681.63300000000004</v>
      </c>
      <c r="G137" s="19">
        <v>1191.94</v>
      </c>
      <c r="H137" s="19">
        <v>1455.89199999999</v>
      </c>
      <c r="I137" s="19">
        <v>1650.3509999999901</v>
      </c>
      <c r="J137" s="19">
        <v>1134.8969999999999</v>
      </c>
      <c r="K137" s="19">
        <v>788.31100000000004</v>
      </c>
      <c r="L137" s="19">
        <v>661.97299999999996</v>
      </c>
      <c r="M137" s="19">
        <v>498.89100000000002</v>
      </c>
      <c r="N137" s="25">
        <f t="shared" si="10"/>
        <v>10210.340999999979</v>
      </c>
      <c r="O137" s="25">
        <f t="shared" si="11"/>
        <v>40.135580059907745</v>
      </c>
      <c r="P137" s="19">
        <v>774.34900000000005</v>
      </c>
    </row>
    <row r="138" spans="1:16" ht="14.25" customHeight="1" x14ac:dyDescent="0.4">
      <c r="A138" s="8">
        <v>136</v>
      </c>
      <c r="B138" s="19">
        <v>247.379999999999</v>
      </c>
      <c r="C138" s="19">
        <v>276.664999999999</v>
      </c>
      <c r="D138" s="19">
        <v>309.31599999999901</v>
      </c>
      <c r="E138" s="19">
        <v>376.053</v>
      </c>
      <c r="F138" s="19">
        <v>436.34299999999899</v>
      </c>
      <c r="G138" s="19">
        <v>575.19500000000005</v>
      </c>
      <c r="H138" s="19">
        <v>649.65800000000002</v>
      </c>
      <c r="I138" s="19">
        <v>769.65200000000004</v>
      </c>
      <c r="J138" s="19">
        <v>371.83599999999899</v>
      </c>
      <c r="K138" s="19">
        <v>261.241999999999</v>
      </c>
      <c r="L138" s="19">
        <v>299.23099999999999</v>
      </c>
      <c r="M138" s="19">
        <v>391.91500000000002</v>
      </c>
      <c r="N138" s="25">
        <f t="shared" si="10"/>
        <v>4964.4859999999935</v>
      </c>
      <c r="O138" s="25">
        <f t="shared" si="11"/>
        <v>19.514776764976933</v>
      </c>
      <c r="P138" s="19">
        <v>411.12900000000002</v>
      </c>
    </row>
    <row r="139" spans="1:16" ht="14.25" customHeight="1" x14ac:dyDescent="0.4">
      <c r="A139">
        <v>137</v>
      </c>
      <c r="B139" s="19">
        <v>450.87299999999902</v>
      </c>
      <c r="C139" s="19">
        <v>454.54199999999901</v>
      </c>
      <c r="D139" s="19">
        <v>334.92499999999899</v>
      </c>
      <c r="E139" s="19">
        <v>323.44200000000001</v>
      </c>
      <c r="F139" s="19">
        <v>450.33</v>
      </c>
      <c r="G139" s="19">
        <v>905.21299999999997</v>
      </c>
      <c r="H139" s="19">
        <v>1035.722</v>
      </c>
      <c r="I139" s="19">
        <v>1057.81</v>
      </c>
      <c r="J139" s="19">
        <v>578.38300000000004</v>
      </c>
      <c r="K139" s="19">
        <v>395.79</v>
      </c>
      <c r="L139" s="19">
        <v>457.63799999999998</v>
      </c>
      <c r="M139" s="19">
        <v>607.99699999999905</v>
      </c>
      <c r="N139" s="25">
        <f t="shared" si="10"/>
        <v>7052.6649999999954</v>
      </c>
      <c r="O139" s="25">
        <f t="shared" si="11"/>
        <v>27.723148594470029</v>
      </c>
      <c r="P139" s="19">
        <v>543.03</v>
      </c>
    </row>
    <row r="140" spans="1:16" ht="14.25" customHeight="1" x14ac:dyDescent="0.4">
      <c r="A140" s="8">
        <v>138</v>
      </c>
      <c r="B140" s="19">
        <v>273.159999999999</v>
      </c>
      <c r="C140" s="19">
        <v>251.917</v>
      </c>
      <c r="D140" s="19">
        <v>248.26</v>
      </c>
      <c r="E140" s="19">
        <v>235.95500000000001</v>
      </c>
      <c r="F140" s="19">
        <v>262.75499999999897</v>
      </c>
      <c r="G140" s="19">
        <v>360.41500000000002</v>
      </c>
      <c r="H140" s="19">
        <v>411.76899999999898</v>
      </c>
      <c r="I140" s="19">
        <v>471.80599999999998</v>
      </c>
      <c r="J140" s="19">
        <v>296.01499999999902</v>
      </c>
      <c r="K140" s="19">
        <v>223.19699999999901</v>
      </c>
      <c r="L140" s="19">
        <v>245.32499999999999</v>
      </c>
      <c r="M140" s="19">
        <v>361.87299999999902</v>
      </c>
      <c r="N140" s="25">
        <f t="shared" si="10"/>
        <v>3642.4469999999942</v>
      </c>
      <c r="O140" s="25">
        <f t="shared" si="11"/>
        <v>14.318005949308732</v>
      </c>
      <c r="P140" s="19">
        <v>298.01100000000002</v>
      </c>
    </row>
    <row r="141" spans="1:16" ht="14.25" customHeight="1" x14ac:dyDescent="0.4">
      <c r="A141">
        <v>139</v>
      </c>
      <c r="B141" s="19">
        <v>611.97699999999895</v>
      </c>
      <c r="C141" s="19">
        <v>575.23900000000003</v>
      </c>
      <c r="D141" s="19">
        <v>537.498999999999</v>
      </c>
      <c r="E141" s="19">
        <v>504.66899999999998</v>
      </c>
      <c r="F141" s="19">
        <v>651.39400000000001</v>
      </c>
      <c r="G141" s="19">
        <v>1317.1690000000001</v>
      </c>
      <c r="H141" s="19">
        <v>1412.01799999999</v>
      </c>
      <c r="I141" s="19">
        <v>1451.8979999999999</v>
      </c>
      <c r="J141" s="19">
        <v>664.86899999999901</v>
      </c>
      <c r="K141" s="19">
        <v>480.051999999999</v>
      </c>
      <c r="L141" s="19">
        <v>532.55999999999904</v>
      </c>
      <c r="M141" s="19">
        <v>571.13800000000003</v>
      </c>
      <c r="N141" s="25">
        <f t="shared" si="10"/>
        <v>9310.4819999999854</v>
      </c>
      <c r="O141" s="25">
        <f t="shared" si="11"/>
        <v>36.598346294930813</v>
      </c>
      <c r="P141" s="19">
        <v>534.69500000000005</v>
      </c>
    </row>
    <row r="142" spans="1:16" ht="14.25" customHeight="1" x14ac:dyDescent="0.4">
      <c r="A142" s="8">
        <v>140</v>
      </c>
      <c r="B142" s="20">
        <v>437.15100000000001</v>
      </c>
      <c r="C142" s="20">
        <v>394.82</v>
      </c>
      <c r="D142" s="20">
        <v>388.661</v>
      </c>
      <c r="E142" s="19">
        <v>4.6520000000000001</v>
      </c>
      <c r="F142" s="19">
        <v>411.149</v>
      </c>
      <c r="G142" s="19">
        <v>229.546999999999</v>
      </c>
      <c r="H142" s="19">
        <v>218.24100000000001</v>
      </c>
      <c r="I142" s="19">
        <v>272.16800000000001</v>
      </c>
      <c r="J142" s="19">
        <v>234.203</v>
      </c>
      <c r="K142" s="19">
        <v>329.95399999999898</v>
      </c>
      <c r="L142" s="19">
        <v>511.409999999999</v>
      </c>
      <c r="M142" s="19">
        <v>1502.4749999999999</v>
      </c>
      <c r="N142" s="25">
        <f t="shared" si="10"/>
        <v>4934.4309999999969</v>
      </c>
      <c r="O142" s="25">
        <f t="shared" si="11"/>
        <v>19.396634299539159</v>
      </c>
      <c r="P142" s="19">
        <v>1945.49</v>
      </c>
    </row>
    <row r="143" spans="1:16" ht="14.25" customHeight="1" x14ac:dyDescent="0.4">
      <c r="A143">
        <v>141</v>
      </c>
      <c r="B143" s="19">
        <v>82.438999999999893</v>
      </c>
      <c r="C143" s="19">
        <v>75.090999999999894</v>
      </c>
      <c r="D143" s="19">
        <v>64.858999999999995</v>
      </c>
      <c r="E143" s="19">
        <v>104.735999999999</v>
      </c>
      <c r="F143" s="19">
        <v>243.89099999999999</v>
      </c>
      <c r="G143" s="19">
        <v>462.11900000000003</v>
      </c>
      <c r="H143" s="19">
        <v>446.49599999999901</v>
      </c>
      <c r="I143" s="19">
        <v>406.92500000000001</v>
      </c>
      <c r="J143" s="19">
        <v>245.06200000000001</v>
      </c>
      <c r="K143" s="19">
        <v>249.772999999999</v>
      </c>
      <c r="L143" s="19">
        <v>239.89999999999901</v>
      </c>
      <c r="M143" s="19">
        <v>255.84599999999901</v>
      </c>
      <c r="N143" s="25">
        <f t="shared" si="10"/>
        <v>2877.1369999999952</v>
      </c>
      <c r="O143" s="25">
        <f t="shared" si="11"/>
        <v>11.309667562211963</v>
      </c>
      <c r="P143" s="19">
        <v>183.601</v>
      </c>
    </row>
    <row r="144" spans="1:16" ht="14.25" customHeight="1" x14ac:dyDescent="0.4">
      <c r="A144" s="8">
        <v>142</v>
      </c>
      <c r="B144" s="19">
        <v>355.00299999999999</v>
      </c>
      <c r="C144" s="19">
        <v>332.56099999999998</v>
      </c>
      <c r="D144" s="19">
        <v>286.34500000000003</v>
      </c>
      <c r="E144" s="19">
        <v>248.65700000000001</v>
      </c>
      <c r="F144" s="19">
        <v>207.546999999999</v>
      </c>
      <c r="G144" s="19">
        <v>157.53899999999999</v>
      </c>
      <c r="H144" s="19">
        <v>167.54300000000001</v>
      </c>
      <c r="I144" s="19">
        <v>165.23999999999899</v>
      </c>
      <c r="J144" s="19">
        <v>185.49</v>
      </c>
      <c r="K144" s="19">
        <v>223.227</v>
      </c>
      <c r="L144" s="19">
        <v>301.03099999999898</v>
      </c>
      <c r="M144" s="19">
        <v>329.65699999999902</v>
      </c>
      <c r="N144" s="25">
        <f t="shared" si="10"/>
        <v>2959.8399999999956</v>
      </c>
      <c r="O144" s="25">
        <f t="shared" si="11"/>
        <v>11.634762764976943</v>
      </c>
      <c r="P144" s="19">
        <v>393.52699999999999</v>
      </c>
    </row>
    <row r="145" spans="1:16" ht="14.25" customHeight="1" x14ac:dyDescent="0.4">
      <c r="A145">
        <v>143</v>
      </c>
      <c r="B145" s="19">
        <v>589.41099999999994</v>
      </c>
      <c r="C145" s="19">
        <v>531.176999999999</v>
      </c>
      <c r="D145" s="19">
        <v>473.42799999999897</v>
      </c>
      <c r="E145" s="19">
        <v>381.25099999999998</v>
      </c>
      <c r="F145" s="19">
        <v>487.14</v>
      </c>
      <c r="G145" s="19">
        <v>648.32499999999902</v>
      </c>
      <c r="H145" s="19">
        <v>580.88899999999899</v>
      </c>
      <c r="I145" s="19">
        <v>653.29</v>
      </c>
      <c r="J145" s="19">
        <v>417.116999999999</v>
      </c>
      <c r="K145" s="19">
        <v>389.015999999999</v>
      </c>
      <c r="L145" s="19">
        <v>465.67399999999998</v>
      </c>
      <c r="M145" s="19">
        <v>500.14299999999901</v>
      </c>
      <c r="N145" s="25">
        <f t="shared" si="10"/>
        <v>6116.8609999999926</v>
      </c>
      <c r="O145" s="25">
        <f t="shared" si="11"/>
        <v>24.044619506912412</v>
      </c>
      <c r="P145" s="19">
        <v>534.78399999999999</v>
      </c>
    </row>
    <row r="146" spans="1:16" ht="14.25" customHeight="1" x14ac:dyDescent="0.4">
      <c r="A146" s="8">
        <v>144</v>
      </c>
      <c r="B146" s="19">
        <v>439.438999999999</v>
      </c>
      <c r="C146" s="19">
        <v>460.457999999999</v>
      </c>
      <c r="D146" s="19">
        <v>405.07299999999998</v>
      </c>
      <c r="E146" s="19">
        <v>237.741999999999</v>
      </c>
      <c r="F146" s="19">
        <v>288.28399999999903</v>
      </c>
      <c r="G146" s="19">
        <v>355.777999999999</v>
      </c>
      <c r="H146" s="19">
        <v>467.938999999999</v>
      </c>
      <c r="I146" s="19">
        <v>493.96599999999899</v>
      </c>
      <c r="J146" s="19">
        <v>433.12499999999898</v>
      </c>
      <c r="K146" s="19">
        <v>533.825999999999</v>
      </c>
      <c r="L146" s="19">
        <v>970.62299999999902</v>
      </c>
      <c r="M146" s="19">
        <v>1011.202</v>
      </c>
      <c r="N146" s="25">
        <f t="shared" si="10"/>
        <v>6097.4549999999899</v>
      </c>
      <c r="O146" s="25">
        <f t="shared" si="11"/>
        <v>23.968336935483833</v>
      </c>
      <c r="P146" s="19">
        <v>843.976</v>
      </c>
    </row>
    <row r="147" spans="1:16" ht="14.25" customHeight="1" x14ac:dyDescent="0.4">
      <c r="A147">
        <v>145</v>
      </c>
      <c r="B147" s="19">
        <v>768.86899999999901</v>
      </c>
      <c r="C147" s="19">
        <v>694.56899999999905</v>
      </c>
      <c r="D147" s="19">
        <v>800.02399999999898</v>
      </c>
      <c r="E147" s="19">
        <v>288.46199999999999</v>
      </c>
      <c r="F147" s="19">
        <v>91.278999999999897</v>
      </c>
      <c r="G147" s="19">
        <v>105.025999999999</v>
      </c>
      <c r="H147" s="19">
        <v>117.631999999999</v>
      </c>
      <c r="I147" s="19">
        <v>128.58699999999899</v>
      </c>
      <c r="J147" s="19">
        <v>93.387999999999806</v>
      </c>
      <c r="K147" s="19">
        <v>81.987999999999801</v>
      </c>
      <c r="L147" s="19">
        <v>47.165999999999897</v>
      </c>
      <c r="M147" s="19">
        <v>248.56700000000001</v>
      </c>
      <c r="N147" s="25">
        <f t="shared" si="10"/>
        <v>3465.5569999999934</v>
      </c>
      <c r="O147" s="25">
        <f t="shared" si="11"/>
        <v>13.62267336866357</v>
      </c>
      <c r="P147" s="19">
        <v>875.85</v>
      </c>
    </row>
    <row r="148" spans="1:16" ht="14.25" customHeight="1" x14ac:dyDescent="0.4">
      <c r="A148" s="8">
        <v>146</v>
      </c>
      <c r="B148" s="19">
        <v>621.844999999999</v>
      </c>
      <c r="C148" s="19">
        <v>573.14099999999905</v>
      </c>
      <c r="D148" s="19">
        <v>556.72299999999905</v>
      </c>
      <c r="E148" s="19">
        <v>583.38399999999899</v>
      </c>
      <c r="F148" s="19">
        <v>616.43100000000004</v>
      </c>
      <c r="G148" s="19">
        <v>995.36599999999999</v>
      </c>
      <c r="H148" s="19">
        <v>1069.74899999999</v>
      </c>
      <c r="I148" s="19">
        <v>967.99799999999902</v>
      </c>
      <c r="J148" s="19">
        <v>655.73999999999899</v>
      </c>
      <c r="K148" s="19">
        <v>639.97699999999895</v>
      </c>
      <c r="L148" s="19">
        <v>513.73500000000001</v>
      </c>
      <c r="M148" s="19">
        <v>633.78599999999994</v>
      </c>
      <c r="N148" s="25">
        <f t="shared" si="10"/>
        <v>8427.8749999999818</v>
      </c>
      <c r="O148" s="25">
        <f t="shared" si="11"/>
        <v>33.128927995391635</v>
      </c>
      <c r="P148" s="19">
        <v>722.26900000000001</v>
      </c>
    </row>
    <row r="149" spans="1:16" ht="14.25" customHeight="1" x14ac:dyDescent="0.4">
      <c r="A149">
        <v>147</v>
      </c>
      <c r="B149" s="19">
        <v>671.36699999999996</v>
      </c>
      <c r="C149" s="19">
        <v>530.25099999999998</v>
      </c>
      <c r="D149" s="19">
        <v>479.13900000000001</v>
      </c>
      <c r="E149" s="19">
        <v>554.41099999999994</v>
      </c>
      <c r="F149" s="19">
        <v>560.26999999999896</v>
      </c>
      <c r="G149" s="19">
        <v>985.13</v>
      </c>
      <c r="H149" s="19">
        <v>930.24300000000005</v>
      </c>
      <c r="I149" s="19">
        <v>1065.0449999999901</v>
      </c>
      <c r="J149" s="19">
        <v>884.42899999999997</v>
      </c>
      <c r="K149" s="19">
        <v>742.154</v>
      </c>
      <c r="L149" s="19">
        <v>460.95699999999999</v>
      </c>
      <c r="M149" s="19">
        <v>445.13299999999902</v>
      </c>
      <c r="N149" s="25">
        <f t="shared" si="10"/>
        <v>8308.5289999999895</v>
      </c>
      <c r="O149" s="25">
        <f t="shared" si="11"/>
        <v>32.659793718893972</v>
      </c>
      <c r="P149" s="19">
        <v>527.69100000000003</v>
      </c>
    </row>
    <row r="150" spans="1:16" ht="14.25" customHeight="1" x14ac:dyDescent="0.4">
      <c r="A150" s="8">
        <v>148</v>
      </c>
      <c r="B150" s="19">
        <v>192.93600000000001</v>
      </c>
      <c r="C150" s="19">
        <v>162.623999999999</v>
      </c>
      <c r="D150" s="19">
        <v>144.25200000000001</v>
      </c>
      <c r="E150" s="19">
        <v>143.989</v>
      </c>
      <c r="F150" s="19">
        <v>131.07499999999999</v>
      </c>
      <c r="G150" s="19">
        <v>115.94199999999999</v>
      </c>
      <c r="H150" s="19">
        <v>83.429000000000002</v>
      </c>
      <c r="I150" s="19">
        <v>133.05500000000001</v>
      </c>
      <c r="J150" s="19">
        <v>155.04900000000001</v>
      </c>
      <c r="K150" s="19">
        <v>234.29599999999999</v>
      </c>
      <c r="L150" s="19">
        <v>237.10499999999999</v>
      </c>
      <c r="M150" s="19">
        <v>284.60599999999903</v>
      </c>
      <c r="N150" s="25">
        <f t="shared" si="10"/>
        <v>2018.3579999999981</v>
      </c>
      <c r="O150" s="25">
        <f t="shared" si="11"/>
        <v>7.9339141658986092</v>
      </c>
      <c r="P150" s="19">
        <v>392.22199999999998</v>
      </c>
    </row>
    <row r="151" spans="1:16" ht="14.25" customHeight="1" x14ac:dyDescent="0.4">
      <c r="A151">
        <v>149</v>
      </c>
      <c r="B151" s="19">
        <v>683.046999999999</v>
      </c>
      <c r="C151" s="19">
        <v>831.81500000000096</v>
      </c>
      <c r="D151" s="19">
        <v>702.50799999999902</v>
      </c>
      <c r="E151" s="19">
        <v>677.23699999999997</v>
      </c>
      <c r="F151" s="19">
        <v>580.23699999999894</v>
      </c>
      <c r="G151" s="19">
        <v>355.54500000000002</v>
      </c>
      <c r="H151" s="19">
        <v>409.54899999999901</v>
      </c>
      <c r="I151" s="19">
        <v>407.15099999999899</v>
      </c>
      <c r="J151" s="19">
        <v>376.75900000000001</v>
      </c>
      <c r="K151" s="19">
        <v>488.20899999999898</v>
      </c>
      <c r="L151" s="19">
        <v>425.19200000000001</v>
      </c>
      <c r="M151" s="19">
        <v>483.28899999999999</v>
      </c>
      <c r="N151" s="25">
        <f t="shared" si="10"/>
        <v>6420.537999999995</v>
      </c>
      <c r="O151" s="25">
        <f t="shared" si="11"/>
        <v>25.238336009216567</v>
      </c>
      <c r="P151" s="19">
        <v>489.23399999999998</v>
      </c>
    </row>
    <row r="152" spans="1:16" ht="14.25" customHeight="1" x14ac:dyDescent="0.4">
      <c r="A152" s="8">
        <v>150</v>
      </c>
      <c r="B152" s="19">
        <v>911.65599999999995</v>
      </c>
      <c r="C152" s="19">
        <v>969.91499999999996</v>
      </c>
      <c r="D152" s="19">
        <v>1099.7919999999999</v>
      </c>
      <c r="E152" s="19">
        <v>952.49400000000003</v>
      </c>
      <c r="F152" s="19">
        <v>1003.079</v>
      </c>
      <c r="G152" s="19">
        <v>1129.625</v>
      </c>
      <c r="H152" s="19">
        <v>1293.44299999999</v>
      </c>
      <c r="I152" s="19">
        <v>1720.25899999999</v>
      </c>
      <c r="J152" s="19">
        <v>916.00899999999899</v>
      </c>
      <c r="K152" s="19">
        <v>630.98099999999897</v>
      </c>
      <c r="L152" s="19">
        <v>561.31899999999905</v>
      </c>
      <c r="M152" s="19">
        <v>443.524</v>
      </c>
      <c r="N152" s="25">
        <f t="shared" si="10"/>
        <v>11632.095999999978</v>
      </c>
      <c r="O152" s="25">
        <f t="shared" si="11"/>
        <v>45.724322064516038</v>
      </c>
      <c r="P152" s="19">
        <v>500.55099999999999</v>
      </c>
    </row>
    <row r="153" spans="1:16" ht="14.25" customHeight="1" x14ac:dyDescent="0.4">
      <c r="A153">
        <v>151</v>
      </c>
      <c r="B153" s="19">
        <v>648.01199999999903</v>
      </c>
      <c r="C153" s="19">
        <v>567.68499999999904</v>
      </c>
      <c r="D153" s="19">
        <v>561.11199999999997</v>
      </c>
      <c r="E153" s="19">
        <v>561.851</v>
      </c>
      <c r="F153" s="19">
        <v>719.38499999999897</v>
      </c>
      <c r="G153" s="19">
        <v>926.25300000000004</v>
      </c>
      <c r="H153" s="19">
        <v>1201.4959999999901</v>
      </c>
      <c r="I153" s="19">
        <v>1249.433</v>
      </c>
      <c r="J153" s="19">
        <v>828.94299999999998</v>
      </c>
      <c r="K153" s="19">
        <v>712.02099999999996</v>
      </c>
      <c r="L153" s="19">
        <v>572.52899999999897</v>
      </c>
      <c r="M153" s="19">
        <v>711.36300000000006</v>
      </c>
      <c r="N153" s="25">
        <f t="shared" si="10"/>
        <v>9260.082999999986</v>
      </c>
      <c r="O153" s="25">
        <f t="shared" si="11"/>
        <v>36.400234096774142</v>
      </c>
      <c r="P153" s="19">
        <v>719.57500000000005</v>
      </c>
    </row>
    <row r="154" spans="1:16" ht="14.25" customHeight="1" x14ac:dyDescent="0.4">
      <c r="A154" s="8">
        <v>152</v>
      </c>
      <c r="B154" s="19">
        <v>393.65899999999903</v>
      </c>
      <c r="C154" s="19">
        <v>330.29499999999899</v>
      </c>
      <c r="D154" s="19">
        <v>373.57699999999897</v>
      </c>
      <c r="E154" s="19">
        <v>323.14600000000002</v>
      </c>
      <c r="F154" s="19">
        <v>367.05999999999898</v>
      </c>
      <c r="G154" s="19">
        <v>522.52099999999905</v>
      </c>
      <c r="H154" s="19">
        <v>710.27599999999995</v>
      </c>
      <c r="I154" s="19">
        <v>670.21600000000001</v>
      </c>
      <c r="J154" s="19">
        <v>432.73499999999899</v>
      </c>
      <c r="K154" s="19">
        <v>387.24700000000001</v>
      </c>
      <c r="L154" s="19">
        <v>370.570999999999</v>
      </c>
      <c r="M154" s="19">
        <v>402.74900000000002</v>
      </c>
      <c r="N154" s="25">
        <f t="shared" si="10"/>
        <v>5284.0519999999933</v>
      </c>
      <c r="O154" s="25">
        <f t="shared" si="11"/>
        <v>20.77095094930873</v>
      </c>
      <c r="P154" s="19">
        <v>418.46600000000001</v>
      </c>
    </row>
    <row r="155" spans="1:16" ht="14.25" customHeight="1" x14ac:dyDescent="0.4">
      <c r="A155">
        <v>153</v>
      </c>
      <c r="B155" s="19">
        <v>2339.1619999999898</v>
      </c>
      <c r="C155" s="19">
        <v>2274.4699999999898</v>
      </c>
      <c r="D155" s="19">
        <v>969.28</v>
      </c>
      <c r="E155" s="19">
        <v>563.85400000000004</v>
      </c>
      <c r="F155" s="19">
        <v>618.57299999999998</v>
      </c>
      <c r="G155" s="19">
        <v>791.92999999999904</v>
      </c>
      <c r="H155" s="19">
        <v>862.902999999999</v>
      </c>
      <c r="I155" s="19">
        <v>988.35299999999995</v>
      </c>
      <c r="J155" s="19">
        <v>613.048</v>
      </c>
      <c r="K155" s="19">
        <v>800.52699999999902</v>
      </c>
      <c r="L155" s="19">
        <v>1273.6499999999901</v>
      </c>
      <c r="M155" s="19">
        <v>587.69699999999898</v>
      </c>
      <c r="N155" s="25">
        <f t="shared" si="10"/>
        <v>12683.446999999966</v>
      </c>
      <c r="O155" s="25">
        <f t="shared" si="11"/>
        <v>49.857052032257933</v>
      </c>
      <c r="P155" s="19">
        <v>590.98199999999997</v>
      </c>
    </row>
    <row r="156" spans="1:16" ht="14.25" customHeight="1" x14ac:dyDescent="0.4">
      <c r="A156" s="8">
        <v>154</v>
      </c>
      <c r="B156" s="19">
        <v>444.12400000000002</v>
      </c>
      <c r="C156" s="19">
        <v>427.50999999999902</v>
      </c>
      <c r="D156" s="19">
        <v>412.82799999999901</v>
      </c>
      <c r="E156" s="19">
        <v>329.73799999999898</v>
      </c>
      <c r="F156" s="19">
        <v>430.83199999999999</v>
      </c>
      <c r="G156" s="19">
        <v>697.87199999999905</v>
      </c>
      <c r="H156" s="19">
        <v>736.95100000000002</v>
      </c>
      <c r="I156" s="19">
        <v>787.12599999999998</v>
      </c>
      <c r="J156" s="19">
        <v>499.659999999999</v>
      </c>
      <c r="K156" s="19">
        <v>444.86799999999999</v>
      </c>
      <c r="L156" s="19">
        <v>500.59100000000001</v>
      </c>
      <c r="M156" s="19">
        <v>791.25299999999902</v>
      </c>
      <c r="N156" s="25">
        <f t="shared" si="10"/>
        <v>6503.3529999999946</v>
      </c>
      <c r="O156" s="25">
        <f t="shared" si="11"/>
        <v>25.563871470046063</v>
      </c>
      <c r="P156" s="19">
        <v>862.178</v>
      </c>
    </row>
    <row r="157" spans="1:16" ht="14.25" customHeight="1" x14ac:dyDescent="0.4">
      <c r="A157">
        <v>155</v>
      </c>
      <c r="B157" s="19">
        <v>442.54500000000002</v>
      </c>
      <c r="C157" s="19">
        <v>470.546999999999</v>
      </c>
      <c r="D157" s="19">
        <v>438.99499999999898</v>
      </c>
      <c r="E157" s="19">
        <v>401.49599999999998</v>
      </c>
      <c r="F157" s="19">
        <v>564.76799999999901</v>
      </c>
      <c r="G157" s="19">
        <v>762.26</v>
      </c>
      <c r="H157" s="19">
        <v>787.44500000000005</v>
      </c>
      <c r="I157" s="19">
        <v>722.72299999999905</v>
      </c>
      <c r="J157" s="19">
        <v>537.71199999999999</v>
      </c>
      <c r="K157" s="19">
        <v>448.65599999999898</v>
      </c>
      <c r="L157" s="19">
        <v>436.29499999999899</v>
      </c>
      <c r="M157" s="19">
        <v>455.03800000000001</v>
      </c>
      <c r="N157" s="25">
        <f t="shared" si="10"/>
        <v>6468.4799999999941</v>
      </c>
      <c r="O157" s="25">
        <f t="shared" si="11"/>
        <v>25.426790046082925</v>
      </c>
      <c r="P157" s="19">
        <v>181.26400000000001</v>
      </c>
    </row>
    <row r="158" spans="1:16" ht="14.25" customHeight="1" x14ac:dyDescent="0.4">
      <c r="A158" s="8">
        <v>156</v>
      </c>
      <c r="B158" s="19">
        <v>163.97099999999901</v>
      </c>
      <c r="C158" s="19">
        <v>134.196</v>
      </c>
      <c r="D158" s="19">
        <v>108.81399999999999</v>
      </c>
      <c r="E158" s="19">
        <v>115.55200000000001</v>
      </c>
      <c r="F158" s="19">
        <v>179.63299999999899</v>
      </c>
      <c r="G158" s="19">
        <v>43.11</v>
      </c>
      <c r="H158" s="19">
        <v>66.1760000000003</v>
      </c>
      <c r="I158" s="19">
        <v>89.417000000000201</v>
      </c>
      <c r="J158" s="19">
        <v>425.35199999999998</v>
      </c>
      <c r="K158" s="19">
        <v>399.78</v>
      </c>
      <c r="L158" s="19">
        <v>257.820999999999</v>
      </c>
      <c r="M158" s="19">
        <v>304.94799999999998</v>
      </c>
      <c r="N158" s="25">
        <f t="shared" si="10"/>
        <v>2288.7699999999977</v>
      </c>
      <c r="O158" s="25">
        <f t="shared" si="11"/>
        <v>8.9968700921658886</v>
      </c>
      <c r="P158" s="19">
        <v>340.08300000000003</v>
      </c>
    </row>
    <row r="159" spans="1:16" ht="14.25" customHeight="1" x14ac:dyDescent="0.4">
      <c r="A159">
        <v>157</v>
      </c>
      <c r="B159" s="19">
        <v>453.65</v>
      </c>
      <c r="C159" s="19">
        <v>392.44199999999898</v>
      </c>
      <c r="D159" s="19">
        <v>405.41699999999901</v>
      </c>
      <c r="E159" s="19">
        <v>352.83699999999902</v>
      </c>
      <c r="F159" s="19">
        <v>466.71300000000002</v>
      </c>
      <c r="G159" s="19">
        <v>736.171999999999</v>
      </c>
      <c r="H159" s="19">
        <v>685.22300000000098</v>
      </c>
      <c r="I159" s="19">
        <v>1055.0070000000001</v>
      </c>
      <c r="J159" s="19">
        <v>566.16799999999898</v>
      </c>
      <c r="K159" s="19">
        <v>599.21799999999905</v>
      </c>
      <c r="L159" s="19">
        <v>466.55699999999899</v>
      </c>
      <c r="M159" s="19">
        <v>511.50900000000001</v>
      </c>
      <c r="N159" s="25">
        <f t="shared" si="10"/>
        <v>6690.9129999999941</v>
      </c>
      <c r="O159" s="25">
        <f t="shared" si="11"/>
        <v>26.301146493087536</v>
      </c>
      <c r="P159" s="19">
        <v>538.66200000000003</v>
      </c>
    </row>
    <row r="160" spans="1:16" ht="14.25" customHeight="1" x14ac:dyDescent="0.4">
      <c r="A160" s="8">
        <v>158</v>
      </c>
      <c r="B160" s="19">
        <v>428.68099999999998</v>
      </c>
      <c r="C160" s="19">
        <v>413.64699999999903</v>
      </c>
      <c r="D160" s="19">
        <v>340.89899999999898</v>
      </c>
      <c r="E160" s="19">
        <v>322.80200000000002</v>
      </c>
      <c r="F160" s="19">
        <v>412.72800000000001</v>
      </c>
      <c r="G160" s="19">
        <v>501.66800000000001</v>
      </c>
      <c r="H160" s="19">
        <v>591.92299999999898</v>
      </c>
      <c r="I160" s="19">
        <v>1137.77799999999</v>
      </c>
      <c r="J160" s="19">
        <v>435.47899999999998</v>
      </c>
      <c r="K160" s="19">
        <v>427.59699999999901</v>
      </c>
      <c r="L160" s="19">
        <v>411.68700000000001</v>
      </c>
      <c r="M160" s="19">
        <v>466.31099999999901</v>
      </c>
      <c r="N160" s="25">
        <f t="shared" si="10"/>
        <v>5891.1999999999853</v>
      </c>
      <c r="O160" s="25">
        <f t="shared" si="11"/>
        <v>23.157574193548328</v>
      </c>
      <c r="P160" s="19">
        <v>487.35</v>
      </c>
    </row>
    <row r="161" spans="1:16" ht="14.25" customHeight="1" x14ac:dyDescent="0.4">
      <c r="A161">
        <v>159</v>
      </c>
      <c r="B161" s="19">
        <v>2817.3919999999998</v>
      </c>
      <c r="C161" s="19">
        <v>2712.2860000000001</v>
      </c>
      <c r="D161" s="19">
        <v>1942.6399999999901</v>
      </c>
      <c r="E161" s="19">
        <v>1390.7539999999899</v>
      </c>
      <c r="F161" s="19">
        <v>916.91899999999998</v>
      </c>
      <c r="G161" s="19">
        <v>652.80499999999995</v>
      </c>
      <c r="H161" s="19">
        <v>791.04199999999901</v>
      </c>
      <c r="I161" s="19">
        <v>778.03499999999894</v>
      </c>
      <c r="J161" s="19">
        <v>717.43100000000004</v>
      </c>
      <c r="K161" s="19">
        <v>1111.3239999999901</v>
      </c>
      <c r="L161" s="19">
        <v>2680.5039999999999</v>
      </c>
      <c r="M161" s="19">
        <v>3262.6779999999899</v>
      </c>
      <c r="N161" s="25">
        <f t="shared" si="10"/>
        <v>19773.809999999958</v>
      </c>
      <c r="O161" s="25">
        <f t="shared" si="11"/>
        <v>77.728386774193382</v>
      </c>
      <c r="P161" s="19">
        <v>2991.19</v>
      </c>
    </row>
    <row r="162" spans="1:16" ht="14.25" customHeight="1" x14ac:dyDescent="0.4">
      <c r="A162" s="8">
        <v>160</v>
      </c>
      <c r="B162" s="19">
        <v>299.94499999999999</v>
      </c>
      <c r="C162" s="19">
        <v>293.51899999999898</v>
      </c>
      <c r="D162" s="19">
        <v>298.68900000000002</v>
      </c>
      <c r="E162" s="19">
        <v>285.45699999999903</v>
      </c>
      <c r="F162" s="19">
        <v>319.154</v>
      </c>
      <c r="G162" s="19">
        <v>310.66099999999898</v>
      </c>
      <c r="H162" s="19">
        <v>342.14</v>
      </c>
      <c r="I162" s="19">
        <v>355.57400000000001</v>
      </c>
      <c r="J162" s="19">
        <v>309.97800000000001</v>
      </c>
      <c r="K162" s="19">
        <v>293.96499999999901</v>
      </c>
      <c r="L162" s="19">
        <v>290.41800000000001</v>
      </c>
      <c r="M162" s="19">
        <v>365.47799999999899</v>
      </c>
      <c r="N162" s="25">
        <f t="shared" si="10"/>
        <v>3764.9779999999951</v>
      </c>
      <c r="O162" s="25">
        <f t="shared" si="11"/>
        <v>14.799660064516109</v>
      </c>
      <c r="P162" s="19">
        <v>366.71899999999999</v>
      </c>
    </row>
    <row r="163" spans="1:16" ht="14.25" customHeight="1" x14ac:dyDescent="0.4">
      <c r="A163">
        <v>161</v>
      </c>
      <c r="B163" s="19">
        <v>1041.393</v>
      </c>
      <c r="C163" s="19">
        <v>978.88399999999899</v>
      </c>
      <c r="D163" s="19">
        <v>842.26499999999896</v>
      </c>
      <c r="E163" s="19">
        <v>765.80600000000004</v>
      </c>
      <c r="F163" s="19">
        <v>573.61399999999901</v>
      </c>
      <c r="G163" s="19">
        <v>667.12900000000002</v>
      </c>
      <c r="H163" s="19">
        <v>331.22699999999901</v>
      </c>
      <c r="I163" s="19">
        <v>770.74099999999999</v>
      </c>
      <c r="J163" s="19">
        <v>601.26599999999996</v>
      </c>
      <c r="K163" s="19">
        <v>364.902999999999</v>
      </c>
      <c r="L163" s="19">
        <v>375.731999999999</v>
      </c>
      <c r="M163" s="19">
        <v>409.43599999999998</v>
      </c>
      <c r="N163" s="25">
        <f t="shared" si="10"/>
        <v>7722.3959999999934</v>
      </c>
      <c r="O163" s="25">
        <f t="shared" si="11"/>
        <v>30.355777824884768</v>
      </c>
      <c r="P163" s="19">
        <v>461.97800000000001</v>
      </c>
    </row>
    <row r="164" spans="1:16" ht="14.25" customHeight="1" x14ac:dyDescent="0.4">
      <c r="A164" s="8">
        <v>162</v>
      </c>
      <c r="B164" s="19">
        <v>386.207999999999</v>
      </c>
      <c r="C164" s="19">
        <v>337.96199999999999</v>
      </c>
      <c r="D164" s="19">
        <v>372.81599999999997</v>
      </c>
      <c r="E164" s="19">
        <v>348.99599999999998</v>
      </c>
      <c r="F164" s="19">
        <v>372.553</v>
      </c>
      <c r="G164" s="19">
        <v>597.19499999999903</v>
      </c>
      <c r="H164" s="19">
        <v>641.6</v>
      </c>
      <c r="I164" s="19">
        <v>821.88799999999799</v>
      </c>
      <c r="J164" s="19">
        <v>546.92200000000003</v>
      </c>
      <c r="K164" s="19">
        <v>374.98599999999999</v>
      </c>
      <c r="L164" s="19">
        <v>363.73</v>
      </c>
      <c r="M164" s="19">
        <v>400.52900000000102</v>
      </c>
      <c r="N164" s="25">
        <f t="shared" si="10"/>
        <v>5565.3849999999975</v>
      </c>
      <c r="O164" s="25">
        <f t="shared" si="11"/>
        <v>21.876835967741926</v>
      </c>
      <c r="P164" s="19">
        <v>478.178</v>
      </c>
    </row>
    <row r="165" spans="1:16" ht="14.25" customHeight="1" x14ac:dyDescent="0.4">
      <c r="A165">
        <v>163</v>
      </c>
      <c r="B165" s="19">
        <v>325.47300000000001</v>
      </c>
      <c r="C165" s="19">
        <v>284.68699999999899</v>
      </c>
      <c r="D165" s="19">
        <v>220.96100000000001</v>
      </c>
      <c r="E165" s="19">
        <v>213.727</v>
      </c>
      <c r="F165" s="19">
        <v>319.75799999999998</v>
      </c>
      <c r="G165" s="19">
        <v>741.17200000000003</v>
      </c>
      <c r="H165" s="19">
        <v>757.49599999999998</v>
      </c>
      <c r="I165" s="19">
        <v>1142.8799999999901</v>
      </c>
      <c r="J165" s="19">
        <v>537.029</v>
      </c>
      <c r="K165" s="19">
        <v>372.94699999999898</v>
      </c>
      <c r="L165" s="19">
        <v>273.87400000000002</v>
      </c>
      <c r="M165" s="19">
        <v>296.546999999999</v>
      </c>
      <c r="N165" s="25">
        <f t="shared" si="10"/>
        <v>5486.5509999999877</v>
      </c>
      <c r="O165" s="25">
        <f t="shared" si="11"/>
        <v>21.566949322580598</v>
      </c>
      <c r="P165" s="19">
        <v>353.97500000000002</v>
      </c>
    </row>
    <row r="166" spans="1:16" ht="14.25" customHeight="1" x14ac:dyDescent="0.4">
      <c r="A166" s="8">
        <v>164</v>
      </c>
      <c r="B166" s="19">
        <v>491.66599999999897</v>
      </c>
      <c r="C166" s="19">
        <v>508.33699999999999</v>
      </c>
      <c r="D166" s="19">
        <v>513.92399999999895</v>
      </c>
      <c r="E166" s="19">
        <v>484.49700000000001</v>
      </c>
      <c r="F166" s="19">
        <v>518.68299999999999</v>
      </c>
      <c r="G166" s="19">
        <v>715.88400000000001</v>
      </c>
      <c r="H166" s="19">
        <v>924.47299999999996</v>
      </c>
      <c r="I166" s="19">
        <v>1008.066</v>
      </c>
      <c r="J166" s="19">
        <v>570.16300000000001</v>
      </c>
      <c r="K166" s="19">
        <v>558.08100000000002</v>
      </c>
      <c r="L166" s="19">
        <v>506.76</v>
      </c>
      <c r="M166" s="19">
        <v>567.14800000000002</v>
      </c>
      <c r="N166" s="25">
        <f t="shared" si="10"/>
        <v>7367.681999999998</v>
      </c>
      <c r="O166" s="25">
        <f t="shared" si="11"/>
        <v>28.961441225806443</v>
      </c>
      <c r="P166" s="19">
        <v>581.64300000000003</v>
      </c>
    </row>
    <row r="167" spans="1:16" ht="14.25" customHeight="1" x14ac:dyDescent="0.4">
      <c r="A167">
        <v>165</v>
      </c>
      <c r="B167" s="19">
        <v>237.08999999999901</v>
      </c>
      <c r="C167" s="19">
        <v>216.28199999999899</v>
      </c>
      <c r="D167" s="19">
        <v>200.12599999999901</v>
      </c>
      <c r="E167" s="19">
        <v>178.03899999999999</v>
      </c>
      <c r="F167" s="19">
        <v>167.19499999999999</v>
      </c>
      <c r="G167" s="19">
        <v>210.81800000000001</v>
      </c>
      <c r="H167" s="19">
        <v>232.35</v>
      </c>
      <c r="I167" s="19">
        <v>242.48299999999901</v>
      </c>
      <c r="J167" s="19">
        <v>147.38200000000001</v>
      </c>
      <c r="K167" s="19">
        <v>174.74699999999899</v>
      </c>
      <c r="L167" s="19">
        <v>180.08</v>
      </c>
      <c r="M167" s="19">
        <v>191.55</v>
      </c>
      <c r="N167" s="25">
        <f t="shared" si="10"/>
        <v>2378.1419999999953</v>
      </c>
      <c r="O167" s="25">
        <f t="shared" si="11"/>
        <v>9.3481803041474461</v>
      </c>
      <c r="P167" s="19">
        <v>205.81</v>
      </c>
    </row>
    <row r="168" spans="1:16" ht="14.25" customHeight="1" x14ac:dyDescent="0.4">
      <c r="A168" s="8">
        <v>166</v>
      </c>
      <c r="B168" s="19">
        <v>383.104999999999</v>
      </c>
      <c r="C168" s="19">
        <v>411.551999999999</v>
      </c>
      <c r="D168" s="19">
        <v>379.34699999999998</v>
      </c>
      <c r="E168" s="19">
        <v>398.68</v>
      </c>
      <c r="F168" s="19">
        <v>509.30699999999899</v>
      </c>
      <c r="G168" s="19">
        <v>1199.3819999999901</v>
      </c>
      <c r="H168" s="19">
        <v>1024.027</v>
      </c>
      <c r="I168" s="19">
        <v>564.96899999999903</v>
      </c>
      <c r="J168" s="19">
        <v>291.12200000000001</v>
      </c>
      <c r="K168" s="19">
        <v>310.16199999999998</v>
      </c>
      <c r="L168" s="19">
        <v>341.76699999999897</v>
      </c>
      <c r="M168" s="19">
        <v>335.64999999999901</v>
      </c>
      <c r="N168" s="25">
        <f t="shared" si="10"/>
        <v>6149.0699999999842</v>
      </c>
      <c r="O168" s="25">
        <f t="shared" si="11"/>
        <v>24.171229078340954</v>
      </c>
      <c r="P168" s="19">
        <v>506.07299999999998</v>
      </c>
    </row>
    <row r="169" spans="1:16" ht="14.25" customHeight="1" x14ac:dyDescent="0.4">
      <c r="A169">
        <v>167</v>
      </c>
      <c r="B169" s="19">
        <v>1280.194</v>
      </c>
      <c r="C169" s="19">
        <v>1638.5039999999899</v>
      </c>
      <c r="D169" s="19">
        <v>937.28999999999905</v>
      </c>
      <c r="E169" s="19">
        <v>575.31399999999906</v>
      </c>
      <c r="F169" s="19">
        <v>617.226</v>
      </c>
      <c r="G169" s="19">
        <v>473.37200000000001</v>
      </c>
      <c r="H169" s="19">
        <v>504.077</v>
      </c>
      <c r="I169" s="19">
        <v>257.87599999999998</v>
      </c>
      <c r="J169" s="19">
        <v>168.320999999999</v>
      </c>
      <c r="K169" s="19">
        <v>123.95899999999899</v>
      </c>
      <c r="L169" s="19">
        <v>122.546999999999</v>
      </c>
      <c r="M169" s="19">
        <v>98.037000000000006</v>
      </c>
      <c r="N169" s="25">
        <f t="shared" si="10"/>
        <v>6796.7169999999851</v>
      </c>
      <c r="O169" s="25">
        <f t="shared" si="11"/>
        <v>26.717048852534504</v>
      </c>
      <c r="P169" s="19">
        <v>109.59699999999999</v>
      </c>
    </row>
    <row r="170" spans="1:16" ht="14.25" customHeight="1" x14ac:dyDescent="0.4">
      <c r="A170" s="8">
        <v>168</v>
      </c>
      <c r="B170" s="19">
        <v>434.063999999999</v>
      </c>
      <c r="C170" s="19">
        <v>355.334</v>
      </c>
      <c r="D170" s="19">
        <v>408.78699999999998</v>
      </c>
      <c r="E170" s="19">
        <v>422.238</v>
      </c>
      <c r="F170" s="19">
        <v>628.62499999999795</v>
      </c>
      <c r="G170" s="19">
        <v>1014.979</v>
      </c>
      <c r="H170" s="19">
        <v>1301.10499999999</v>
      </c>
      <c r="I170" s="19">
        <v>1226.9289999999901</v>
      </c>
      <c r="J170" s="19">
        <v>985.219999999999</v>
      </c>
      <c r="K170" s="19">
        <v>965.35699999999997</v>
      </c>
      <c r="L170" s="19">
        <v>869.01900000000001</v>
      </c>
      <c r="M170" s="19">
        <v>790.09699999999805</v>
      </c>
      <c r="N170" s="25">
        <f t="shared" si="10"/>
        <v>9401.7539999999735</v>
      </c>
      <c r="O170" s="25">
        <f t="shared" si="11"/>
        <v>36.957125170506806</v>
      </c>
      <c r="P170" s="19">
        <v>1140.1769999999999</v>
      </c>
    </row>
    <row r="171" spans="1:16" ht="14.25" customHeight="1" x14ac:dyDescent="0.4">
      <c r="A171">
        <v>169</v>
      </c>
      <c r="B171" s="19">
        <v>343.23599999999902</v>
      </c>
      <c r="C171" s="19">
        <v>301.03299999999899</v>
      </c>
      <c r="D171" s="19">
        <v>294.54099999999897</v>
      </c>
      <c r="E171" s="19">
        <v>277.96199999999999</v>
      </c>
      <c r="F171" s="19">
        <v>284.077</v>
      </c>
      <c r="G171" s="19">
        <v>560.02700000000004</v>
      </c>
      <c r="H171" s="19">
        <v>667.83100000000002</v>
      </c>
      <c r="I171" s="19">
        <v>732.73099999999999</v>
      </c>
      <c r="J171" s="19">
        <v>428.18099999999902</v>
      </c>
      <c r="K171" s="19">
        <v>273.83399999999898</v>
      </c>
      <c r="L171" s="19">
        <v>315.815</v>
      </c>
      <c r="M171" s="19">
        <v>310.36099999999902</v>
      </c>
      <c r="N171" s="25">
        <f t="shared" si="10"/>
        <v>4789.6289999999944</v>
      </c>
      <c r="O171" s="25">
        <f t="shared" si="11"/>
        <v>18.827435654377858</v>
      </c>
      <c r="P171" s="19">
        <v>341.303</v>
      </c>
    </row>
    <row r="172" spans="1:16" ht="14.25" customHeight="1" x14ac:dyDescent="0.4">
      <c r="A172" s="8">
        <v>170</v>
      </c>
      <c r="B172" s="19">
        <v>385.414999999999</v>
      </c>
      <c r="C172" s="19">
        <v>401.03899999999902</v>
      </c>
      <c r="D172" s="19">
        <v>574.73199999999895</v>
      </c>
      <c r="E172" s="19">
        <v>450.19200000000001</v>
      </c>
      <c r="F172" s="19">
        <v>491.14499999999998</v>
      </c>
      <c r="G172" s="19">
        <v>563.36400000000003</v>
      </c>
      <c r="H172" s="19">
        <v>637.195999999999</v>
      </c>
      <c r="I172" s="19">
        <v>749.18700000000104</v>
      </c>
      <c r="J172" s="19">
        <v>451.74399999999901</v>
      </c>
      <c r="K172" s="19">
        <v>493.75199999999899</v>
      </c>
      <c r="L172" s="19">
        <v>808.97199999999998</v>
      </c>
      <c r="M172" s="19">
        <v>736.19600000000003</v>
      </c>
      <c r="N172" s="25">
        <f t="shared" si="10"/>
        <v>6742.9339999999938</v>
      </c>
      <c r="O172" s="25">
        <f t="shared" si="11"/>
        <v>26.505634571428548</v>
      </c>
      <c r="P172" s="19">
        <v>854.26800000000003</v>
      </c>
    </row>
    <row r="173" spans="1:16" ht="14.25" customHeight="1" x14ac:dyDescent="0.4">
      <c r="A173">
        <v>171</v>
      </c>
      <c r="B173" s="19">
        <v>275.25499999999897</v>
      </c>
      <c r="C173" s="19">
        <v>242.45399999999901</v>
      </c>
      <c r="D173" s="19">
        <v>260.70899999999898</v>
      </c>
      <c r="E173" s="19">
        <v>257.68400000000003</v>
      </c>
      <c r="F173" s="19">
        <v>245.779</v>
      </c>
      <c r="G173" s="19">
        <v>313.55299999999897</v>
      </c>
      <c r="H173" s="19">
        <v>327.55499999999898</v>
      </c>
      <c r="I173" s="19">
        <v>408.35099999999898</v>
      </c>
      <c r="J173" s="19">
        <v>207.88799999999901</v>
      </c>
      <c r="K173" s="19">
        <v>245.32899999999901</v>
      </c>
      <c r="L173" s="19">
        <v>271.08100000000002</v>
      </c>
      <c r="M173" s="19">
        <v>275.62200000000001</v>
      </c>
      <c r="N173" s="25">
        <f t="shared" si="10"/>
        <v>3331.2599999999916</v>
      </c>
      <c r="O173" s="25">
        <f t="shared" si="11"/>
        <v>13.094768571428538</v>
      </c>
      <c r="P173" s="19">
        <v>302.75799999999998</v>
      </c>
    </row>
    <row r="174" spans="1:16" ht="14.25" customHeight="1" x14ac:dyDescent="0.4">
      <c r="A174" s="8">
        <v>172</v>
      </c>
      <c r="B174" s="19">
        <v>434.65599999999898</v>
      </c>
      <c r="C174" s="19">
        <v>381.37099999999901</v>
      </c>
      <c r="D174" s="19">
        <v>353.88</v>
      </c>
      <c r="E174" s="19">
        <v>324.911</v>
      </c>
      <c r="F174" s="19">
        <v>226.02600000000001</v>
      </c>
      <c r="G174" s="19">
        <v>259.899</v>
      </c>
      <c r="H174" s="19">
        <v>151.14599999999999</v>
      </c>
      <c r="I174" s="19">
        <v>91.286000000000001</v>
      </c>
      <c r="J174" s="19">
        <v>127.664999999999</v>
      </c>
      <c r="K174" s="19">
        <v>145.62699999999899</v>
      </c>
      <c r="L174" s="19">
        <v>143.898</v>
      </c>
      <c r="M174" s="19">
        <v>130.70499999999899</v>
      </c>
      <c r="N174" s="25">
        <f t="shared" si="10"/>
        <v>2771.0699999999956</v>
      </c>
      <c r="O174" s="25">
        <f t="shared" si="11"/>
        <v>10.892731382488462</v>
      </c>
      <c r="P174" s="19">
        <v>175.67099999999999</v>
      </c>
    </row>
    <row r="175" spans="1:16" ht="14.25" customHeight="1" x14ac:dyDescent="0.4">
      <c r="A175">
        <v>173</v>
      </c>
      <c r="B175" s="19">
        <v>446.226</v>
      </c>
      <c r="C175" s="19">
        <v>331.789999999999</v>
      </c>
      <c r="D175" s="19">
        <v>330.25099999999998</v>
      </c>
      <c r="E175" s="19">
        <v>286.22699999999998</v>
      </c>
      <c r="F175" s="19">
        <v>275.02</v>
      </c>
      <c r="G175" s="19">
        <v>283.75099999999998</v>
      </c>
      <c r="H175" s="19">
        <v>331.47699999999998</v>
      </c>
      <c r="I175" s="19">
        <v>319.54299999999898</v>
      </c>
      <c r="J175" s="19">
        <v>206.344999999999</v>
      </c>
      <c r="K175" s="19">
        <v>253.67400000000001</v>
      </c>
      <c r="L175" s="19">
        <v>374.63099999999997</v>
      </c>
      <c r="M175" s="19">
        <v>327.41399999999902</v>
      </c>
      <c r="N175" s="25">
        <f t="shared" si="10"/>
        <v>3766.3489999999956</v>
      </c>
      <c r="O175" s="25">
        <f t="shared" si="11"/>
        <v>14.805049294930857</v>
      </c>
      <c r="P175" s="19">
        <v>329.22699999999998</v>
      </c>
    </row>
    <row r="176" spans="1:16" ht="14.25" customHeight="1" x14ac:dyDescent="0.4">
      <c r="A176" s="8">
        <v>174</v>
      </c>
      <c r="B176" s="19">
        <v>507.01</v>
      </c>
      <c r="C176" s="19">
        <v>442.303</v>
      </c>
      <c r="D176" s="19">
        <v>415.89600000000002</v>
      </c>
      <c r="E176" s="19">
        <v>402.09100000000001</v>
      </c>
      <c r="F176" s="19">
        <v>458.48200000000003</v>
      </c>
      <c r="G176" s="19">
        <v>588.66600000000005</v>
      </c>
      <c r="H176" s="19">
        <v>661.54499999999905</v>
      </c>
      <c r="I176" s="19">
        <v>569.71699999999896</v>
      </c>
      <c r="J176" s="19">
        <v>543.81399999999906</v>
      </c>
      <c r="K176" s="19">
        <v>463.94299999999998</v>
      </c>
      <c r="L176" s="19">
        <v>558.84900000000096</v>
      </c>
      <c r="M176" s="19">
        <v>535.37</v>
      </c>
      <c r="N176" s="25">
        <f t="shared" si="10"/>
        <v>6147.6859999999988</v>
      </c>
      <c r="O176" s="25">
        <f t="shared" si="11"/>
        <v>24.165788746543772</v>
      </c>
      <c r="P176" s="19">
        <v>520.322</v>
      </c>
    </row>
    <row r="177" spans="1:16" ht="14.25" customHeight="1" x14ac:dyDescent="0.4">
      <c r="A177">
        <v>175</v>
      </c>
      <c r="B177" s="19">
        <v>394.83</v>
      </c>
      <c r="C177" s="19">
        <v>357.512</v>
      </c>
      <c r="D177" s="19">
        <v>370.35199999999901</v>
      </c>
      <c r="E177" s="19">
        <v>329.73700000000002</v>
      </c>
      <c r="F177" s="19">
        <v>382.95100000000002</v>
      </c>
      <c r="G177" s="19">
        <v>722.49400000000003</v>
      </c>
      <c r="H177" s="19">
        <v>905.59099999999899</v>
      </c>
      <c r="I177" s="19">
        <v>1077.56699999999</v>
      </c>
      <c r="J177" s="19">
        <v>589.47900000000004</v>
      </c>
      <c r="K177" s="19">
        <v>439.60700000000003</v>
      </c>
      <c r="L177" s="19">
        <v>508.95800000000003</v>
      </c>
      <c r="M177" s="19">
        <v>756.26299999999901</v>
      </c>
      <c r="N177" s="25">
        <f t="shared" si="10"/>
        <v>6835.3409999999876</v>
      </c>
      <c r="O177" s="25">
        <f t="shared" si="11"/>
        <v>26.868874990783361</v>
      </c>
      <c r="P177" s="19">
        <v>486.33499999999998</v>
      </c>
    </row>
    <row r="178" spans="1:16" ht="14.25" customHeight="1" x14ac:dyDescent="0.4">
      <c r="A178" s="8">
        <v>176</v>
      </c>
      <c r="B178" s="19">
        <v>330.14899999999898</v>
      </c>
      <c r="C178" s="19">
        <v>316.38299999999902</v>
      </c>
      <c r="D178" s="19">
        <v>331.92399999999901</v>
      </c>
      <c r="E178" s="19">
        <v>323.73899999999901</v>
      </c>
      <c r="F178" s="19">
        <v>347.61200000000002</v>
      </c>
      <c r="G178" s="19">
        <v>562.59299999999905</v>
      </c>
      <c r="H178" s="19">
        <v>367.42200000000003</v>
      </c>
      <c r="I178" s="19">
        <v>112.896</v>
      </c>
      <c r="J178" s="19">
        <v>372.85599999999999</v>
      </c>
      <c r="K178" s="19">
        <v>394.834</v>
      </c>
      <c r="L178" s="19">
        <v>670.41699999999901</v>
      </c>
      <c r="M178" s="19">
        <v>625.11399999999901</v>
      </c>
      <c r="N178" s="25">
        <f t="shared" si="10"/>
        <v>4755.9389999999921</v>
      </c>
      <c r="O178" s="25">
        <f t="shared" si="11"/>
        <v>18.695004456221167</v>
      </c>
      <c r="P178" s="19">
        <v>889.88400000000001</v>
      </c>
    </row>
    <row r="179" spans="1:16" ht="14.25" customHeight="1" x14ac:dyDescent="0.4">
      <c r="A179">
        <v>177</v>
      </c>
      <c r="B179" s="19">
        <v>318.52199999999903</v>
      </c>
      <c r="C179" s="19">
        <v>308.11099999999902</v>
      </c>
      <c r="D179" s="19">
        <v>343.44999999999902</v>
      </c>
      <c r="E179" s="19">
        <v>380.59699999999901</v>
      </c>
      <c r="F179" s="19">
        <v>324.31299999999902</v>
      </c>
      <c r="G179" s="19">
        <v>258.21399999999898</v>
      </c>
      <c r="H179" s="19">
        <v>316.61500000000001</v>
      </c>
      <c r="I179" s="19">
        <v>365.85399999999998</v>
      </c>
      <c r="J179" s="19">
        <v>268.164999999999</v>
      </c>
      <c r="K179" s="19">
        <v>258.45399999999898</v>
      </c>
      <c r="L179" s="19">
        <v>253.11499999999899</v>
      </c>
      <c r="M179" s="19">
        <v>193.779</v>
      </c>
      <c r="N179" s="25">
        <f t="shared" si="10"/>
        <v>3589.1889999999903</v>
      </c>
      <c r="O179" s="25">
        <f t="shared" si="11"/>
        <v>14.108655377880146</v>
      </c>
      <c r="P179" s="19">
        <v>318.72000000000003</v>
      </c>
    </row>
    <row r="180" spans="1:16" ht="14.25" customHeight="1" x14ac:dyDescent="0.4">
      <c r="A180" s="8">
        <v>178</v>
      </c>
      <c r="B180" s="19">
        <v>308.60899999999998</v>
      </c>
      <c r="C180" s="19">
        <v>268.87299999999999</v>
      </c>
      <c r="D180" s="19">
        <v>267.90800000000002</v>
      </c>
      <c r="E180" s="19">
        <v>244.16199999999901</v>
      </c>
      <c r="F180" s="19">
        <v>255.74999999999901</v>
      </c>
      <c r="G180" s="19">
        <v>368.38099999999901</v>
      </c>
      <c r="H180" s="19">
        <v>395.11500000000001</v>
      </c>
      <c r="I180" s="19">
        <v>452.55399999999997</v>
      </c>
      <c r="J180" s="19">
        <v>324.17799999999897</v>
      </c>
      <c r="K180" s="19">
        <v>368.397999999999</v>
      </c>
      <c r="L180" s="19">
        <v>423.63399999999899</v>
      </c>
      <c r="M180" s="19">
        <v>418.26499999999902</v>
      </c>
      <c r="N180" s="25">
        <f t="shared" si="10"/>
        <v>4095.8269999999934</v>
      </c>
      <c r="O180" s="25">
        <f t="shared" si="11"/>
        <v>16.100186317972323</v>
      </c>
      <c r="P180" s="19">
        <v>546.60299999999995</v>
      </c>
    </row>
    <row r="181" spans="1:16" ht="14.25" customHeight="1" x14ac:dyDescent="0.4">
      <c r="A181">
        <v>179</v>
      </c>
      <c r="B181" s="19">
        <v>275.56700000000001</v>
      </c>
      <c r="C181" s="19">
        <v>257.589</v>
      </c>
      <c r="D181" s="19">
        <v>263.80599999999998</v>
      </c>
      <c r="E181" s="19">
        <v>231.88399999999999</v>
      </c>
      <c r="F181" s="19">
        <v>224.78700000000001</v>
      </c>
      <c r="G181" s="19">
        <v>257.35399999999902</v>
      </c>
      <c r="H181" s="19">
        <v>379.70600000000002</v>
      </c>
      <c r="I181" s="19">
        <v>493.18</v>
      </c>
      <c r="J181" s="19">
        <v>187.73</v>
      </c>
      <c r="K181" s="19">
        <v>200.67</v>
      </c>
      <c r="L181" s="19">
        <v>220.691</v>
      </c>
      <c r="M181" s="19">
        <v>258.15800000000002</v>
      </c>
      <c r="N181" s="25">
        <f t="shared" si="10"/>
        <v>3251.1219999999989</v>
      </c>
      <c r="O181" s="25">
        <f t="shared" si="11"/>
        <v>12.779756064516125</v>
      </c>
      <c r="P181" s="19">
        <v>291.02699999999999</v>
      </c>
    </row>
    <row r="182" spans="1:16" ht="14.25" customHeight="1" x14ac:dyDescent="0.4">
      <c r="A182" s="8">
        <v>180</v>
      </c>
      <c r="B182" s="19">
        <v>789.16</v>
      </c>
      <c r="C182" s="19">
        <v>500.95800000000003</v>
      </c>
      <c r="D182" s="19">
        <v>590.23199999999997</v>
      </c>
      <c r="E182" s="19">
        <v>500.46499999999997</v>
      </c>
      <c r="F182" s="19">
        <v>579.36699999999996</v>
      </c>
      <c r="G182" s="19">
        <v>912.851</v>
      </c>
      <c r="H182" s="19">
        <v>781.23299999999995</v>
      </c>
      <c r="I182" s="19">
        <v>854.58600000000001</v>
      </c>
      <c r="J182" s="19">
        <v>643.33500000000004</v>
      </c>
      <c r="K182" s="19">
        <v>686.36099999999999</v>
      </c>
      <c r="L182" s="19">
        <v>980.51199999999994</v>
      </c>
      <c r="M182" s="19">
        <v>1470.5119999999999</v>
      </c>
      <c r="N182" s="25">
        <f t="shared" si="10"/>
        <v>9289.5720000000001</v>
      </c>
      <c r="O182" s="25">
        <f t="shared" si="11"/>
        <v>36.516151686635943</v>
      </c>
      <c r="P182" s="19">
        <v>1514.759</v>
      </c>
    </row>
    <row r="183" spans="1:16" ht="14.25" customHeight="1" x14ac:dyDescent="0.4">
      <c r="A183">
        <v>181</v>
      </c>
      <c r="B183" s="19">
        <v>304.029</v>
      </c>
      <c r="C183" s="19">
        <v>289.709</v>
      </c>
      <c r="D183" s="19">
        <v>241.48400000000001</v>
      </c>
      <c r="E183" s="19">
        <v>231.245</v>
      </c>
      <c r="F183" s="19">
        <v>320.13400000000001</v>
      </c>
      <c r="G183" s="19">
        <v>443.80599999999998</v>
      </c>
      <c r="H183" s="19">
        <v>474.70299999999997</v>
      </c>
      <c r="I183" s="19">
        <v>538.024</v>
      </c>
      <c r="J183" s="19">
        <v>191.86099999999999</v>
      </c>
      <c r="K183" s="19">
        <v>209.15299999999999</v>
      </c>
      <c r="L183" s="19">
        <v>277.71800000000002</v>
      </c>
      <c r="M183" s="19">
        <v>286.61900000000003</v>
      </c>
      <c r="N183" s="25">
        <f t="shared" si="10"/>
        <v>3808.4849999999997</v>
      </c>
      <c r="O183" s="25">
        <f t="shared" si="11"/>
        <v>14.970680668202764</v>
      </c>
      <c r="P183" s="19">
        <v>283.28500000000003</v>
      </c>
    </row>
    <row r="184" spans="1:16" ht="14.25" customHeight="1" x14ac:dyDescent="0.4">
      <c r="A184" s="8">
        <v>182</v>
      </c>
      <c r="B184" s="19">
        <v>372.00299999999999</v>
      </c>
      <c r="C184" s="19">
        <v>373.06900000000002</v>
      </c>
      <c r="D184" s="19">
        <v>343.18099999999998</v>
      </c>
      <c r="E184" s="19">
        <v>244.506</v>
      </c>
      <c r="F184" s="19">
        <v>345.85599999999999</v>
      </c>
      <c r="G184" s="19">
        <v>387.92399999999998</v>
      </c>
      <c r="H184" s="19">
        <v>275.68299999999999</v>
      </c>
      <c r="I184" s="19">
        <v>360.24400000000003</v>
      </c>
      <c r="J184" s="19">
        <v>304.62</v>
      </c>
      <c r="K184" s="19">
        <v>321.49400000000003</v>
      </c>
      <c r="L184" s="19">
        <v>360.995</v>
      </c>
      <c r="M184" s="19">
        <v>345.17399999999998</v>
      </c>
      <c r="N184" s="25">
        <f t="shared" si="10"/>
        <v>4034.7489999999998</v>
      </c>
      <c r="O184" s="25">
        <f t="shared" si="11"/>
        <v>15.860096299539169</v>
      </c>
      <c r="P184" s="19">
        <v>436.197</v>
      </c>
    </row>
    <row r="185" spans="1:16" ht="14.25" customHeight="1" x14ac:dyDescent="0.4">
      <c r="A185">
        <v>183</v>
      </c>
      <c r="B185" s="19">
        <v>847.49</v>
      </c>
      <c r="C185" s="19">
        <v>651.25300000000004</v>
      </c>
      <c r="D185" s="19">
        <v>426.93700000000001</v>
      </c>
      <c r="E185" s="19">
        <v>401.19200000000001</v>
      </c>
      <c r="F185" s="19">
        <v>394.87099999999998</v>
      </c>
      <c r="G185" s="19">
        <v>326.01400000000001</v>
      </c>
      <c r="H185" s="19">
        <v>374.81799999999998</v>
      </c>
      <c r="I185" s="19">
        <v>405.142</v>
      </c>
      <c r="J185" s="19">
        <v>386.06599999999997</v>
      </c>
      <c r="K185" s="19">
        <v>444.64</v>
      </c>
      <c r="L185" s="19">
        <v>613.70500000000004</v>
      </c>
      <c r="M185" s="19">
        <v>827.17</v>
      </c>
      <c r="N185" s="25">
        <f t="shared" si="10"/>
        <v>6099.2979999999998</v>
      </c>
      <c r="O185" s="25">
        <f t="shared" si="11"/>
        <v>23.975581539170502</v>
      </c>
      <c r="P185" s="19">
        <v>916.40499999999997</v>
      </c>
    </row>
    <row r="186" spans="1:16" ht="14.25" customHeight="1" x14ac:dyDescent="0.4">
      <c r="A186" s="8">
        <v>184</v>
      </c>
      <c r="B186" s="19">
        <v>341.62700000000001</v>
      </c>
      <c r="C186" s="19">
        <v>325.86599999999999</v>
      </c>
      <c r="D186" s="19">
        <v>278.98200000000003</v>
      </c>
      <c r="E186" s="19">
        <v>232.38499999999999</v>
      </c>
      <c r="F186" s="19">
        <v>287.346</v>
      </c>
      <c r="G186" s="19">
        <v>419.37</v>
      </c>
      <c r="H186" s="19">
        <v>418.839</v>
      </c>
      <c r="I186" s="19">
        <v>453.78899999999999</v>
      </c>
      <c r="J186" s="19">
        <v>306.298</v>
      </c>
      <c r="K186" s="19">
        <v>234.398</v>
      </c>
      <c r="L186" s="19">
        <v>267.14999999999998</v>
      </c>
      <c r="M186" s="19">
        <v>295.17200000000003</v>
      </c>
      <c r="N186" s="25">
        <f t="shared" si="10"/>
        <v>3861.2219999999998</v>
      </c>
      <c r="O186" s="25">
        <f t="shared" si="11"/>
        <v>15.177983253456219</v>
      </c>
      <c r="P186" s="19">
        <v>379.26799999999997</v>
      </c>
    </row>
    <row r="187" spans="1:16" ht="14.25" customHeight="1" x14ac:dyDescent="0.4">
      <c r="A187">
        <v>185</v>
      </c>
      <c r="B187" s="19">
        <v>308.83300000000003</v>
      </c>
      <c r="C187" s="19">
        <v>196.06899999999999</v>
      </c>
      <c r="D187" s="19">
        <v>164.32400000000001</v>
      </c>
      <c r="E187" s="19">
        <v>125.009</v>
      </c>
      <c r="F187" s="19">
        <v>112.795</v>
      </c>
      <c r="G187" s="19">
        <v>131.614</v>
      </c>
      <c r="H187" s="19">
        <v>167.51400000000001</v>
      </c>
      <c r="I187" s="19">
        <v>198.489</v>
      </c>
      <c r="J187" s="19">
        <v>112.164</v>
      </c>
      <c r="K187" s="19">
        <v>112.94</v>
      </c>
      <c r="L187" s="19">
        <v>162.511</v>
      </c>
      <c r="M187" s="19">
        <v>190.303</v>
      </c>
      <c r="N187" s="25">
        <f t="shared" si="10"/>
        <v>1982.5650000000001</v>
      </c>
      <c r="O187" s="25">
        <f t="shared" si="11"/>
        <v>7.7932163364055294</v>
      </c>
      <c r="P187" s="19">
        <v>284.916</v>
      </c>
    </row>
    <row r="188" spans="1:16" ht="14.25" customHeight="1" x14ac:dyDescent="0.4">
      <c r="A188" s="8">
        <v>186</v>
      </c>
      <c r="B188" s="19">
        <v>310.72699999999998</v>
      </c>
      <c r="C188" s="19">
        <v>213.233</v>
      </c>
      <c r="D188" s="19">
        <v>165.08199999999999</v>
      </c>
      <c r="E188" s="19">
        <v>172.62</v>
      </c>
      <c r="F188" s="19">
        <v>144.99100000000001</v>
      </c>
      <c r="G188" s="19">
        <v>135.38399999999999</v>
      </c>
      <c r="H188" s="19">
        <v>134.16200000000001</v>
      </c>
      <c r="I188" s="19">
        <v>128.9</v>
      </c>
      <c r="J188" s="19">
        <v>133.488</v>
      </c>
      <c r="K188" s="19">
        <v>131.625</v>
      </c>
      <c r="L188" s="19">
        <v>154.524</v>
      </c>
      <c r="M188" s="19">
        <v>204.96899999999999</v>
      </c>
      <c r="N188" s="25">
        <f t="shared" si="10"/>
        <v>2029.7050000000004</v>
      </c>
      <c r="O188" s="25">
        <f t="shared" si="11"/>
        <v>7.9785178110599091</v>
      </c>
      <c r="P188" s="19">
        <v>222.64</v>
      </c>
    </row>
    <row r="189" spans="1:16" ht="14.25" customHeight="1" x14ac:dyDescent="0.4">
      <c r="A189">
        <v>187</v>
      </c>
      <c r="B189" s="19">
        <v>346.10500000000002</v>
      </c>
      <c r="C189" s="19">
        <v>290.02100000000002</v>
      </c>
      <c r="D189" s="19">
        <v>268.54399999999998</v>
      </c>
      <c r="E189" s="19">
        <v>252.548</v>
      </c>
      <c r="F189" s="19">
        <v>246.74799999999999</v>
      </c>
      <c r="G189" s="19">
        <v>223.762</v>
      </c>
      <c r="H189" s="19">
        <v>242.68</v>
      </c>
      <c r="I189" s="19">
        <v>238.18100000000001</v>
      </c>
      <c r="J189" s="19">
        <v>241.124</v>
      </c>
      <c r="K189" s="19">
        <v>249.28200000000001</v>
      </c>
      <c r="L189" s="19">
        <v>289.339</v>
      </c>
      <c r="M189" s="19">
        <v>322.90899999999999</v>
      </c>
      <c r="N189" s="25">
        <f t="shared" si="10"/>
        <v>3211.2429999999999</v>
      </c>
      <c r="O189" s="25">
        <f t="shared" si="11"/>
        <v>12.622996677419355</v>
      </c>
      <c r="P189" s="19">
        <v>353.36</v>
      </c>
    </row>
    <row r="190" spans="1:16" ht="14.25" customHeight="1" x14ac:dyDescent="0.4">
      <c r="A190" s="8">
        <v>188</v>
      </c>
      <c r="B190" s="19">
        <v>1344.2539999999999</v>
      </c>
      <c r="C190" s="19">
        <v>2538.88</v>
      </c>
      <c r="D190" s="19">
        <v>1669.7360000000001</v>
      </c>
      <c r="E190" s="19">
        <v>1068.346</v>
      </c>
      <c r="F190" s="19">
        <v>702.38300000000004</v>
      </c>
      <c r="G190" s="19">
        <v>546.63</v>
      </c>
      <c r="H190" s="19">
        <v>565.86699999999996</v>
      </c>
      <c r="I190" s="19">
        <v>717.63400000000001</v>
      </c>
      <c r="J190" s="19">
        <v>547.59199999999998</v>
      </c>
      <c r="K190" s="19">
        <v>718.45600000000002</v>
      </c>
      <c r="L190" s="19">
        <v>1793.6759999999999</v>
      </c>
      <c r="M190" s="19">
        <v>2121.2370000000001</v>
      </c>
      <c r="N190" s="25">
        <f t="shared" si="10"/>
        <v>14334.690999999999</v>
      </c>
      <c r="O190" s="25">
        <f t="shared" si="11"/>
        <v>56.347886741935483</v>
      </c>
      <c r="P190" s="19">
        <v>2771.011</v>
      </c>
    </row>
    <row r="191" spans="1:16" ht="14.25" customHeight="1" x14ac:dyDescent="0.4">
      <c r="A191">
        <v>189</v>
      </c>
      <c r="B191" s="19">
        <v>77.882999999999996</v>
      </c>
      <c r="C191" s="19">
        <v>75.894000000000005</v>
      </c>
      <c r="D191" s="19">
        <v>57.701000000000001</v>
      </c>
      <c r="E191" s="19">
        <v>51.055999999999997</v>
      </c>
      <c r="F191" s="19">
        <v>54.497999999999998</v>
      </c>
      <c r="G191" s="19">
        <v>65.173000000000002</v>
      </c>
      <c r="H191" s="19">
        <v>72.117000000000004</v>
      </c>
      <c r="I191" s="19">
        <v>75.245000000000005</v>
      </c>
      <c r="J191" s="19">
        <v>65.878</v>
      </c>
      <c r="K191" s="19">
        <v>57.838999999999999</v>
      </c>
      <c r="L191" s="19">
        <v>58.323</v>
      </c>
      <c r="M191" s="19">
        <v>69.084999999999994</v>
      </c>
      <c r="N191" s="25">
        <f t="shared" si="10"/>
        <v>780.69200000000012</v>
      </c>
      <c r="O191" s="25">
        <f t="shared" si="11"/>
        <v>3.0688031152073734</v>
      </c>
      <c r="P191" s="19">
        <v>90.234999999999999</v>
      </c>
    </row>
    <row r="192" spans="1:16" ht="14.25" customHeight="1" x14ac:dyDescent="0.4">
      <c r="A192" s="8">
        <v>190</v>
      </c>
      <c r="B192" s="19">
        <v>945.50300000000004</v>
      </c>
      <c r="C192" s="19">
        <v>877.27800000000002</v>
      </c>
      <c r="D192" s="19">
        <v>870.61</v>
      </c>
      <c r="E192" s="19">
        <v>749.45799999999997</v>
      </c>
      <c r="F192" s="19">
        <v>823.89200000000005</v>
      </c>
      <c r="G192" s="19">
        <v>1003.272</v>
      </c>
      <c r="H192" s="19">
        <v>1023.884</v>
      </c>
      <c r="I192" s="19">
        <v>1038.5409999999999</v>
      </c>
      <c r="J192" s="19">
        <v>800.226</v>
      </c>
      <c r="K192" s="19">
        <v>807.75900000000001</v>
      </c>
      <c r="L192" s="19">
        <v>719.43299999999999</v>
      </c>
      <c r="M192" s="19">
        <v>784.33500000000004</v>
      </c>
      <c r="N192" s="25">
        <f t="shared" si="10"/>
        <v>10444.190999999999</v>
      </c>
      <c r="O192" s="25">
        <f t="shared" si="11"/>
        <v>41.054815313364045</v>
      </c>
      <c r="P192" s="19">
        <v>779.42200000000003</v>
      </c>
    </row>
    <row r="193" spans="1:16" ht="14.25" customHeight="1" x14ac:dyDescent="0.4">
      <c r="A193">
        <v>191</v>
      </c>
      <c r="B193" s="19">
        <v>544.64700000000005</v>
      </c>
      <c r="C193" s="19">
        <v>436.06700000000001</v>
      </c>
      <c r="D193" s="19">
        <v>399.40199999999999</v>
      </c>
      <c r="E193" s="19">
        <v>372.774</v>
      </c>
      <c r="F193" s="19">
        <v>440.35500000000002</v>
      </c>
      <c r="G193" s="19">
        <v>790.29</v>
      </c>
      <c r="H193" s="19">
        <v>873.27800000000002</v>
      </c>
      <c r="I193" s="19">
        <v>968.13800000000003</v>
      </c>
      <c r="J193" s="19">
        <v>495.02600000000001</v>
      </c>
      <c r="K193" s="19">
        <v>346.19900000000001</v>
      </c>
      <c r="L193" s="19">
        <v>413.85399999999998</v>
      </c>
      <c r="M193" s="19">
        <v>428.05799999999999</v>
      </c>
      <c r="N193" s="25">
        <f t="shared" si="10"/>
        <v>6508.0879999999997</v>
      </c>
      <c r="O193" s="25">
        <f t="shared" si="11"/>
        <v>25.582484165898613</v>
      </c>
      <c r="P193" s="19">
        <v>430.39</v>
      </c>
    </row>
    <row r="194" spans="1:16" ht="14.25" customHeight="1" x14ac:dyDescent="0.4">
      <c r="A194" s="8">
        <v>192</v>
      </c>
      <c r="B194" s="19">
        <v>299.92500000000001</v>
      </c>
      <c r="C194" s="19">
        <v>319.12</v>
      </c>
      <c r="D194" s="19">
        <v>248.49</v>
      </c>
      <c r="E194" s="19">
        <v>245.63499999999999</v>
      </c>
      <c r="F194" s="19">
        <v>309.74700000000001</v>
      </c>
      <c r="G194" s="19">
        <v>444.52699999999999</v>
      </c>
      <c r="H194" s="19">
        <v>449.75400000000002</v>
      </c>
      <c r="I194" s="19">
        <v>484.09</v>
      </c>
      <c r="J194" s="19">
        <v>309.40300000000002</v>
      </c>
      <c r="K194" s="19">
        <v>265.72899999999998</v>
      </c>
      <c r="L194" s="19">
        <v>289.94499999999999</v>
      </c>
      <c r="M194" s="19">
        <v>277.33100000000002</v>
      </c>
      <c r="N194" s="25">
        <f t="shared" si="10"/>
        <v>3943.6960000000008</v>
      </c>
      <c r="O194" s="25">
        <f t="shared" si="11"/>
        <v>15.502178285714288</v>
      </c>
      <c r="P194" s="19">
        <v>321.79700000000003</v>
      </c>
    </row>
    <row r="195" spans="1:16" ht="14.25" customHeight="1" x14ac:dyDescent="0.4">
      <c r="A195">
        <v>193</v>
      </c>
      <c r="B195" s="19">
        <v>416.87900000000002</v>
      </c>
      <c r="C195" s="19">
        <v>217.376</v>
      </c>
      <c r="D195" s="19">
        <v>179.178</v>
      </c>
      <c r="E195" s="19">
        <v>103.88</v>
      </c>
      <c r="F195" s="19">
        <v>56.026000000000003</v>
      </c>
      <c r="G195" s="19">
        <v>12.242000000000001</v>
      </c>
      <c r="H195" s="19">
        <v>9.4939999999999998</v>
      </c>
      <c r="I195" s="19">
        <v>6.44</v>
      </c>
      <c r="J195" s="19">
        <v>5.9290000000000003</v>
      </c>
      <c r="K195" s="19">
        <v>8.16</v>
      </c>
      <c r="L195" s="19">
        <v>44.046999999999997</v>
      </c>
      <c r="M195" s="19">
        <v>53.186</v>
      </c>
      <c r="N195" s="25">
        <f t="shared" ref="N195:N258" si="12">SUM(B195:M195)</f>
        <v>1112.8369999999998</v>
      </c>
      <c r="O195" s="25">
        <f t="shared" si="11"/>
        <v>4.3744237834101369</v>
      </c>
      <c r="P195" s="19">
        <v>77.418000000000006</v>
      </c>
    </row>
    <row r="196" spans="1:16" ht="14.25" customHeight="1" x14ac:dyDescent="0.4">
      <c r="A196" s="8">
        <v>194</v>
      </c>
      <c r="B196" s="19">
        <v>1037.4780000000001</v>
      </c>
      <c r="C196" s="19">
        <v>644.13499999999999</v>
      </c>
      <c r="D196" s="19">
        <v>597.471</v>
      </c>
      <c r="E196" s="19">
        <v>553.64499999999998</v>
      </c>
      <c r="F196" s="19">
        <v>505.36900000000003</v>
      </c>
      <c r="G196" s="19">
        <v>263.17700000000002</v>
      </c>
      <c r="H196" s="19">
        <v>449.88600000000002</v>
      </c>
      <c r="I196" s="19">
        <v>605.68499999999995</v>
      </c>
      <c r="J196" s="19">
        <v>438.25799999999998</v>
      </c>
      <c r="K196" s="19">
        <v>437.529</v>
      </c>
      <c r="L196" s="19">
        <v>502.464</v>
      </c>
      <c r="M196" s="19">
        <v>601.58199999999999</v>
      </c>
      <c r="N196" s="25">
        <f t="shared" si="12"/>
        <v>6636.6790000000001</v>
      </c>
      <c r="O196" s="25">
        <f t="shared" ref="O196:O259" si="13">N196*3.412/868</f>
        <v>26.087959387096774</v>
      </c>
      <c r="P196" s="19">
        <v>617.08100000000002</v>
      </c>
    </row>
    <row r="197" spans="1:16" ht="14.25" customHeight="1" x14ac:dyDescent="0.4">
      <c r="A197">
        <v>195</v>
      </c>
      <c r="B197" s="19">
        <v>441.29300000000001</v>
      </c>
      <c r="C197" s="19">
        <v>393.52600000000001</v>
      </c>
      <c r="D197" s="19">
        <v>409.74</v>
      </c>
      <c r="E197" s="19">
        <v>413.81</v>
      </c>
      <c r="F197" s="19">
        <v>434.80900000000003</v>
      </c>
      <c r="G197" s="19">
        <v>676.803</v>
      </c>
      <c r="H197" s="19">
        <v>942.14200000000005</v>
      </c>
      <c r="I197" s="19">
        <v>951.26700000000005</v>
      </c>
      <c r="J197" s="19">
        <v>639.67600000000004</v>
      </c>
      <c r="K197" s="19">
        <v>626.41399999999999</v>
      </c>
      <c r="L197" s="19">
        <v>632.601</v>
      </c>
      <c r="M197" s="19">
        <v>494.38200000000001</v>
      </c>
      <c r="N197" s="25">
        <f t="shared" si="12"/>
        <v>7056.4629999999988</v>
      </c>
      <c r="O197" s="25">
        <f t="shared" si="13"/>
        <v>27.738078059907828</v>
      </c>
      <c r="P197" s="19">
        <v>535.22500000000002</v>
      </c>
    </row>
    <row r="198" spans="1:16" ht="14.25" customHeight="1" x14ac:dyDescent="0.4">
      <c r="A198" s="8">
        <v>196</v>
      </c>
      <c r="B198" s="19">
        <v>333.404</v>
      </c>
      <c r="C198" s="19">
        <v>294.31599999999997</v>
      </c>
      <c r="D198" s="19">
        <v>292.81299999999999</v>
      </c>
      <c r="E198" s="19">
        <v>262.53699999999998</v>
      </c>
      <c r="F198" s="19">
        <v>304.13600000000002</v>
      </c>
      <c r="G198" s="19">
        <v>391.94400000000002</v>
      </c>
      <c r="H198" s="19">
        <v>600.30999999999995</v>
      </c>
      <c r="I198" s="19">
        <v>669.99300000000005</v>
      </c>
      <c r="J198" s="19">
        <v>393.24799999999999</v>
      </c>
      <c r="K198" s="19">
        <v>402.46199999999999</v>
      </c>
      <c r="L198" s="19">
        <v>314.49400000000003</v>
      </c>
      <c r="M198" s="19">
        <v>350.87200000000001</v>
      </c>
      <c r="N198" s="25">
        <f t="shared" si="12"/>
        <v>4610.5290000000005</v>
      </c>
      <c r="O198" s="25">
        <f t="shared" si="13"/>
        <v>18.123415838709679</v>
      </c>
      <c r="P198" s="19">
        <v>366.37299999999999</v>
      </c>
    </row>
    <row r="199" spans="1:16" ht="14.25" customHeight="1" x14ac:dyDescent="0.4">
      <c r="A199">
        <v>197</v>
      </c>
      <c r="B199" s="19">
        <v>469.488</v>
      </c>
      <c r="C199" s="19">
        <v>444.75099999999998</v>
      </c>
      <c r="D199" s="19">
        <v>268.34399999999999</v>
      </c>
      <c r="E199" s="19">
        <v>231.12100000000001</v>
      </c>
      <c r="F199" s="19">
        <v>273.18599999999998</v>
      </c>
      <c r="G199" s="19">
        <v>341.41</v>
      </c>
      <c r="H199" s="19">
        <v>394.74799999999999</v>
      </c>
      <c r="I199" s="19">
        <v>438.12599999999998</v>
      </c>
      <c r="J199" s="19">
        <v>282.53100000000001</v>
      </c>
      <c r="K199" s="19">
        <v>246.06200000000001</v>
      </c>
      <c r="L199" s="19">
        <v>251.27699999999999</v>
      </c>
      <c r="M199" s="19">
        <v>253.21899999999999</v>
      </c>
      <c r="N199" s="25">
        <f t="shared" si="12"/>
        <v>3894.2629999999999</v>
      </c>
      <c r="O199" s="25">
        <f t="shared" si="13"/>
        <v>15.307863313364054</v>
      </c>
      <c r="P199" s="19">
        <v>368.39499999999998</v>
      </c>
    </row>
    <row r="200" spans="1:16" ht="14.25" customHeight="1" x14ac:dyDescent="0.4">
      <c r="A200" s="8">
        <v>198</v>
      </c>
      <c r="B200" s="19">
        <v>427.67599999999999</v>
      </c>
      <c r="C200" s="19">
        <v>365.37200000000001</v>
      </c>
      <c r="D200" s="19">
        <v>356.45</v>
      </c>
      <c r="E200" s="19">
        <v>298.05599999999998</v>
      </c>
      <c r="F200" s="19">
        <v>287.42500000000001</v>
      </c>
      <c r="G200" s="19">
        <v>278.416</v>
      </c>
      <c r="H200" s="19">
        <v>288.23399999999998</v>
      </c>
      <c r="I200" s="19">
        <v>293.58300000000003</v>
      </c>
      <c r="J200" s="19">
        <v>289.63299999999998</v>
      </c>
      <c r="K200" s="19">
        <v>289.74299999999999</v>
      </c>
      <c r="L200" s="19">
        <v>329.15</v>
      </c>
      <c r="M200" s="19">
        <v>358.78800000000001</v>
      </c>
      <c r="N200" s="25">
        <f t="shared" si="12"/>
        <v>3862.5259999999998</v>
      </c>
      <c r="O200" s="25">
        <f t="shared" si="13"/>
        <v>15.183109115207372</v>
      </c>
      <c r="P200" s="19">
        <v>414.96100000000001</v>
      </c>
    </row>
    <row r="201" spans="1:16" ht="14.25" customHeight="1" x14ac:dyDescent="0.4">
      <c r="A201">
        <v>199</v>
      </c>
      <c r="B201" s="19">
        <v>268.60300000000001</v>
      </c>
      <c r="C201" s="19">
        <v>239.05500000000001</v>
      </c>
      <c r="D201" s="19">
        <v>221.809</v>
      </c>
      <c r="E201" s="19">
        <v>213.364</v>
      </c>
      <c r="F201" s="19">
        <v>273.00799999999998</v>
      </c>
      <c r="G201" s="19">
        <v>273.839</v>
      </c>
      <c r="H201" s="19">
        <v>303.84300000000002</v>
      </c>
      <c r="I201" s="19">
        <v>144.61799999999999</v>
      </c>
      <c r="J201" s="19">
        <v>132.99700000000001</v>
      </c>
      <c r="K201" s="19">
        <v>132.46700000000001</v>
      </c>
      <c r="L201" s="19">
        <v>163.25800000000001</v>
      </c>
      <c r="M201" s="19">
        <v>146.45099999999999</v>
      </c>
      <c r="N201" s="25">
        <f t="shared" si="12"/>
        <v>2513.3119999999999</v>
      </c>
      <c r="O201" s="25">
        <f t="shared" si="13"/>
        <v>9.8795167557603669</v>
      </c>
      <c r="P201" s="19">
        <v>161.261</v>
      </c>
    </row>
    <row r="202" spans="1:16" ht="14.25" customHeight="1" x14ac:dyDescent="0.4">
      <c r="A202" s="8">
        <v>200</v>
      </c>
      <c r="B202" s="19">
        <v>854.40800000000002</v>
      </c>
      <c r="C202" s="19">
        <v>463.34</v>
      </c>
      <c r="D202" s="19">
        <v>581.67499999999995</v>
      </c>
      <c r="E202" s="19">
        <v>590.74900000000002</v>
      </c>
      <c r="F202" s="19">
        <v>477.01400000000001</v>
      </c>
      <c r="G202" s="19">
        <v>446.66300000000001</v>
      </c>
      <c r="H202" s="19">
        <v>468.03100000000001</v>
      </c>
      <c r="I202" s="19">
        <v>553.35500000000002</v>
      </c>
      <c r="J202" s="19">
        <v>417.57</v>
      </c>
      <c r="K202" s="19">
        <v>390.87799999999999</v>
      </c>
      <c r="L202" s="19">
        <v>429.73</v>
      </c>
      <c r="M202" s="19">
        <v>454.91</v>
      </c>
      <c r="N202" s="25">
        <f t="shared" si="12"/>
        <v>6128.3230000000003</v>
      </c>
      <c r="O202" s="25">
        <f t="shared" si="13"/>
        <v>24.089675202764976</v>
      </c>
      <c r="P202" s="19">
        <v>458.678</v>
      </c>
    </row>
    <row r="203" spans="1:16" ht="14.25" customHeight="1" x14ac:dyDescent="0.4">
      <c r="A203">
        <v>201</v>
      </c>
      <c r="B203" s="19">
        <v>712.87099999999998</v>
      </c>
      <c r="C203" s="19">
        <v>965.96199999999999</v>
      </c>
      <c r="D203" s="19">
        <v>939.52300000000002</v>
      </c>
      <c r="E203" s="19">
        <v>751.76800000000003</v>
      </c>
      <c r="F203" s="19">
        <v>602.06799999999998</v>
      </c>
      <c r="G203" s="19">
        <v>522.19200000000001</v>
      </c>
      <c r="H203" s="19">
        <v>512.5</v>
      </c>
      <c r="I203" s="19">
        <v>552.67600000000004</v>
      </c>
      <c r="J203" s="19">
        <v>447.68099999999998</v>
      </c>
      <c r="K203" s="19">
        <v>451.08100000000002</v>
      </c>
      <c r="L203" s="19">
        <v>764.06399999999996</v>
      </c>
      <c r="M203" s="19">
        <v>848.81</v>
      </c>
      <c r="N203" s="25">
        <f t="shared" si="12"/>
        <v>8071.1959999999999</v>
      </c>
      <c r="O203" s="25">
        <f t="shared" si="13"/>
        <v>31.726867225806451</v>
      </c>
      <c r="P203" s="19">
        <v>793.23500000000001</v>
      </c>
    </row>
    <row r="204" spans="1:16" ht="14.25" customHeight="1" x14ac:dyDescent="0.4">
      <c r="A204" s="8">
        <v>202</v>
      </c>
      <c r="B204" s="19">
        <v>254.804</v>
      </c>
      <c r="C204" s="19">
        <v>228.78700000000001</v>
      </c>
      <c r="D204" s="19">
        <v>226.33199999999999</v>
      </c>
      <c r="E204" s="19">
        <v>247.91200000000001</v>
      </c>
      <c r="F204" s="19">
        <v>289.94099999999997</v>
      </c>
      <c r="G204" s="19">
        <v>422.37900000000002</v>
      </c>
      <c r="H204" s="19">
        <v>487.03300000000002</v>
      </c>
      <c r="I204" s="19">
        <v>568.11599999999999</v>
      </c>
      <c r="J204" s="19">
        <v>355.589</v>
      </c>
      <c r="K204" s="19">
        <v>300.553</v>
      </c>
      <c r="L204" s="19">
        <v>225.56</v>
      </c>
      <c r="M204" s="19">
        <v>231.399</v>
      </c>
      <c r="N204" s="25">
        <f t="shared" si="12"/>
        <v>3838.4049999999997</v>
      </c>
      <c r="O204" s="25">
        <f t="shared" si="13"/>
        <v>15.088292465437787</v>
      </c>
      <c r="P204" s="19">
        <v>252.10300000000001</v>
      </c>
    </row>
    <row r="205" spans="1:16" ht="14.25" customHeight="1" x14ac:dyDescent="0.4">
      <c r="A205">
        <v>203</v>
      </c>
      <c r="B205" s="19">
        <v>400.91199999999998</v>
      </c>
      <c r="C205" s="19">
        <v>448.08699999999999</v>
      </c>
      <c r="D205" s="19">
        <v>196.05799999999999</v>
      </c>
      <c r="E205" s="19">
        <v>213.51</v>
      </c>
      <c r="F205" s="19">
        <v>316.27600000000001</v>
      </c>
      <c r="G205" s="19">
        <v>484.62799999999999</v>
      </c>
      <c r="H205" s="19">
        <v>630.14099999999996</v>
      </c>
      <c r="I205" s="19">
        <v>654.78</v>
      </c>
      <c r="J205" s="19">
        <v>347.31799999999998</v>
      </c>
      <c r="K205" s="19">
        <v>327.84300000000002</v>
      </c>
      <c r="L205" s="19">
        <v>960.94299999999998</v>
      </c>
      <c r="M205" s="19">
        <v>477.346</v>
      </c>
      <c r="N205" s="25">
        <f t="shared" si="12"/>
        <v>5457.8420000000006</v>
      </c>
      <c r="O205" s="25">
        <f t="shared" si="13"/>
        <v>21.454097815668206</v>
      </c>
      <c r="P205" s="19">
        <v>546.76199999999994</v>
      </c>
    </row>
    <row r="206" spans="1:16" ht="14.25" customHeight="1" x14ac:dyDescent="0.4">
      <c r="A206" s="8">
        <v>204</v>
      </c>
      <c r="B206" s="19">
        <v>611.9</v>
      </c>
      <c r="C206" s="19">
        <v>540.24</v>
      </c>
      <c r="D206" s="19">
        <v>513.27499999999998</v>
      </c>
      <c r="E206" s="19">
        <v>436.721</v>
      </c>
      <c r="F206" s="19">
        <v>415.66300000000001</v>
      </c>
      <c r="G206" s="19">
        <v>401.89699999999999</v>
      </c>
      <c r="H206" s="19">
        <v>431.48200000000003</v>
      </c>
      <c r="I206" s="19">
        <v>424.05900000000003</v>
      </c>
      <c r="J206" s="19">
        <v>378.46600000000001</v>
      </c>
      <c r="K206" s="19">
        <v>433.66</v>
      </c>
      <c r="L206" s="19">
        <v>504.82</v>
      </c>
      <c r="M206" s="19">
        <v>523.66800000000001</v>
      </c>
      <c r="N206" s="25">
        <f t="shared" si="12"/>
        <v>5615.8509999999997</v>
      </c>
      <c r="O206" s="25">
        <f t="shared" si="13"/>
        <v>22.075211534562211</v>
      </c>
      <c r="P206" s="19">
        <v>614.86</v>
      </c>
    </row>
    <row r="207" spans="1:16" ht="14.25" customHeight="1" x14ac:dyDescent="0.4">
      <c r="A207">
        <v>205</v>
      </c>
      <c r="B207" s="19">
        <v>568.65300000000002</v>
      </c>
      <c r="C207" s="19">
        <v>592.40300000000002</v>
      </c>
      <c r="D207" s="19">
        <v>483.16500000000002</v>
      </c>
      <c r="E207" s="19">
        <v>418.46199999999999</v>
      </c>
      <c r="F207" s="19">
        <v>549.04499999999996</v>
      </c>
      <c r="G207" s="19">
        <v>1095.704</v>
      </c>
      <c r="H207" s="19">
        <v>1190.9390000000001</v>
      </c>
      <c r="I207" s="19">
        <v>1223.9000000000001</v>
      </c>
      <c r="J207" s="19">
        <v>533.32799999999997</v>
      </c>
      <c r="K207" s="19">
        <v>476.60899999999998</v>
      </c>
      <c r="L207" s="19">
        <v>403.42899999999997</v>
      </c>
      <c r="M207" s="19">
        <v>466.01100000000002</v>
      </c>
      <c r="N207" s="25">
        <f t="shared" si="12"/>
        <v>8001.648000000001</v>
      </c>
      <c r="O207" s="25">
        <f t="shared" si="13"/>
        <v>31.453482691244243</v>
      </c>
      <c r="P207" s="19">
        <v>521.39700000000005</v>
      </c>
    </row>
    <row r="208" spans="1:16" ht="14.25" customHeight="1" x14ac:dyDescent="0.4">
      <c r="A208" s="8">
        <v>206</v>
      </c>
      <c r="B208" s="19">
        <v>280.072</v>
      </c>
      <c r="C208" s="19">
        <v>292.48099999999999</v>
      </c>
      <c r="D208" s="19">
        <v>249.886</v>
      </c>
      <c r="E208" s="19">
        <v>222.376</v>
      </c>
      <c r="F208" s="19">
        <v>306.899</v>
      </c>
      <c r="G208" s="19">
        <v>658.66</v>
      </c>
      <c r="H208" s="19">
        <v>1000.8339999999999</v>
      </c>
      <c r="I208" s="19">
        <v>875.59400000000005</v>
      </c>
      <c r="J208" s="19">
        <v>184.94399999999999</v>
      </c>
      <c r="K208" s="19">
        <v>454.798</v>
      </c>
      <c r="L208" s="19">
        <v>700.01400000000001</v>
      </c>
      <c r="M208" s="19">
        <v>796.1</v>
      </c>
      <c r="N208" s="25">
        <f t="shared" si="12"/>
        <v>6022.6580000000004</v>
      </c>
      <c r="O208" s="25">
        <f t="shared" si="13"/>
        <v>23.674319235023042</v>
      </c>
      <c r="P208" s="19">
        <v>998.72900000000004</v>
      </c>
    </row>
    <row r="209" spans="1:16" ht="14.25" customHeight="1" x14ac:dyDescent="0.4">
      <c r="A209">
        <v>207</v>
      </c>
      <c r="B209" s="19">
        <v>720.16700000000003</v>
      </c>
      <c r="C209" s="19">
        <v>641.31500000000005</v>
      </c>
      <c r="D209" s="19">
        <v>493.18700000000001</v>
      </c>
      <c r="E209" s="19">
        <v>431.35700000000003</v>
      </c>
      <c r="F209" s="19">
        <v>441.63900000000001</v>
      </c>
      <c r="G209" s="19">
        <v>480.78199999999998</v>
      </c>
      <c r="H209" s="19">
        <v>472.702</v>
      </c>
      <c r="I209" s="19">
        <v>458.77699999999999</v>
      </c>
      <c r="J209" s="19">
        <v>551.08900000000006</v>
      </c>
      <c r="K209" s="19">
        <v>247.35300000000001</v>
      </c>
      <c r="L209" s="19">
        <v>159.589</v>
      </c>
      <c r="M209" s="19">
        <v>206.268</v>
      </c>
      <c r="N209" s="25">
        <f t="shared" si="12"/>
        <v>5304.2250000000004</v>
      </c>
      <c r="O209" s="25">
        <f t="shared" si="13"/>
        <v>20.850248502304147</v>
      </c>
      <c r="P209" s="19">
        <v>230.43899999999999</v>
      </c>
    </row>
    <row r="210" spans="1:16" ht="14.25" customHeight="1" x14ac:dyDescent="0.4">
      <c r="A210" s="8">
        <v>208</v>
      </c>
      <c r="B210" s="19">
        <v>391.19900000000001</v>
      </c>
      <c r="C210" s="19">
        <v>373.34500000000003</v>
      </c>
      <c r="D210" s="19">
        <v>339.84699999999998</v>
      </c>
      <c r="E210" s="19">
        <v>286.67099999999999</v>
      </c>
      <c r="F210" s="19">
        <v>387.97</v>
      </c>
      <c r="G210" s="19">
        <v>656.2</v>
      </c>
      <c r="H210" s="19">
        <v>691.654</v>
      </c>
      <c r="I210" s="19">
        <v>760.476</v>
      </c>
      <c r="J210" s="19">
        <v>480.65100000000001</v>
      </c>
      <c r="K210" s="19">
        <v>379.78800000000001</v>
      </c>
      <c r="L210" s="19">
        <v>340.32299999999998</v>
      </c>
      <c r="M210" s="19">
        <v>383.65600000000001</v>
      </c>
      <c r="N210" s="25">
        <f t="shared" si="12"/>
        <v>5471.78</v>
      </c>
      <c r="O210" s="25">
        <f t="shared" si="13"/>
        <v>21.508886359447001</v>
      </c>
      <c r="P210" s="19">
        <v>421.666</v>
      </c>
    </row>
    <row r="211" spans="1:16" ht="14.25" customHeight="1" x14ac:dyDescent="0.4">
      <c r="A211">
        <v>209</v>
      </c>
      <c r="B211" s="19">
        <v>184.411</v>
      </c>
      <c r="C211" s="19">
        <v>165.86799999999999</v>
      </c>
      <c r="D211" s="19">
        <v>144.59700000000001</v>
      </c>
      <c r="E211" s="19">
        <v>124.036</v>
      </c>
      <c r="F211" s="19">
        <v>124.494</v>
      </c>
      <c r="G211" s="19">
        <v>182.54400000000001</v>
      </c>
      <c r="H211" s="19">
        <v>459.63200000000001</v>
      </c>
      <c r="I211" s="19">
        <v>500.25599999999997</v>
      </c>
      <c r="J211" s="19">
        <v>137.91399999999999</v>
      </c>
      <c r="K211" s="19">
        <v>145.10300000000001</v>
      </c>
      <c r="L211" s="19">
        <v>143.351</v>
      </c>
      <c r="M211" s="19">
        <v>157.023</v>
      </c>
      <c r="N211" s="25">
        <f t="shared" si="12"/>
        <v>2469.2290000000003</v>
      </c>
      <c r="O211" s="25">
        <f t="shared" si="13"/>
        <v>9.7062319677419371</v>
      </c>
      <c r="P211" s="19">
        <v>178.46199999999999</v>
      </c>
    </row>
    <row r="212" spans="1:16" ht="14.25" customHeight="1" x14ac:dyDescent="0.4">
      <c r="A212" s="8">
        <v>210</v>
      </c>
      <c r="B212" s="19">
        <v>283.97699999999998</v>
      </c>
      <c r="C212" s="19">
        <v>218.97800000000001</v>
      </c>
      <c r="D212" s="19">
        <v>272.20100000000002</v>
      </c>
      <c r="E212" s="19">
        <v>211.833</v>
      </c>
      <c r="F212" s="19">
        <v>193.27699999999999</v>
      </c>
      <c r="G212" s="19">
        <v>492.05200000000002</v>
      </c>
      <c r="H212" s="19">
        <v>418.28300000000002</v>
      </c>
      <c r="I212" s="19">
        <v>587.00400000000002</v>
      </c>
      <c r="J212" s="19">
        <v>492.14800000000002</v>
      </c>
      <c r="K212" s="19">
        <v>357.49599999999998</v>
      </c>
      <c r="L212" s="19">
        <v>413.54399999999998</v>
      </c>
      <c r="M212" s="19">
        <v>430.03800000000001</v>
      </c>
      <c r="N212" s="25">
        <f t="shared" si="12"/>
        <v>4370.8310000000001</v>
      </c>
      <c r="O212" s="25">
        <f t="shared" si="13"/>
        <v>17.181192824884793</v>
      </c>
      <c r="P212" s="19">
        <v>398.30200000000002</v>
      </c>
    </row>
    <row r="213" spans="1:16" ht="14.25" customHeight="1" x14ac:dyDescent="0.4">
      <c r="A213">
        <v>211</v>
      </c>
      <c r="B213" s="19">
        <v>646.70799999999997</v>
      </c>
      <c r="C213" s="19">
        <v>595.39200000000005</v>
      </c>
      <c r="D213" s="19">
        <v>550.83199999999999</v>
      </c>
      <c r="E213" s="19">
        <v>571.82799999999997</v>
      </c>
      <c r="F213" s="19">
        <v>609.06100000000004</v>
      </c>
      <c r="G213" s="19">
        <v>910.34400000000005</v>
      </c>
      <c r="H213" s="19">
        <v>876.47900000000004</v>
      </c>
      <c r="I213" s="19">
        <v>1127.3119999999999</v>
      </c>
      <c r="J213" s="19">
        <v>783.99199999999996</v>
      </c>
      <c r="K213" s="19">
        <v>633.20500000000004</v>
      </c>
      <c r="L213" s="19">
        <v>551.48199999999997</v>
      </c>
      <c r="M213" s="19">
        <v>510.44600000000003</v>
      </c>
      <c r="N213" s="25">
        <f t="shared" si="12"/>
        <v>8367.0810000000001</v>
      </c>
      <c r="O213" s="25">
        <f t="shared" si="13"/>
        <v>32.889954345622115</v>
      </c>
      <c r="P213" s="19">
        <v>525.80100000000004</v>
      </c>
    </row>
    <row r="214" spans="1:16" ht="14.25" customHeight="1" x14ac:dyDescent="0.4">
      <c r="A214" s="8">
        <v>212</v>
      </c>
      <c r="B214" s="19">
        <v>311.89100000000002</v>
      </c>
      <c r="C214" s="19">
        <v>281.25599999999997</v>
      </c>
      <c r="D214" s="19">
        <v>287.39499999999998</v>
      </c>
      <c r="E214" s="19">
        <v>273.19</v>
      </c>
      <c r="F214" s="19">
        <v>292.96499999999997</v>
      </c>
      <c r="G214" s="19">
        <v>305.29399999999998</v>
      </c>
      <c r="H214" s="19">
        <v>330.53300000000002</v>
      </c>
      <c r="I214" s="19">
        <v>369.286</v>
      </c>
      <c r="J214" s="19">
        <v>291.38200000000001</v>
      </c>
      <c r="K214" s="19">
        <v>295.05599999999998</v>
      </c>
      <c r="L214" s="19">
        <v>278.62799999999999</v>
      </c>
      <c r="M214" s="19">
        <v>395.18700000000001</v>
      </c>
      <c r="N214" s="25">
        <f t="shared" si="12"/>
        <v>3712.0630000000001</v>
      </c>
      <c r="O214" s="25">
        <f t="shared" si="13"/>
        <v>14.59165778341014</v>
      </c>
      <c r="P214" s="19">
        <v>361.35500000000002</v>
      </c>
    </row>
    <row r="215" spans="1:16" ht="14.25" customHeight="1" x14ac:dyDescent="0.4">
      <c r="A215">
        <v>213</v>
      </c>
      <c r="B215" s="19">
        <v>320.69600000000003</v>
      </c>
      <c r="C215" s="19">
        <v>321.55900000000003</v>
      </c>
      <c r="D215" s="19">
        <v>316.38200000000001</v>
      </c>
      <c r="E215" s="19">
        <v>306.79500000000002</v>
      </c>
      <c r="F215" s="19">
        <v>308.61399999999998</v>
      </c>
      <c r="G215" s="19">
        <v>289.78899999999999</v>
      </c>
      <c r="H215" s="19">
        <v>338.74700000000001</v>
      </c>
      <c r="I215" s="19">
        <v>498.471</v>
      </c>
      <c r="J215" s="19">
        <v>297.49700000000001</v>
      </c>
      <c r="K215" s="19">
        <v>327.238</v>
      </c>
      <c r="L215" s="19">
        <v>273.35700000000003</v>
      </c>
      <c r="M215" s="19">
        <v>273.85599999999999</v>
      </c>
      <c r="N215" s="25">
        <f t="shared" si="12"/>
        <v>3873.0010000000002</v>
      </c>
      <c r="O215" s="25">
        <f t="shared" si="13"/>
        <v>15.224285036866359</v>
      </c>
      <c r="P215" s="19">
        <v>260.63499999999999</v>
      </c>
    </row>
    <row r="216" spans="1:16" ht="14.25" customHeight="1" x14ac:dyDescent="0.4">
      <c r="A216" s="8">
        <v>214</v>
      </c>
      <c r="B216" s="19">
        <v>590.23299999999995</v>
      </c>
      <c r="C216" s="19">
        <v>575.38099999999997</v>
      </c>
      <c r="D216" s="19">
        <v>504.67099999999999</v>
      </c>
      <c r="E216" s="19">
        <v>508.226</v>
      </c>
      <c r="F216" s="19">
        <v>649.44600000000003</v>
      </c>
      <c r="G216" s="19">
        <v>1122.6099999999999</v>
      </c>
      <c r="H216" s="19">
        <v>1214.5519999999999</v>
      </c>
      <c r="I216" s="19">
        <v>1334.452</v>
      </c>
      <c r="J216" s="19">
        <v>654.82500000000005</v>
      </c>
      <c r="K216" s="19">
        <v>453.90699999999998</v>
      </c>
      <c r="L216" s="19">
        <v>455.74099999999999</v>
      </c>
      <c r="M216" s="19">
        <v>455.62400000000002</v>
      </c>
      <c r="N216" s="25">
        <f t="shared" si="12"/>
        <v>8519.6679999999997</v>
      </c>
      <c r="O216" s="25">
        <f t="shared" si="13"/>
        <v>33.489754857142856</v>
      </c>
      <c r="P216" s="19">
        <v>473.04399999999998</v>
      </c>
    </row>
    <row r="217" spans="1:16" ht="14.25" customHeight="1" x14ac:dyDescent="0.4">
      <c r="A217">
        <v>215</v>
      </c>
      <c r="B217" s="28">
        <v>166</v>
      </c>
      <c r="C217" s="28">
        <v>255</v>
      </c>
      <c r="D217" s="28">
        <v>51</v>
      </c>
      <c r="E217" s="28">
        <v>177</v>
      </c>
      <c r="F217" s="28">
        <v>244</v>
      </c>
      <c r="G217" s="28">
        <v>240</v>
      </c>
      <c r="H217" s="28">
        <v>455</v>
      </c>
      <c r="I217" s="28">
        <v>303</v>
      </c>
      <c r="J217" s="28">
        <v>401</v>
      </c>
      <c r="K217" s="28">
        <v>258</v>
      </c>
      <c r="L217" s="28">
        <v>249</v>
      </c>
      <c r="M217" s="28">
        <v>308</v>
      </c>
      <c r="N217" s="25">
        <f t="shared" si="12"/>
        <v>3107</v>
      </c>
      <c r="O217" s="25">
        <f t="shared" si="13"/>
        <v>12.213230414746542</v>
      </c>
      <c r="P217" s="19">
        <v>372</v>
      </c>
    </row>
    <row r="218" spans="1:16" ht="14.25" customHeight="1" x14ac:dyDescent="0.4">
      <c r="A218" s="8">
        <v>216</v>
      </c>
      <c r="B218" s="19">
        <v>285.30599999999998</v>
      </c>
      <c r="C218" s="19">
        <v>252.44499999999999</v>
      </c>
      <c r="D218" s="19">
        <v>273.303</v>
      </c>
      <c r="E218" s="19">
        <v>294.226</v>
      </c>
      <c r="F218" s="19">
        <v>564.85799999999995</v>
      </c>
      <c r="G218" s="19">
        <v>1032.79</v>
      </c>
      <c r="H218" s="19">
        <v>191.602</v>
      </c>
      <c r="I218" s="19">
        <v>50.398000000000003</v>
      </c>
      <c r="J218" s="19">
        <v>58.328000000000003</v>
      </c>
      <c r="K218" s="19">
        <v>70.254999999999995</v>
      </c>
      <c r="L218" s="19">
        <v>152.39500000000001</v>
      </c>
      <c r="M218" s="19">
        <v>176.84700000000001</v>
      </c>
      <c r="N218" s="25">
        <f t="shared" si="12"/>
        <v>3402.7530000000002</v>
      </c>
      <c r="O218" s="25">
        <f t="shared" si="13"/>
        <v>13.375798658986175</v>
      </c>
      <c r="P218" s="19">
        <v>202.17400000000001</v>
      </c>
    </row>
    <row r="219" spans="1:16" ht="14.25" customHeight="1" x14ac:dyDescent="0.4">
      <c r="A219">
        <v>217</v>
      </c>
      <c r="B219" s="19">
        <v>91.111999999999995</v>
      </c>
      <c r="C219" s="19">
        <v>98.277000000000001</v>
      </c>
      <c r="D219" s="19">
        <v>59.216000000000001</v>
      </c>
      <c r="E219" s="19">
        <v>183.959</v>
      </c>
      <c r="F219" s="19">
        <v>239.40199999999999</v>
      </c>
      <c r="G219" s="19">
        <v>415.553</v>
      </c>
      <c r="H219" s="19">
        <v>513.40800000000002</v>
      </c>
      <c r="I219" s="19">
        <v>604.726</v>
      </c>
      <c r="J219" s="19">
        <v>372.87700000000001</v>
      </c>
      <c r="K219" s="19">
        <v>292.30799999999999</v>
      </c>
      <c r="L219" s="19">
        <v>174.55699999999999</v>
      </c>
      <c r="M219" s="19">
        <v>177.31100000000001</v>
      </c>
      <c r="N219" s="25">
        <f t="shared" si="12"/>
        <v>3222.7060000000001</v>
      </c>
      <c r="O219" s="25">
        <f t="shared" si="13"/>
        <v>12.668056304147465</v>
      </c>
      <c r="P219" s="19">
        <v>228.14099999999999</v>
      </c>
    </row>
    <row r="220" spans="1:16" ht="14.25" customHeight="1" x14ac:dyDescent="0.4">
      <c r="A220" s="8">
        <v>218</v>
      </c>
      <c r="B220" s="7">
        <v>296.72000000000003</v>
      </c>
      <c r="C220" s="7">
        <v>314.93700000000001</v>
      </c>
      <c r="D220" s="7">
        <v>270.69</v>
      </c>
      <c r="E220" s="7">
        <v>242.33500000000001</v>
      </c>
      <c r="F220" s="7">
        <v>250.34899999999999</v>
      </c>
      <c r="G220" s="7">
        <v>228.483</v>
      </c>
      <c r="H220" s="7">
        <v>124.501</v>
      </c>
      <c r="I220" s="7">
        <v>302.23500000000001</v>
      </c>
      <c r="J220" s="7">
        <v>213.68600000000001</v>
      </c>
      <c r="K220" s="7">
        <v>243.90700000000001</v>
      </c>
      <c r="L220" s="7">
        <v>295.25099999999998</v>
      </c>
      <c r="M220" s="7">
        <v>329.678</v>
      </c>
      <c r="N220" s="25">
        <f t="shared" si="12"/>
        <v>3112.7719999999999</v>
      </c>
      <c r="O220" s="25">
        <f t="shared" si="13"/>
        <v>12.235919428571428</v>
      </c>
      <c r="P220" s="7">
        <v>364.52499999999998</v>
      </c>
    </row>
    <row r="221" spans="1:16" ht="14.25" customHeight="1" x14ac:dyDescent="0.4">
      <c r="A221">
        <v>219</v>
      </c>
      <c r="B221" s="19">
        <v>705.66899999999998</v>
      </c>
      <c r="C221" s="19">
        <v>640.06100000000004</v>
      </c>
      <c r="D221" s="19">
        <v>644.20100000000002</v>
      </c>
      <c r="E221" s="19">
        <v>630.75900000000001</v>
      </c>
      <c r="F221" s="19">
        <v>767.41300000000001</v>
      </c>
      <c r="G221" s="19">
        <v>1036.421</v>
      </c>
      <c r="H221" s="19">
        <v>1235.471</v>
      </c>
      <c r="I221" s="19">
        <v>1223.617</v>
      </c>
      <c r="J221" s="19">
        <v>735.91</v>
      </c>
      <c r="K221" s="19">
        <v>503.46800000000002</v>
      </c>
      <c r="L221" s="19">
        <v>513.58600000000001</v>
      </c>
      <c r="M221" s="19">
        <v>501.47399999999999</v>
      </c>
      <c r="N221" s="25">
        <f t="shared" si="12"/>
        <v>9138.0500000000011</v>
      </c>
      <c r="O221" s="25">
        <f t="shared" si="13"/>
        <v>35.920537557603694</v>
      </c>
      <c r="P221" s="19">
        <v>582.36800000000005</v>
      </c>
    </row>
    <row r="222" spans="1:16" ht="14.25" customHeight="1" x14ac:dyDescent="0.4">
      <c r="A222" s="8">
        <v>220</v>
      </c>
      <c r="B222" s="19">
        <v>347.78500000000003</v>
      </c>
      <c r="C222" s="19">
        <v>337.49599999999998</v>
      </c>
      <c r="D222" s="19">
        <v>271.459</v>
      </c>
      <c r="E222" s="19">
        <v>265.17599999999999</v>
      </c>
      <c r="F222" s="19">
        <v>242.61799999999999</v>
      </c>
      <c r="G222" s="19">
        <v>278.87</v>
      </c>
      <c r="H222" s="19">
        <v>277.834</v>
      </c>
      <c r="I222" s="19">
        <v>335.51400000000001</v>
      </c>
      <c r="J222" s="19">
        <v>223.84399999999999</v>
      </c>
      <c r="K222" s="19">
        <v>215.71600000000001</v>
      </c>
      <c r="L222" s="19">
        <v>272.10899999999998</v>
      </c>
      <c r="M222" s="19">
        <v>293.65699999999998</v>
      </c>
      <c r="N222" s="25">
        <f t="shared" si="12"/>
        <v>3362.078</v>
      </c>
      <c r="O222" s="25">
        <f t="shared" si="13"/>
        <v>13.215910294930875</v>
      </c>
      <c r="P222" s="19">
        <v>354.61500000000001</v>
      </c>
    </row>
    <row r="223" spans="1:16" ht="14.25" customHeight="1" x14ac:dyDescent="0.4">
      <c r="A223">
        <v>221</v>
      </c>
      <c r="B223" s="19">
        <v>1214.7439999999999</v>
      </c>
      <c r="C223" s="19">
        <v>1199.46</v>
      </c>
      <c r="D223" s="19">
        <v>723.34299999999996</v>
      </c>
      <c r="E223" s="19">
        <v>547.45500000000004</v>
      </c>
      <c r="F223" s="19">
        <v>564.94399999999996</v>
      </c>
      <c r="G223" s="19">
        <v>902.08399999999995</v>
      </c>
      <c r="H223" s="19">
        <v>962.30399999999997</v>
      </c>
      <c r="I223" s="19">
        <v>1044.72</v>
      </c>
      <c r="J223" s="19">
        <v>766.11900000000003</v>
      </c>
      <c r="K223" s="19">
        <v>592.93600000000004</v>
      </c>
      <c r="L223" s="19">
        <v>474.279</v>
      </c>
      <c r="M223" s="19">
        <v>579.74</v>
      </c>
      <c r="N223" s="25">
        <f t="shared" si="12"/>
        <v>9572.1280000000006</v>
      </c>
      <c r="O223" s="25">
        <f t="shared" si="13"/>
        <v>37.626844165898618</v>
      </c>
      <c r="P223" s="19">
        <v>1155.627</v>
      </c>
    </row>
    <row r="224" spans="1:16" ht="14.25" customHeight="1" x14ac:dyDescent="0.4">
      <c r="A224" s="8">
        <v>222</v>
      </c>
      <c r="B224" s="19">
        <v>450.39800000000002</v>
      </c>
      <c r="C224" s="19">
        <v>373.96300000000002</v>
      </c>
      <c r="D224" s="19">
        <v>337.56799999999998</v>
      </c>
      <c r="E224" s="19">
        <v>345.36700000000002</v>
      </c>
      <c r="F224" s="19">
        <v>334.06400000000002</v>
      </c>
      <c r="G224" s="19">
        <v>381.92099999999999</v>
      </c>
      <c r="H224" s="19">
        <v>487.36599999999999</v>
      </c>
      <c r="I224" s="19">
        <v>425.33199999999999</v>
      </c>
      <c r="J224" s="19">
        <v>380.72899999999998</v>
      </c>
      <c r="K224" s="19">
        <v>395.851</v>
      </c>
      <c r="L224" s="19">
        <v>665.68799999999999</v>
      </c>
      <c r="M224" s="19">
        <v>504.31200000000001</v>
      </c>
      <c r="N224" s="25">
        <f t="shared" si="12"/>
        <v>5082.5589999999993</v>
      </c>
      <c r="O224" s="25">
        <f t="shared" si="13"/>
        <v>19.978907036866357</v>
      </c>
      <c r="P224" s="19">
        <v>472.35199999999998</v>
      </c>
    </row>
    <row r="225" spans="1:26" ht="14.25" customHeight="1" x14ac:dyDescent="0.4">
      <c r="A225">
        <v>223</v>
      </c>
      <c r="B225" s="19">
        <v>1057.7809999999999</v>
      </c>
      <c r="C225" s="19">
        <v>593.89099999999996</v>
      </c>
      <c r="D225" s="19">
        <v>623.09500000000003</v>
      </c>
      <c r="E225" s="19">
        <v>478.60199999999998</v>
      </c>
      <c r="F225" s="19">
        <v>651.29300000000001</v>
      </c>
      <c r="G225" s="19">
        <v>852.62199999999996</v>
      </c>
      <c r="H225" s="19">
        <v>899.79200000000003</v>
      </c>
      <c r="I225" s="19">
        <v>809.89400000000001</v>
      </c>
      <c r="J225" s="19">
        <v>528.87800000000004</v>
      </c>
      <c r="K225" s="19">
        <v>463.81400000000002</v>
      </c>
      <c r="L225" s="19">
        <v>596.15700000000004</v>
      </c>
      <c r="M225" s="19">
        <v>747.03200000000004</v>
      </c>
      <c r="N225" s="25">
        <f t="shared" si="12"/>
        <v>8302.8510000000006</v>
      </c>
      <c r="O225" s="25">
        <f t="shared" si="13"/>
        <v>32.637474207373273</v>
      </c>
      <c r="P225" s="19">
        <v>970.11699999999996</v>
      </c>
    </row>
    <row r="226" spans="1:26" ht="14.25" customHeight="1" x14ac:dyDescent="0.4">
      <c r="A226" s="8">
        <v>224</v>
      </c>
      <c r="B226" s="19">
        <v>221.721</v>
      </c>
      <c r="C226" s="19">
        <v>219.33199999999999</v>
      </c>
      <c r="D226" s="19">
        <v>194.99700000000001</v>
      </c>
      <c r="E226" s="19">
        <v>166.69300000000001</v>
      </c>
      <c r="F226" s="19">
        <v>160.774</v>
      </c>
      <c r="G226" s="19">
        <v>249.65600000000001</v>
      </c>
      <c r="H226" s="19">
        <v>315.09300000000002</v>
      </c>
      <c r="I226" s="19">
        <v>362.74700000000001</v>
      </c>
      <c r="J226" s="19">
        <v>171.988</v>
      </c>
      <c r="K226" s="19">
        <v>182.65799999999999</v>
      </c>
      <c r="L226" s="19">
        <v>186.25800000000001</v>
      </c>
      <c r="M226" s="19">
        <v>274.846</v>
      </c>
      <c r="N226" s="25">
        <f t="shared" si="12"/>
        <v>2706.7629999999999</v>
      </c>
      <c r="O226" s="25">
        <f t="shared" si="13"/>
        <v>10.639948566820275</v>
      </c>
      <c r="P226" s="19">
        <v>269.05799999999999</v>
      </c>
    </row>
    <row r="227" spans="1:26" ht="14.25" customHeight="1" x14ac:dyDescent="0.4">
      <c r="A227">
        <v>225</v>
      </c>
      <c r="B227" s="19">
        <v>344.28899999999999</v>
      </c>
      <c r="C227" s="19">
        <v>292.42700000000002</v>
      </c>
      <c r="D227" s="19">
        <v>271.18700000000001</v>
      </c>
      <c r="E227" s="19">
        <v>260.05799999999999</v>
      </c>
      <c r="F227" s="19">
        <v>268.88099999999997</v>
      </c>
      <c r="G227" s="19">
        <v>328.41800000000001</v>
      </c>
      <c r="H227" s="19">
        <v>356.38200000000001</v>
      </c>
      <c r="I227" s="19">
        <v>415.68200000000002</v>
      </c>
      <c r="J227" s="19">
        <v>278.779</v>
      </c>
      <c r="K227" s="19">
        <v>301.827</v>
      </c>
      <c r="L227" s="19">
        <v>297.90100000000001</v>
      </c>
      <c r="M227" s="19">
        <v>295.94</v>
      </c>
      <c r="N227" s="25">
        <f t="shared" si="12"/>
        <v>3711.7710000000002</v>
      </c>
      <c r="O227" s="25">
        <f t="shared" si="13"/>
        <v>14.590509967741935</v>
      </c>
      <c r="P227" s="19">
        <v>328.75900000000001</v>
      </c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4.25" customHeight="1" x14ac:dyDescent="0.4">
      <c r="A228" s="8">
        <v>226</v>
      </c>
      <c r="B228" s="19">
        <v>515.08299999999997</v>
      </c>
      <c r="C228" s="19">
        <v>495.851</v>
      </c>
      <c r="D228" s="19">
        <v>505.09399999999999</v>
      </c>
      <c r="E228" s="19">
        <v>472.47899999999998</v>
      </c>
      <c r="F228" s="19">
        <v>560.22199999999998</v>
      </c>
      <c r="G228" s="19">
        <v>554.73299999999995</v>
      </c>
      <c r="H228" s="19">
        <v>649.51300000000003</v>
      </c>
      <c r="I228" s="19">
        <v>664.62599999999998</v>
      </c>
      <c r="J228" s="19">
        <v>474.75299999999999</v>
      </c>
      <c r="K228" s="19">
        <v>409.82400000000001</v>
      </c>
      <c r="L228" s="19">
        <v>415.39600000000002</v>
      </c>
      <c r="M228" s="19">
        <v>445.07499999999999</v>
      </c>
      <c r="N228" s="25">
        <f t="shared" si="12"/>
        <v>6162.6489999999994</v>
      </c>
      <c r="O228" s="25">
        <f t="shared" si="13"/>
        <v>24.224606437788019</v>
      </c>
      <c r="P228" s="19">
        <v>430.27499999999998</v>
      </c>
    </row>
    <row r="229" spans="1:26" ht="14.25" customHeight="1" x14ac:dyDescent="0.4">
      <c r="A229">
        <v>227</v>
      </c>
      <c r="B229" s="19">
        <v>380.72199999999998</v>
      </c>
      <c r="C229" s="19">
        <v>324.55599999999998</v>
      </c>
      <c r="D229" s="19">
        <v>302.22199999999998</v>
      </c>
      <c r="E229" s="19">
        <v>233.995</v>
      </c>
      <c r="F229" s="19">
        <v>256.89699999999999</v>
      </c>
      <c r="G229" s="19">
        <v>381.13400000000001</v>
      </c>
      <c r="H229" s="19">
        <v>445.286</v>
      </c>
      <c r="I229" s="19">
        <v>544.55200000000002</v>
      </c>
      <c r="J229" s="19">
        <v>282.43799999999999</v>
      </c>
      <c r="K229" s="19">
        <v>249.78700000000001</v>
      </c>
      <c r="L229" s="19">
        <v>248.721</v>
      </c>
      <c r="M229" s="19">
        <v>262.39100000000002</v>
      </c>
      <c r="N229" s="25">
        <f t="shared" si="12"/>
        <v>3912.701</v>
      </c>
      <c r="O229" s="25">
        <f t="shared" si="13"/>
        <v>15.380340797235023</v>
      </c>
      <c r="P229" s="19">
        <v>299.58499999999998</v>
      </c>
    </row>
    <row r="230" spans="1:26" ht="14.25" customHeight="1" x14ac:dyDescent="0.4">
      <c r="A230" s="8">
        <v>228</v>
      </c>
      <c r="B230" s="19">
        <v>419.92599999999999</v>
      </c>
      <c r="C230" s="19">
        <v>437.08499999999998</v>
      </c>
      <c r="D230" s="19">
        <v>349.72800000000001</v>
      </c>
      <c r="E230" s="19">
        <v>392.00099999999998</v>
      </c>
      <c r="F230" s="19">
        <v>405.03899999999999</v>
      </c>
      <c r="G230" s="19">
        <v>852.70500000000004</v>
      </c>
      <c r="H230" s="19">
        <v>944.03800000000001</v>
      </c>
      <c r="I230" s="19">
        <v>999.41399999999999</v>
      </c>
      <c r="J230" s="19">
        <v>589.03</v>
      </c>
      <c r="K230" s="19">
        <v>397.49099999999999</v>
      </c>
      <c r="L230" s="19">
        <v>438.14699999999999</v>
      </c>
      <c r="M230" s="19">
        <v>376.214</v>
      </c>
      <c r="N230" s="25">
        <f t="shared" si="12"/>
        <v>6600.8179999999993</v>
      </c>
      <c r="O230" s="25">
        <f t="shared" si="13"/>
        <v>25.94699425806451</v>
      </c>
      <c r="P230" s="19">
        <v>575.89</v>
      </c>
    </row>
    <row r="231" spans="1:26" ht="14.25" customHeight="1" x14ac:dyDescent="0.4">
      <c r="A231">
        <v>229</v>
      </c>
      <c r="B231" s="19">
        <v>395.94900000000001</v>
      </c>
      <c r="C231" s="19">
        <v>283.81799999999998</v>
      </c>
      <c r="D231" s="19">
        <v>258.71499999999997</v>
      </c>
      <c r="E231" s="19">
        <v>249.94800000000001</v>
      </c>
      <c r="F231" s="19">
        <v>323.94900000000001</v>
      </c>
      <c r="G231" s="19">
        <v>511.77300000000002</v>
      </c>
      <c r="H231" s="19">
        <v>675.38900000000001</v>
      </c>
      <c r="I231" s="19">
        <v>956.44</v>
      </c>
      <c r="J231" s="19">
        <v>395.10399999999998</v>
      </c>
      <c r="K231" s="19">
        <v>303.44299999999998</v>
      </c>
      <c r="L231" s="19">
        <v>419.08800000000002</v>
      </c>
      <c r="M231" s="19">
        <v>317.13299999999998</v>
      </c>
      <c r="N231" s="25">
        <f t="shared" si="12"/>
        <v>5090.7489999999998</v>
      </c>
      <c r="O231" s="25">
        <f t="shared" si="13"/>
        <v>20.011100907834098</v>
      </c>
      <c r="P231" s="19">
        <v>357.11599999999999</v>
      </c>
    </row>
    <row r="232" spans="1:26" ht="14.25" customHeight="1" x14ac:dyDescent="0.4">
      <c r="A232" s="8">
        <v>230</v>
      </c>
      <c r="B232" s="19">
        <v>390.495</v>
      </c>
      <c r="C232" s="19">
        <v>351.69900000000001</v>
      </c>
      <c r="D232" s="19">
        <v>309.50099999999998</v>
      </c>
      <c r="E232" s="19">
        <v>307.24900000000002</v>
      </c>
      <c r="F232" s="19">
        <v>327.017</v>
      </c>
      <c r="G232" s="19">
        <v>528.86</v>
      </c>
      <c r="H232" s="19">
        <v>495.16</v>
      </c>
      <c r="I232" s="19">
        <v>620.37099999999998</v>
      </c>
      <c r="J232" s="19">
        <v>326.77300000000002</v>
      </c>
      <c r="K232" s="19">
        <v>271.18900000000002</v>
      </c>
      <c r="L232" s="19">
        <v>354.04199999999997</v>
      </c>
      <c r="M232" s="19">
        <v>364.59100000000001</v>
      </c>
      <c r="N232" s="25">
        <f t="shared" si="12"/>
        <v>4646.9470000000001</v>
      </c>
      <c r="O232" s="25">
        <f t="shared" si="13"/>
        <v>18.266570465437788</v>
      </c>
      <c r="P232" s="19">
        <v>367.63099999999997</v>
      </c>
    </row>
    <row r="233" spans="1:26" ht="14.25" customHeight="1" x14ac:dyDescent="0.4">
      <c r="A233">
        <v>231</v>
      </c>
      <c r="B233" s="19">
        <v>474.72699999999998</v>
      </c>
      <c r="C233" s="19">
        <v>449.35599999999999</v>
      </c>
      <c r="D233" s="19">
        <v>373.33600000000001</v>
      </c>
      <c r="E233" s="19">
        <v>316.63499999999999</v>
      </c>
      <c r="F233" s="19">
        <v>328.14499999999998</v>
      </c>
      <c r="G233" s="19">
        <v>391.565</v>
      </c>
      <c r="H233" s="19">
        <v>482.05</v>
      </c>
      <c r="I233" s="19">
        <v>212.61699999999999</v>
      </c>
      <c r="J233" s="19">
        <v>220.49600000000001</v>
      </c>
      <c r="K233" s="19">
        <v>378.47699999999998</v>
      </c>
      <c r="L233" s="19">
        <v>430.27499999999998</v>
      </c>
      <c r="M233" s="19">
        <v>440.565</v>
      </c>
      <c r="N233" s="25">
        <f t="shared" si="12"/>
        <v>4498.2439999999997</v>
      </c>
      <c r="O233" s="25">
        <f t="shared" si="13"/>
        <v>17.682037474654376</v>
      </c>
      <c r="P233" s="19">
        <v>479.74700000000001</v>
      </c>
    </row>
    <row r="234" spans="1:26" ht="14.25" customHeight="1" x14ac:dyDescent="0.4">
      <c r="A234" s="8">
        <v>232</v>
      </c>
      <c r="B234" s="19">
        <v>320.41300000000001</v>
      </c>
      <c r="C234" s="19">
        <v>289.61399999999998</v>
      </c>
      <c r="D234" s="19">
        <v>242.11099999999999</v>
      </c>
      <c r="E234" s="19">
        <v>279.54500000000002</v>
      </c>
      <c r="F234" s="19">
        <v>393.34500000000003</v>
      </c>
      <c r="G234" s="19">
        <v>682.67700000000002</v>
      </c>
      <c r="H234" s="19">
        <v>575.096</v>
      </c>
      <c r="I234" s="19">
        <v>850.31700000000001</v>
      </c>
      <c r="J234" s="19">
        <v>407.68200000000002</v>
      </c>
      <c r="K234" s="19">
        <v>309.82799999999997</v>
      </c>
      <c r="L234" s="19">
        <v>225.99799999999999</v>
      </c>
      <c r="M234" s="19">
        <v>175.774</v>
      </c>
      <c r="N234" s="25">
        <f t="shared" si="12"/>
        <v>4752.4000000000005</v>
      </c>
      <c r="O234" s="25">
        <f t="shared" si="13"/>
        <v>18.681093087557606</v>
      </c>
      <c r="P234" s="19">
        <v>225.31899999999999</v>
      </c>
    </row>
    <row r="235" spans="1:26" ht="14.25" customHeight="1" x14ac:dyDescent="0.4">
      <c r="A235">
        <v>233</v>
      </c>
      <c r="B235" s="19">
        <v>1424.6120000000001</v>
      </c>
      <c r="C235" s="19">
        <v>1028.787</v>
      </c>
      <c r="D235" s="19">
        <v>743.38900000000001</v>
      </c>
      <c r="E235" s="19">
        <v>582.46299999999997</v>
      </c>
      <c r="F235" s="19">
        <v>586.32399999999996</v>
      </c>
      <c r="G235" s="19">
        <v>621.75599999999997</v>
      </c>
      <c r="H235" s="19">
        <v>558.62900000000002</v>
      </c>
      <c r="I235" s="19">
        <v>742.03399999999999</v>
      </c>
      <c r="J235" s="19">
        <v>511.94</v>
      </c>
      <c r="K235" s="19">
        <v>486.38900000000001</v>
      </c>
      <c r="L235" s="19">
        <v>908.13</v>
      </c>
      <c r="M235" s="19">
        <v>893.91800000000001</v>
      </c>
      <c r="N235" s="25">
        <f t="shared" si="12"/>
        <v>9088.3709999999992</v>
      </c>
      <c r="O235" s="25">
        <f t="shared" si="13"/>
        <v>35.725255589861746</v>
      </c>
      <c r="P235" s="19">
        <v>1301.2080000000001</v>
      </c>
    </row>
    <row r="236" spans="1:26" ht="14.25" customHeight="1" x14ac:dyDescent="0.4">
      <c r="A236" s="8">
        <v>234</v>
      </c>
      <c r="B236" s="19">
        <v>394.14</v>
      </c>
      <c r="C236" s="19">
        <v>423.38900000000001</v>
      </c>
      <c r="D236" s="19">
        <v>376.99299999999999</v>
      </c>
      <c r="E236" s="19">
        <v>309.61900000000003</v>
      </c>
      <c r="F236" s="19">
        <v>342.91699999999997</v>
      </c>
      <c r="G236" s="19">
        <v>595.38</v>
      </c>
      <c r="H236" s="19">
        <v>663.45699999999999</v>
      </c>
      <c r="I236" s="19">
        <v>756.04</v>
      </c>
      <c r="J236" s="19">
        <v>501.07299999999998</v>
      </c>
      <c r="K236" s="19">
        <v>380.14400000000001</v>
      </c>
      <c r="L236" s="19">
        <v>372.80200000000002</v>
      </c>
      <c r="M236" s="19">
        <v>366.38200000000001</v>
      </c>
      <c r="N236" s="25">
        <f t="shared" si="12"/>
        <v>5482.3359999999993</v>
      </c>
      <c r="O236" s="25">
        <f t="shared" si="13"/>
        <v>21.550380682027647</v>
      </c>
      <c r="P236" s="19">
        <v>342.84800000000001</v>
      </c>
    </row>
    <row r="237" spans="1:26" ht="14.25" customHeight="1" x14ac:dyDescent="0.4">
      <c r="A237">
        <v>235</v>
      </c>
      <c r="B237" s="19">
        <v>778.745</v>
      </c>
      <c r="C237" s="19">
        <v>1544.509</v>
      </c>
      <c r="D237" s="19">
        <v>730.02499999999998</v>
      </c>
      <c r="E237" s="19">
        <v>594.82399999999996</v>
      </c>
      <c r="F237" s="19">
        <v>902.97799999999995</v>
      </c>
      <c r="G237" s="19">
        <v>1345.393</v>
      </c>
      <c r="H237" s="19">
        <v>1378.261</v>
      </c>
      <c r="I237" s="19">
        <v>1201.2059999999999</v>
      </c>
      <c r="J237" s="19">
        <v>549.59100000000001</v>
      </c>
      <c r="K237" s="19">
        <v>398.01</v>
      </c>
      <c r="L237" s="19">
        <v>508.21300000000002</v>
      </c>
      <c r="M237" s="19">
        <v>637.41800000000001</v>
      </c>
      <c r="N237" s="25">
        <f t="shared" si="12"/>
        <v>10569.173000000001</v>
      </c>
      <c r="O237" s="25">
        <f t="shared" si="13"/>
        <v>41.546104004608296</v>
      </c>
      <c r="P237" s="19">
        <v>1067.287</v>
      </c>
    </row>
    <row r="238" spans="1:26" ht="14.25" customHeight="1" x14ac:dyDescent="0.4">
      <c r="A238" s="8">
        <v>236</v>
      </c>
      <c r="B238" s="19">
        <v>220.404</v>
      </c>
      <c r="C238" s="19">
        <v>213.29900000000001</v>
      </c>
      <c r="D238" s="19">
        <v>187.17699999999999</v>
      </c>
      <c r="E238" s="19">
        <v>183.12200000000001</v>
      </c>
      <c r="F238" s="19">
        <v>226.57900000000001</v>
      </c>
      <c r="G238" s="19">
        <v>445.45600000000002</v>
      </c>
      <c r="H238" s="19">
        <v>443.22300000000001</v>
      </c>
      <c r="I238" s="19">
        <v>554.36400000000003</v>
      </c>
      <c r="J238" s="19">
        <v>287.28100000000001</v>
      </c>
      <c r="K238" s="19">
        <v>203.81299999999999</v>
      </c>
      <c r="L238" s="19">
        <v>210.61699999999999</v>
      </c>
      <c r="M238" s="19">
        <v>301.47199999999998</v>
      </c>
      <c r="N238" s="25">
        <f t="shared" si="12"/>
        <v>3476.8069999999998</v>
      </c>
      <c r="O238" s="25">
        <f t="shared" si="13"/>
        <v>13.666895718894008</v>
      </c>
      <c r="P238" s="19">
        <v>236.744</v>
      </c>
    </row>
    <row r="239" spans="1:26" ht="14.25" customHeight="1" x14ac:dyDescent="0.4">
      <c r="A239">
        <v>237</v>
      </c>
      <c r="B239" s="19">
        <v>219.46899999999999</v>
      </c>
      <c r="C239" s="19">
        <v>231.422</v>
      </c>
      <c r="D239" s="19">
        <v>260.34800000000001</v>
      </c>
      <c r="E239" s="19">
        <v>299.71100000000001</v>
      </c>
      <c r="F239" s="19">
        <v>305.16300000000001</v>
      </c>
      <c r="G239" s="19">
        <v>297.08100000000002</v>
      </c>
      <c r="H239" s="19">
        <v>362.089</v>
      </c>
      <c r="I239" s="19">
        <v>408.59899999999999</v>
      </c>
      <c r="J239" s="19">
        <v>186.71199999999999</v>
      </c>
      <c r="K239" s="19">
        <v>192.30500000000001</v>
      </c>
      <c r="L239" s="19">
        <v>203.73599999999999</v>
      </c>
      <c r="M239" s="19">
        <v>237.536</v>
      </c>
      <c r="N239" s="25">
        <f t="shared" si="12"/>
        <v>3204.1709999999998</v>
      </c>
      <c r="O239" s="25">
        <f t="shared" si="13"/>
        <v>12.595197525345622</v>
      </c>
      <c r="P239" s="19">
        <v>247.84299999999999</v>
      </c>
    </row>
    <row r="240" spans="1:26" ht="14.25" customHeight="1" x14ac:dyDescent="0.4">
      <c r="A240" s="8">
        <v>238</v>
      </c>
      <c r="B240" s="19">
        <v>1345.046</v>
      </c>
      <c r="C240" s="19">
        <v>1148.5540000000001</v>
      </c>
      <c r="D240" s="19">
        <v>1392.979</v>
      </c>
      <c r="E240" s="19">
        <v>1240.894</v>
      </c>
      <c r="F240" s="19">
        <v>1495.9349999999999</v>
      </c>
      <c r="G240" s="19">
        <v>1533.8779999999999</v>
      </c>
      <c r="H240" s="19">
        <v>1600.229</v>
      </c>
      <c r="I240" s="19">
        <v>1495.44</v>
      </c>
      <c r="J240" s="19">
        <v>1310.4100000000001</v>
      </c>
      <c r="K240" s="19">
        <v>1029.5239999999999</v>
      </c>
      <c r="L240" s="19">
        <v>1030.1179999999999</v>
      </c>
      <c r="M240" s="19">
        <v>1111.547</v>
      </c>
      <c r="N240" s="25">
        <f t="shared" si="12"/>
        <v>15734.554000000002</v>
      </c>
      <c r="O240" s="25">
        <f t="shared" si="13"/>
        <v>61.850574018433186</v>
      </c>
      <c r="P240" s="19">
        <v>1433.538</v>
      </c>
    </row>
    <row r="241" spans="1:16" ht="14.25" customHeight="1" x14ac:dyDescent="0.4">
      <c r="A241">
        <v>239</v>
      </c>
      <c r="B241" s="19">
        <v>391.84</v>
      </c>
      <c r="C241" s="19">
        <v>320.14400000000001</v>
      </c>
      <c r="D241" s="19">
        <v>364.988</v>
      </c>
      <c r="E241" s="19">
        <v>160.024</v>
      </c>
      <c r="F241" s="19">
        <v>324.601</v>
      </c>
      <c r="G241" s="19">
        <v>468.58100000000002</v>
      </c>
      <c r="H241" s="19">
        <v>470.54899999999998</v>
      </c>
      <c r="I241" s="19">
        <v>457.34100000000001</v>
      </c>
      <c r="J241" s="19">
        <v>327.13</v>
      </c>
      <c r="K241" s="19">
        <v>352.81799999999998</v>
      </c>
      <c r="L241" s="19">
        <v>372.86</v>
      </c>
      <c r="M241" s="19">
        <v>345.52</v>
      </c>
      <c r="N241" s="25">
        <f t="shared" si="12"/>
        <v>4356.3960000000006</v>
      </c>
      <c r="O241" s="25">
        <f t="shared" si="13"/>
        <v>17.124450635944701</v>
      </c>
      <c r="P241" s="19">
        <v>364.63600000000002</v>
      </c>
    </row>
    <row r="242" spans="1:16" ht="14.25" customHeight="1" x14ac:dyDescent="0.4">
      <c r="A242" s="8">
        <v>240</v>
      </c>
      <c r="B242" s="19">
        <v>753.53</v>
      </c>
      <c r="C242" s="19">
        <v>538.98299999999995</v>
      </c>
      <c r="D242" s="19">
        <v>317.92500000000001</v>
      </c>
      <c r="E242" s="19">
        <v>268.154</v>
      </c>
      <c r="F242" s="19">
        <v>423.06799999999998</v>
      </c>
      <c r="G242" s="19">
        <v>641.51499999999999</v>
      </c>
      <c r="H242" s="19">
        <v>693.50099999999998</v>
      </c>
      <c r="I242" s="19">
        <v>668.05499999999995</v>
      </c>
      <c r="J242" s="19">
        <v>429.46</v>
      </c>
      <c r="K242" s="19">
        <v>266.21600000000001</v>
      </c>
      <c r="L242" s="19">
        <v>326.18599999999998</v>
      </c>
      <c r="M242" s="19">
        <v>421.99200000000002</v>
      </c>
      <c r="N242" s="25">
        <f t="shared" si="12"/>
        <v>5748.585</v>
      </c>
      <c r="O242" s="25">
        <f t="shared" si="13"/>
        <v>22.596972373271889</v>
      </c>
      <c r="P242" s="19">
        <v>488.79199999999997</v>
      </c>
    </row>
    <row r="243" spans="1:16" ht="14.25" customHeight="1" x14ac:dyDescent="0.4">
      <c r="A243">
        <v>241</v>
      </c>
      <c r="B243" s="19">
        <v>506.76499999999999</v>
      </c>
      <c r="C243" s="19">
        <v>449.88900000000001</v>
      </c>
      <c r="D243" s="19">
        <v>450.38400000000001</v>
      </c>
      <c r="E243" s="19">
        <v>437.37400000000002</v>
      </c>
      <c r="F243" s="19">
        <v>478.613</v>
      </c>
      <c r="G243" s="19">
        <v>692.95</v>
      </c>
      <c r="H243" s="19">
        <v>931.096</v>
      </c>
      <c r="I243" s="19">
        <v>932.64099999999996</v>
      </c>
      <c r="J243" s="19">
        <v>598.50599999999997</v>
      </c>
      <c r="K243" s="19">
        <v>558.399</v>
      </c>
      <c r="L243" s="19">
        <v>515.58000000000004</v>
      </c>
      <c r="M243" s="19">
        <v>556.77700000000004</v>
      </c>
      <c r="N243" s="25">
        <f t="shared" si="12"/>
        <v>7108.9740000000011</v>
      </c>
      <c r="O243" s="25">
        <f t="shared" si="13"/>
        <v>27.94449226728111</v>
      </c>
      <c r="P243" s="19">
        <v>583.45500000000004</v>
      </c>
    </row>
    <row r="244" spans="1:16" ht="14.25" customHeight="1" x14ac:dyDescent="0.4">
      <c r="A244" s="8">
        <v>242</v>
      </c>
      <c r="B244" s="19">
        <v>382.59500000000003</v>
      </c>
      <c r="C244" s="19">
        <v>356.34899999999999</v>
      </c>
      <c r="D244" s="19">
        <v>325.64</v>
      </c>
      <c r="E244" s="19">
        <v>284.79500000000002</v>
      </c>
      <c r="F244" s="19">
        <v>262.79199999999997</v>
      </c>
      <c r="G244" s="19">
        <v>229.184</v>
      </c>
      <c r="H244" s="19">
        <v>230.92099999999999</v>
      </c>
      <c r="I244" s="19">
        <v>311.029</v>
      </c>
      <c r="J244" s="19">
        <v>328.161</v>
      </c>
      <c r="K244" s="19">
        <v>249.48699999999999</v>
      </c>
      <c r="L244" s="19">
        <v>350.762</v>
      </c>
      <c r="M244" s="19">
        <v>351.21899999999999</v>
      </c>
      <c r="N244" s="25">
        <f t="shared" si="12"/>
        <v>3662.9340000000002</v>
      </c>
      <c r="O244" s="25">
        <f t="shared" si="13"/>
        <v>14.398537797235024</v>
      </c>
      <c r="P244" s="19">
        <v>428.45299999999997</v>
      </c>
    </row>
    <row r="245" spans="1:16" ht="14.25" customHeight="1" x14ac:dyDescent="0.4">
      <c r="A245">
        <v>243</v>
      </c>
      <c r="B245" s="19">
        <v>1011.897</v>
      </c>
      <c r="C245" s="19">
        <v>1565.4590000000001</v>
      </c>
      <c r="D245" s="19">
        <v>1100.1610000000001</v>
      </c>
      <c r="E245" s="19">
        <v>873.80200000000002</v>
      </c>
      <c r="F245" s="19">
        <v>765.97699999999998</v>
      </c>
      <c r="G245" s="19">
        <v>649.09</v>
      </c>
      <c r="H245" s="19">
        <v>744.71600000000001</v>
      </c>
      <c r="I245" s="19">
        <v>701.35299999999995</v>
      </c>
      <c r="J245" s="19">
        <v>666.45699999999999</v>
      </c>
      <c r="K245" s="19">
        <v>737.15599999999995</v>
      </c>
      <c r="L245" s="19">
        <v>1148.3009999999999</v>
      </c>
      <c r="M245" s="19">
        <v>1458.7080000000001</v>
      </c>
      <c r="N245" s="25">
        <f t="shared" si="12"/>
        <v>11423.077000000001</v>
      </c>
      <c r="O245" s="25">
        <f t="shared" si="13"/>
        <v>44.902694382488484</v>
      </c>
      <c r="P245" s="19">
        <v>1657.3510000000001</v>
      </c>
    </row>
    <row r="246" spans="1:16" ht="14.25" customHeight="1" x14ac:dyDescent="0.4">
      <c r="A246" s="8">
        <v>244</v>
      </c>
      <c r="B246" s="19">
        <v>392.84</v>
      </c>
      <c r="C246" s="19">
        <v>368.09500000000003</v>
      </c>
      <c r="D246" s="19">
        <v>254.46899999999999</v>
      </c>
      <c r="E246" s="19">
        <v>230.38399999999999</v>
      </c>
      <c r="F246" s="19">
        <v>211.99600000000001</v>
      </c>
      <c r="G246" s="19">
        <v>424.36200000000002</v>
      </c>
      <c r="H246" s="19">
        <v>440.32499999999999</v>
      </c>
      <c r="I246" s="19">
        <v>818.995</v>
      </c>
      <c r="J246" s="19">
        <v>280.50900000000001</v>
      </c>
      <c r="K246" s="19">
        <v>269.67</v>
      </c>
      <c r="L246" s="19">
        <v>349.74400000000003</v>
      </c>
      <c r="M246" s="19">
        <v>349.28199999999998</v>
      </c>
      <c r="N246" s="25">
        <f t="shared" si="12"/>
        <v>4390.6710000000003</v>
      </c>
      <c r="O246" s="25">
        <f t="shared" si="13"/>
        <v>17.259181396313366</v>
      </c>
      <c r="P246" s="19">
        <v>585.08900000000006</v>
      </c>
    </row>
    <row r="247" spans="1:16" ht="14.25" customHeight="1" x14ac:dyDescent="0.4">
      <c r="A247">
        <v>245</v>
      </c>
      <c r="B247" s="19">
        <v>229.251</v>
      </c>
      <c r="C247" s="19">
        <v>204.44900000000001</v>
      </c>
      <c r="D247" s="19">
        <v>207.773</v>
      </c>
      <c r="E247" s="19">
        <v>204.49199999999999</v>
      </c>
      <c r="F247" s="19">
        <v>183.24700000000001</v>
      </c>
      <c r="G247" s="19">
        <v>329.286</v>
      </c>
      <c r="H247" s="19">
        <v>478.52499999999998</v>
      </c>
      <c r="I247" s="19">
        <v>592.45299999999997</v>
      </c>
      <c r="J247" s="19">
        <v>252.71</v>
      </c>
      <c r="K247" s="19">
        <v>188.791</v>
      </c>
      <c r="L247" s="19">
        <v>171.51300000000001</v>
      </c>
      <c r="M247" s="19">
        <v>184.55799999999999</v>
      </c>
      <c r="N247" s="25">
        <f t="shared" si="12"/>
        <v>3227.0480000000002</v>
      </c>
      <c r="O247" s="25">
        <f t="shared" si="13"/>
        <v>12.685124165898618</v>
      </c>
      <c r="P247" s="19">
        <v>229.90799999999999</v>
      </c>
    </row>
    <row r="248" spans="1:16" ht="14.25" customHeight="1" x14ac:dyDescent="0.4">
      <c r="A248" s="8">
        <v>246</v>
      </c>
      <c r="B248" s="19">
        <v>331.97300000000001</v>
      </c>
      <c r="C248" s="19">
        <v>347.78699999999998</v>
      </c>
      <c r="D248" s="19">
        <v>308.96800000000002</v>
      </c>
      <c r="E248" s="19">
        <v>295.10700000000003</v>
      </c>
      <c r="F248" s="19">
        <v>310.87599999999998</v>
      </c>
      <c r="G248" s="19">
        <v>453.48200000000003</v>
      </c>
      <c r="H248" s="19">
        <v>466.20600000000002</v>
      </c>
      <c r="I248" s="19">
        <v>444.23500000000001</v>
      </c>
      <c r="J248" s="19">
        <v>293.02100000000002</v>
      </c>
      <c r="K248" s="19">
        <v>263.69499999999999</v>
      </c>
      <c r="L248" s="19">
        <v>285.04700000000003</v>
      </c>
      <c r="M248" s="19">
        <v>340.41199999999998</v>
      </c>
      <c r="N248" s="25">
        <f t="shared" si="12"/>
        <v>4140.8090000000011</v>
      </c>
      <c r="O248" s="25">
        <f t="shared" si="13"/>
        <v>16.277004963133646</v>
      </c>
      <c r="P248" s="19">
        <v>390.89299999999997</v>
      </c>
    </row>
    <row r="249" spans="1:16" ht="14.25" customHeight="1" x14ac:dyDescent="0.4">
      <c r="A249">
        <v>247</v>
      </c>
      <c r="B249" s="19">
        <v>571.68100000000004</v>
      </c>
      <c r="C249" s="19">
        <v>474.55</v>
      </c>
      <c r="D249" s="19">
        <v>366.95400000000001</v>
      </c>
      <c r="E249" s="19">
        <v>394.37599999999998</v>
      </c>
      <c r="F249" s="19">
        <v>452.851</v>
      </c>
      <c r="G249" s="19">
        <v>518.096</v>
      </c>
      <c r="H249" s="19">
        <v>650.99099999999999</v>
      </c>
      <c r="I249" s="19">
        <v>810.173</v>
      </c>
      <c r="J249" s="19">
        <v>433.911</v>
      </c>
      <c r="K249" s="19">
        <v>350.94099999999997</v>
      </c>
      <c r="L249" s="19">
        <v>296.28199999999998</v>
      </c>
      <c r="M249" s="19">
        <v>370.92599999999999</v>
      </c>
      <c r="N249" s="25">
        <f t="shared" si="12"/>
        <v>5691.732</v>
      </c>
      <c r="O249" s="25">
        <f t="shared" si="13"/>
        <v>22.373490304147467</v>
      </c>
      <c r="P249" s="19">
        <v>326.43200000000002</v>
      </c>
    </row>
    <row r="250" spans="1:16" ht="14.25" customHeight="1" x14ac:dyDescent="0.4">
      <c r="A250" s="8">
        <v>248</v>
      </c>
      <c r="B250" s="19">
        <v>481.76900000000001</v>
      </c>
      <c r="C250" s="19">
        <v>384.26499999999999</v>
      </c>
      <c r="D250" s="19">
        <v>397.45299999999997</v>
      </c>
      <c r="E250" s="19">
        <v>381.58800000000002</v>
      </c>
      <c r="F250" s="19">
        <v>564.35199999999998</v>
      </c>
      <c r="G250" s="19">
        <v>771.84299999999996</v>
      </c>
      <c r="H250" s="19">
        <v>950.12400000000002</v>
      </c>
      <c r="I250" s="19">
        <v>1090.0619999999999</v>
      </c>
      <c r="J250" s="19">
        <v>735.90700000000004</v>
      </c>
      <c r="K250" s="19">
        <v>519.76499999999999</v>
      </c>
      <c r="L250" s="19">
        <v>438.97500000000002</v>
      </c>
      <c r="M250" s="19">
        <v>409.49299999999999</v>
      </c>
      <c r="N250" s="25">
        <f t="shared" si="12"/>
        <v>7125.5960000000014</v>
      </c>
      <c r="O250" s="25">
        <f t="shared" si="13"/>
        <v>28.009831281105996</v>
      </c>
      <c r="P250" s="19">
        <v>446.971</v>
      </c>
    </row>
    <row r="251" spans="1:16" ht="14.25" customHeight="1" x14ac:dyDescent="0.4">
      <c r="A251">
        <v>249</v>
      </c>
      <c r="B251" s="19">
        <v>464.74900000000002</v>
      </c>
      <c r="C251" s="19">
        <v>391.47199999999998</v>
      </c>
      <c r="D251" s="19">
        <v>406.02800000000002</v>
      </c>
      <c r="E251" s="19">
        <v>424.00700000000001</v>
      </c>
      <c r="F251" s="19">
        <v>472.63900000000001</v>
      </c>
      <c r="G251" s="19">
        <v>588.87800000000004</v>
      </c>
      <c r="H251" s="19">
        <v>525.85699999999997</v>
      </c>
      <c r="I251" s="19">
        <v>492.58100000000002</v>
      </c>
      <c r="J251" s="19">
        <v>312.51400000000001</v>
      </c>
      <c r="K251" s="19">
        <v>200.95500000000001</v>
      </c>
      <c r="L251" s="19">
        <v>278.60399999999998</v>
      </c>
      <c r="M251" s="19">
        <v>313.36599999999999</v>
      </c>
      <c r="N251" s="25">
        <f t="shared" si="12"/>
        <v>4871.6500000000005</v>
      </c>
      <c r="O251" s="25">
        <f t="shared" si="13"/>
        <v>19.149850000000001</v>
      </c>
      <c r="P251" s="19">
        <v>380.048</v>
      </c>
    </row>
    <row r="252" spans="1:16" ht="14.25" customHeight="1" x14ac:dyDescent="0.4">
      <c r="A252" s="8">
        <v>250</v>
      </c>
      <c r="B252" s="19">
        <v>290.11</v>
      </c>
      <c r="C252" s="19">
        <v>278.08800000000002</v>
      </c>
      <c r="D252" s="19">
        <v>254.13900000000001</v>
      </c>
      <c r="E252" s="19">
        <v>209.22</v>
      </c>
      <c r="F252" s="19">
        <v>299.37200000000001</v>
      </c>
      <c r="G252" s="19">
        <v>594.68399999999997</v>
      </c>
      <c r="H252" s="19">
        <v>695.68499999999995</v>
      </c>
      <c r="I252" s="19">
        <v>731.65499999999997</v>
      </c>
      <c r="J252" s="19">
        <v>349.05599999999998</v>
      </c>
      <c r="K252" s="19">
        <v>256.27699999999999</v>
      </c>
      <c r="L252" s="19">
        <v>230.98</v>
      </c>
      <c r="M252" s="19">
        <v>254.51499999999999</v>
      </c>
      <c r="N252" s="25">
        <f t="shared" si="12"/>
        <v>4443.7809999999999</v>
      </c>
      <c r="O252" s="25">
        <f t="shared" si="13"/>
        <v>17.467950198156682</v>
      </c>
      <c r="P252" s="19">
        <v>292.37</v>
      </c>
    </row>
    <row r="253" spans="1:16" ht="14.25" customHeight="1" x14ac:dyDescent="0.4">
      <c r="A253">
        <v>251</v>
      </c>
      <c r="B253" s="19">
        <v>444.53</v>
      </c>
      <c r="C253" s="19">
        <v>364.60599999999999</v>
      </c>
      <c r="D253" s="19">
        <v>350.35500000000002</v>
      </c>
      <c r="E253" s="19">
        <v>343.66500000000002</v>
      </c>
      <c r="F253" s="19">
        <v>400.14400000000001</v>
      </c>
      <c r="G253" s="19">
        <v>397.57400000000001</v>
      </c>
      <c r="H253" s="19">
        <v>404.71300000000002</v>
      </c>
      <c r="I253" s="19">
        <v>376.38200000000001</v>
      </c>
      <c r="J253" s="19">
        <v>320.25599999999997</v>
      </c>
      <c r="K253" s="19">
        <v>358.10500000000002</v>
      </c>
      <c r="L253" s="19">
        <v>435.56900000000002</v>
      </c>
      <c r="M253" s="19">
        <v>328.08300000000003</v>
      </c>
      <c r="N253" s="25">
        <f t="shared" si="12"/>
        <v>4523.982</v>
      </c>
      <c r="O253" s="25">
        <f t="shared" si="13"/>
        <v>17.783210350230416</v>
      </c>
      <c r="P253" s="19">
        <v>260.654</v>
      </c>
    </row>
    <row r="254" spans="1:16" ht="14.25" customHeight="1" x14ac:dyDescent="0.4">
      <c r="A254" s="8">
        <v>252</v>
      </c>
      <c r="B254" s="19">
        <v>402.86200000000002</v>
      </c>
      <c r="C254" s="19">
        <v>45.212000000000003</v>
      </c>
      <c r="D254" s="29"/>
      <c r="E254" s="19">
        <v>289.88400000000001</v>
      </c>
      <c r="F254" s="19">
        <v>419.66800000000001</v>
      </c>
      <c r="G254" s="19">
        <v>686.74300000000005</v>
      </c>
      <c r="H254" s="19">
        <v>743.59100000000001</v>
      </c>
      <c r="I254" s="19">
        <v>736.20100000000002</v>
      </c>
      <c r="J254" s="19">
        <v>445.46699999999998</v>
      </c>
      <c r="K254" s="19">
        <v>389.16300000000001</v>
      </c>
      <c r="L254" s="19">
        <v>443.70100000000002</v>
      </c>
      <c r="M254" s="19">
        <v>491.67599999999999</v>
      </c>
      <c r="N254" s="25">
        <f t="shared" si="12"/>
        <v>5094.1680000000006</v>
      </c>
      <c r="O254" s="25">
        <f t="shared" si="13"/>
        <v>20.02454057142857</v>
      </c>
      <c r="P254" s="19">
        <v>525.98400000000004</v>
      </c>
    </row>
    <row r="255" spans="1:16" ht="14.25" customHeight="1" x14ac:dyDescent="0.4">
      <c r="A255">
        <v>253</v>
      </c>
      <c r="B255" s="19">
        <v>361.40100000000001</v>
      </c>
      <c r="C255" s="19">
        <v>336.608</v>
      </c>
      <c r="D255" s="19">
        <v>359.96699999999998</v>
      </c>
      <c r="E255" s="19">
        <v>349.93700000000001</v>
      </c>
      <c r="F255" s="19">
        <v>369.59699999999998</v>
      </c>
      <c r="G255" s="19">
        <v>371.04700000000003</v>
      </c>
      <c r="H255" s="19">
        <v>385.98899999999998</v>
      </c>
      <c r="I255" s="19">
        <v>375.25799999999998</v>
      </c>
      <c r="J255" s="19">
        <v>359.91500000000002</v>
      </c>
      <c r="K255" s="19">
        <v>364.827</v>
      </c>
      <c r="L255" s="19">
        <v>345.178</v>
      </c>
      <c r="M255" s="19">
        <v>358.62599999999998</v>
      </c>
      <c r="N255" s="25">
        <f t="shared" si="12"/>
        <v>4338.3499999999995</v>
      </c>
      <c r="O255" s="25">
        <f t="shared" si="13"/>
        <v>17.053514055299537</v>
      </c>
      <c r="P255" s="19">
        <v>362.27300000000002</v>
      </c>
    </row>
    <row r="256" spans="1:16" ht="14.25" customHeight="1" x14ac:dyDescent="0.4">
      <c r="A256" s="8">
        <v>254</v>
      </c>
      <c r="B256" s="21">
        <v>450.48200000000003</v>
      </c>
      <c r="C256" s="19">
        <v>360.27499999999998</v>
      </c>
      <c r="D256" s="19">
        <v>71.334000000000003</v>
      </c>
      <c r="E256" s="19">
        <v>69.72</v>
      </c>
      <c r="F256" s="19">
        <v>73.564999999999998</v>
      </c>
      <c r="G256" s="19">
        <v>120.636</v>
      </c>
      <c r="H256" s="19">
        <v>208.71700000000001</v>
      </c>
      <c r="I256" s="19">
        <v>289.96600000000001</v>
      </c>
      <c r="J256" s="19">
        <v>105.242</v>
      </c>
      <c r="K256" s="19">
        <v>77.117999999999995</v>
      </c>
      <c r="L256" s="19">
        <v>124.68</v>
      </c>
      <c r="M256" s="19">
        <v>200.029</v>
      </c>
      <c r="N256" s="25">
        <f t="shared" si="12"/>
        <v>2151.7640000000001</v>
      </c>
      <c r="O256" s="25">
        <f t="shared" si="13"/>
        <v>8.4583165529953916</v>
      </c>
      <c r="P256" s="19">
        <v>215.791</v>
      </c>
    </row>
    <row r="257" spans="1:16" ht="14.25" customHeight="1" x14ac:dyDescent="0.4">
      <c r="A257">
        <v>255</v>
      </c>
      <c r="B257" s="21">
        <v>193.18199999999999</v>
      </c>
      <c r="C257" s="19">
        <v>175.83799999999999</v>
      </c>
      <c r="D257" s="19">
        <v>171.946</v>
      </c>
      <c r="E257" s="19">
        <v>156.66900000000001</v>
      </c>
      <c r="F257" s="19">
        <v>149.083</v>
      </c>
      <c r="G257" s="19">
        <v>143.38300000000001</v>
      </c>
      <c r="H257" s="19">
        <v>182.63399999999999</v>
      </c>
      <c r="I257" s="19">
        <v>165.375</v>
      </c>
      <c r="J257" s="19">
        <v>152.67099999999999</v>
      </c>
      <c r="K257" s="19">
        <v>141.47200000000001</v>
      </c>
      <c r="L257" s="19">
        <v>96.706999999999994</v>
      </c>
      <c r="M257" s="19">
        <v>127.46599999999999</v>
      </c>
      <c r="N257" s="25">
        <f t="shared" si="12"/>
        <v>1856.4259999999999</v>
      </c>
      <c r="O257" s="25">
        <f t="shared" si="13"/>
        <v>7.2973796221198155</v>
      </c>
      <c r="P257" s="19">
        <v>142.86600000000001</v>
      </c>
    </row>
    <row r="258" spans="1:16" ht="14.25" customHeight="1" x14ac:dyDescent="0.4">
      <c r="A258" s="8">
        <v>256</v>
      </c>
      <c r="B258" s="19">
        <v>674.23199999999997</v>
      </c>
      <c r="C258" s="19">
        <v>588.54999999999995</v>
      </c>
      <c r="D258" s="19">
        <v>552.755</v>
      </c>
      <c r="E258" s="19">
        <v>473.00599999999997</v>
      </c>
      <c r="F258" s="19">
        <v>572.99800000000005</v>
      </c>
      <c r="G258" s="19">
        <v>893.10500000000002</v>
      </c>
      <c r="H258" s="19">
        <v>989.57600000000002</v>
      </c>
      <c r="I258" s="19">
        <v>1275.653</v>
      </c>
      <c r="J258" s="19">
        <v>797.69600000000003</v>
      </c>
      <c r="K258" s="19">
        <v>650.33000000000004</v>
      </c>
      <c r="L258" s="19">
        <v>579.83399999999995</v>
      </c>
      <c r="M258" s="19">
        <v>740.74900000000002</v>
      </c>
      <c r="N258" s="25">
        <f t="shared" si="12"/>
        <v>8788.4840000000004</v>
      </c>
      <c r="O258" s="25">
        <f t="shared" si="13"/>
        <v>34.546437105990783</v>
      </c>
      <c r="P258" s="19">
        <v>687.29300000000001</v>
      </c>
    </row>
    <row r="259" spans="1:16" ht="14.25" customHeight="1" x14ac:dyDescent="0.4">
      <c r="A259">
        <v>257</v>
      </c>
      <c r="B259" s="19">
        <v>275.596</v>
      </c>
      <c r="C259" s="19">
        <v>294.971</v>
      </c>
      <c r="D259" s="19">
        <v>207.83600000000001</v>
      </c>
      <c r="E259" s="19">
        <v>159.83500000000001</v>
      </c>
      <c r="F259" s="19">
        <v>160.411</v>
      </c>
      <c r="G259" s="19">
        <v>253.96299999999999</v>
      </c>
      <c r="H259" s="19">
        <v>248.14599999999999</v>
      </c>
      <c r="I259" s="19">
        <v>265.02699999999999</v>
      </c>
      <c r="J259" s="19">
        <v>114.72</v>
      </c>
      <c r="K259" s="19">
        <v>136.16</v>
      </c>
      <c r="L259" s="19">
        <v>183.858</v>
      </c>
      <c r="M259" s="19">
        <v>203.71299999999999</v>
      </c>
      <c r="N259" s="25">
        <f t="shared" ref="N259:N264" si="14">SUM(B259:M259)</f>
        <v>2504.2360000000003</v>
      </c>
      <c r="O259" s="25">
        <f t="shared" si="13"/>
        <v>9.8438401290322606</v>
      </c>
      <c r="P259" s="19">
        <v>264.46899999999999</v>
      </c>
    </row>
    <row r="260" spans="1:16" ht="14.25" customHeight="1" x14ac:dyDescent="0.4">
      <c r="A260" s="8">
        <v>258</v>
      </c>
      <c r="B260" s="19">
        <v>176.035</v>
      </c>
      <c r="C260" s="19">
        <v>151.345</v>
      </c>
      <c r="D260" s="19">
        <v>141.09299999999999</v>
      </c>
      <c r="E260" s="19">
        <v>135.48599999999999</v>
      </c>
      <c r="F260" s="19">
        <v>120.729</v>
      </c>
      <c r="G260" s="19">
        <v>155.27000000000001</v>
      </c>
      <c r="H260" s="19">
        <v>225.125</v>
      </c>
      <c r="I260" s="19">
        <v>262.42700000000002</v>
      </c>
      <c r="J260" s="19">
        <v>178.52099999999999</v>
      </c>
      <c r="K260" s="19">
        <v>177.714</v>
      </c>
      <c r="L260" s="19">
        <v>152.46700000000001</v>
      </c>
      <c r="M260" s="19">
        <v>156.13800000000001</v>
      </c>
      <c r="N260" s="25">
        <f t="shared" si="14"/>
        <v>2032.3500000000001</v>
      </c>
      <c r="O260" s="25">
        <f t="shared" ref="O260:O264" si="15">N260*3.412/868</f>
        <v>7.988914976958525</v>
      </c>
      <c r="P260" s="19">
        <v>181.07</v>
      </c>
    </row>
    <row r="261" spans="1:16" ht="14.25" customHeight="1" x14ac:dyDescent="0.4">
      <c r="A261">
        <v>259</v>
      </c>
      <c r="B261" s="19">
        <v>325.88600000000002</v>
      </c>
      <c r="C261" s="19">
        <v>305.233</v>
      </c>
      <c r="D261" s="19">
        <v>279.93799999999999</v>
      </c>
      <c r="E261" s="19">
        <v>257.28300000000002</v>
      </c>
      <c r="F261" s="19">
        <v>279.57799999999997</v>
      </c>
      <c r="G261" s="19">
        <v>460.584</v>
      </c>
      <c r="H261" s="19">
        <v>655.05499999999995</v>
      </c>
      <c r="I261" s="19">
        <v>771.53800000000001</v>
      </c>
      <c r="J261" s="19">
        <v>338.39299999999997</v>
      </c>
      <c r="K261" s="19">
        <v>229.386</v>
      </c>
      <c r="L261" s="19">
        <v>299.23099999999999</v>
      </c>
      <c r="M261" s="19">
        <v>343.25099999999998</v>
      </c>
      <c r="N261" s="25">
        <f t="shared" si="14"/>
        <v>4545.3560000000007</v>
      </c>
      <c r="O261" s="25">
        <f t="shared" si="15"/>
        <v>17.867228884792631</v>
      </c>
      <c r="P261" s="19">
        <v>357.58699999999999</v>
      </c>
    </row>
    <row r="262" spans="1:16" ht="14.25" customHeight="1" x14ac:dyDescent="0.4">
      <c r="A262" s="8">
        <v>260</v>
      </c>
      <c r="B262" s="19">
        <v>455.18299999999999</v>
      </c>
      <c r="C262" s="19">
        <v>415.57499999999999</v>
      </c>
      <c r="D262" s="19">
        <v>464.096</v>
      </c>
      <c r="E262" s="19">
        <v>324.00400000000002</v>
      </c>
      <c r="F262" s="19">
        <v>393.95699999999999</v>
      </c>
      <c r="G262" s="19">
        <v>583.74199999999996</v>
      </c>
      <c r="H262" s="19">
        <v>473.262</v>
      </c>
      <c r="I262" s="19">
        <v>1049.5260000000001</v>
      </c>
      <c r="J262" s="19">
        <v>412.23200000000003</v>
      </c>
      <c r="K262" s="19">
        <v>279.82100000000003</v>
      </c>
      <c r="L262" s="19">
        <v>386.642</v>
      </c>
      <c r="M262" s="19">
        <v>434.47199999999998</v>
      </c>
      <c r="N262" s="25">
        <f t="shared" si="14"/>
        <v>5672.5119999999997</v>
      </c>
      <c r="O262" s="25">
        <f t="shared" si="15"/>
        <v>22.297938875576037</v>
      </c>
      <c r="P262" s="19">
        <v>477.983</v>
      </c>
    </row>
    <row r="263" spans="1:16" ht="14.25" customHeight="1" x14ac:dyDescent="0.4">
      <c r="A263">
        <v>261</v>
      </c>
      <c r="B263" s="19">
        <v>470.214</v>
      </c>
      <c r="C263" s="19">
        <v>470.334</v>
      </c>
      <c r="D263" s="19">
        <v>361.464</v>
      </c>
      <c r="E263" s="19">
        <v>314.06200000000001</v>
      </c>
      <c r="F263" s="19">
        <v>357.822</v>
      </c>
      <c r="G263" s="19">
        <v>447.72800000000001</v>
      </c>
      <c r="H263" s="19">
        <v>539.01199999999994</v>
      </c>
      <c r="I263" s="19">
        <v>604.33799999999997</v>
      </c>
      <c r="J263" s="19">
        <v>243.416</v>
      </c>
      <c r="K263" s="19">
        <v>365.00299999999999</v>
      </c>
      <c r="L263" s="19">
        <v>384.18799999999999</v>
      </c>
      <c r="M263" s="19">
        <v>423.45400000000001</v>
      </c>
      <c r="N263" s="25">
        <f t="shared" si="14"/>
        <v>4981.0349999999999</v>
      </c>
      <c r="O263" s="25">
        <f t="shared" si="15"/>
        <v>19.579828824884789</v>
      </c>
      <c r="P263" s="19">
        <v>451.82799999999997</v>
      </c>
    </row>
    <row r="264" spans="1:16" ht="14.25" customHeight="1" x14ac:dyDescent="0.4">
      <c r="A264" s="8">
        <v>262</v>
      </c>
      <c r="B264" s="19">
        <v>758.74400000000003</v>
      </c>
      <c r="C264" s="19">
        <v>1000.655</v>
      </c>
      <c r="D264" s="19">
        <v>1105.9280000000001</v>
      </c>
      <c r="E264" s="19">
        <v>662.54200000000003</v>
      </c>
      <c r="F264" s="19">
        <v>625.81299999999999</v>
      </c>
      <c r="G264" s="19">
        <v>713.37</v>
      </c>
      <c r="H264" s="19">
        <v>939.72</v>
      </c>
      <c r="I264" s="19">
        <v>846.75</v>
      </c>
      <c r="J264" s="19">
        <v>698.91399999999999</v>
      </c>
      <c r="K264" s="19">
        <v>686.38699999999994</v>
      </c>
      <c r="L264" s="19">
        <v>612.101</v>
      </c>
      <c r="M264" s="19">
        <v>654.10900000000004</v>
      </c>
      <c r="N264" s="25">
        <f t="shared" si="14"/>
        <v>9305.0329999999994</v>
      </c>
      <c r="O264" s="25">
        <f t="shared" si="15"/>
        <v>36.576926953917052</v>
      </c>
      <c r="P264" s="19">
        <v>557.47500000000002</v>
      </c>
    </row>
    <row r="265" spans="1:16" ht="14.25" customHeight="1" x14ac:dyDescent="0.4">
      <c r="N265" s="26"/>
      <c r="O265" s="26"/>
    </row>
    <row r="266" spans="1:16" ht="14.25" customHeight="1" x14ac:dyDescent="0.4">
      <c r="A266" s="23" t="s">
        <v>21</v>
      </c>
      <c r="B266" s="24">
        <f t="shared" ref="B266:P266" si="16">SUM(B3:B264)</f>
        <v>132410.01699999991</v>
      </c>
      <c r="C266" s="24">
        <f t="shared" si="16"/>
        <v>123762.91699999991</v>
      </c>
      <c r="D266" s="24">
        <f t="shared" si="16"/>
        <v>109965.02699999989</v>
      </c>
      <c r="E266" s="24">
        <f t="shared" si="16"/>
        <v>99553.414999999906</v>
      </c>
      <c r="F266" s="24">
        <f t="shared" si="16"/>
        <v>109939.15800000002</v>
      </c>
      <c r="G266" s="24">
        <f t="shared" si="16"/>
        <v>150336.62399999987</v>
      </c>
      <c r="H266" s="24">
        <f t="shared" si="16"/>
        <v>165058.19299999982</v>
      </c>
      <c r="I266" s="24">
        <f t="shared" si="16"/>
        <v>180032.09099999975</v>
      </c>
      <c r="J266" s="24">
        <f t="shared" si="16"/>
        <v>115630.82500000003</v>
      </c>
      <c r="K266" s="24">
        <f t="shared" si="16"/>
        <v>104413.47300000001</v>
      </c>
      <c r="L266" s="24">
        <f t="shared" si="16"/>
        <v>114279.75200000001</v>
      </c>
      <c r="M266" s="24">
        <f t="shared" si="16"/>
        <v>124259.58400000006</v>
      </c>
      <c r="N266" s="24">
        <f t="shared" si="16"/>
        <v>1529641.0759999994</v>
      </c>
      <c r="O266" s="24"/>
      <c r="P266" s="16">
        <f t="shared" si="16"/>
        <v>137442.6480000001</v>
      </c>
    </row>
    <row r="267" spans="1:16" ht="14.25" customHeight="1" x14ac:dyDescent="0.4">
      <c r="A267" s="10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</row>
    <row r="268" spans="1:16" ht="14.25" customHeight="1" x14ac:dyDescent="0.4">
      <c r="A268" s="10"/>
      <c r="N268">
        <f>N266/3.517</f>
        <v>434927.80096673284</v>
      </c>
    </row>
    <row r="269" spans="1:16" ht="14.25" customHeight="1" x14ac:dyDescent="0.4">
      <c r="A269" s="13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</row>
    <row r="270" spans="1:16" ht="14.25" customHeight="1" x14ac:dyDescent="0.4">
      <c r="A270" s="10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</row>
    <row r="271" spans="1:16" ht="14.25" customHeight="1" x14ac:dyDescent="0.4"/>
    <row r="272" spans="1:16" ht="14.25" customHeight="1" x14ac:dyDescent="0.4"/>
    <row r="273" ht="14.25" customHeight="1" x14ac:dyDescent="0.4"/>
    <row r="274" ht="14.25" customHeight="1" x14ac:dyDescent="0.4"/>
    <row r="275" ht="14.25" customHeight="1" x14ac:dyDescent="0.4"/>
    <row r="276" ht="14.25" customHeight="1" x14ac:dyDescent="0.4"/>
    <row r="277" ht="14.25" customHeight="1" x14ac:dyDescent="0.4"/>
    <row r="278" ht="14.25" customHeight="1" x14ac:dyDescent="0.4"/>
    <row r="279" ht="14.25" customHeight="1" x14ac:dyDescent="0.4"/>
    <row r="280" ht="14.25" customHeight="1" x14ac:dyDescent="0.4"/>
    <row r="281" ht="14.25" customHeight="1" x14ac:dyDescent="0.4"/>
    <row r="282" ht="14.25" customHeight="1" x14ac:dyDescent="0.4"/>
    <row r="283" ht="14.25" customHeight="1" x14ac:dyDescent="0.4"/>
    <row r="284" ht="14.25" customHeight="1" x14ac:dyDescent="0.4"/>
    <row r="285" ht="14.25" customHeight="1" x14ac:dyDescent="0.4"/>
    <row r="286" ht="14.25" customHeight="1" x14ac:dyDescent="0.4"/>
    <row r="287" ht="14.25" customHeight="1" x14ac:dyDescent="0.4"/>
    <row r="288" ht="14.25" customHeight="1" x14ac:dyDescent="0.4"/>
    <row r="289" ht="14.25" customHeight="1" x14ac:dyDescent="0.4"/>
    <row r="290" ht="14.25" customHeight="1" x14ac:dyDescent="0.4"/>
    <row r="291" ht="14.25" customHeight="1" x14ac:dyDescent="0.4"/>
    <row r="292" ht="14.25" customHeight="1" x14ac:dyDescent="0.4"/>
    <row r="293" ht="14.25" customHeight="1" x14ac:dyDescent="0.4"/>
    <row r="294" ht="14.25" customHeight="1" x14ac:dyDescent="0.4"/>
    <row r="295" ht="14.25" customHeight="1" x14ac:dyDescent="0.4"/>
    <row r="296" ht="14.25" customHeight="1" x14ac:dyDescent="0.4"/>
    <row r="297" ht="14.25" customHeight="1" x14ac:dyDescent="0.4"/>
    <row r="298" ht="14.25" customHeight="1" x14ac:dyDescent="0.4"/>
    <row r="299" ht="14.25" customHeight="1" x14ac:dyDescent="0.4"/>
    <row r="300" ht="14.25" customHeight="1" x14ac:dyDescent="0.4"/>
    <row r="301" ht="14.25" customHeight="1" x14ac:dyDescent="0.4"/>
    <row r="302" ht="14.25" customHeight="1" x14ac:dyDescent="0.4"/>
    <row r="303" ht="14.25" customHeight="1" x14ac:dyDescent="0.4"/>
    <row r="304" ht="14.25" customHeight="1" x14ac:dyDescent="0.4"/>
    <row r="305" ht="14.25" customHeight="1" x14ac:dyDescent="0.4"/>
    <row r="306" ht="14.25" customHeight="1" x14ac:dyDescent="0.4"/>
    <row r="307" ht="14.25" customHeight="1" x14ac:dyDescent="0.4"/>
    <row r="308" ht="14.25" customHeight="1" x14ac:dyDescent="0.4"/>
    <row r="309" ht="14.25" customHeight="1" x14ac:dyDescent="0.4"/>
    <row r="310" ht="14.25" customHeight="1" x14ac:dyDescent="0.4"/>
    <row r="311" ht="14.25" customHeight="1" x14ac:dyDescent="0.4"/>
    <row r="312" ht="14.25" customHeight="1" x14ac:dyDescent="0.4"/>
    <row r="313" ht="14.25" customHeight="1" x14ac:dyDescent="0.4"/>
    <row r="314" ht="14.25" customHeight="1" x14ac:dyDescent="0.4"/>
    <row r="315" ht="14.25" customHeight="1" x14ac:dyDescent="0.4"/>
    <row r="316" ht="14.25" customHeight="1" x14ac:dyDescent="0.4"/>
    <row r="317" ht="14.25" customHeight="1" x14ac:dyDescent="0.4"/>
    <row r="318" ht="14.25" customHeight="1" x14ac:dyDescent="0.4"/>
    <row r="319" ht="14.25" customHeight="1" x14ac:dyDescent="0.4"/>
    <row r="320" ht="14.25" customHeight="1" x14ac:dyDescent="0.4"/>
    <row r="321" ht="14.25" customHeight="1" x14ac:dyDescent="0.4"/>
    <row r="322" ht="14.25" customHeight="1" x14ac:dyDescent="0.4"/>
    <row r="323" ht="14.25" customHeight="1" x14ac:dyDescent="0.4"/>
    <row r="324" ht="14.25" customHeight="1" x14ac:dyDescent="0.4"/>
    <row r="325" ht="14.25" customHeight="1" x14ac:dyDescent="0.4"/>
    <row r="326" ht="14.25" customHeight="1" x14ac:dyDescent="0.4"/>
    <row r="327" ht="14.25" customHeight="1" x14ac:dyDescent="0.4"/>
    <row r="328" ht="14.25" customHeight="1" x14ac:dyDescent="0.4"/>
    <row r="329" ht="14.25" customHeight="1" x14ac:dyDescent="0.4"/>
    <row r="330" ht="14.25" customHeight="1" x14ac:dyDescent="0.4"/>
    <row r="331" ht="14.25" customHeight="1" x14ac:dyDescent="0.4"/>
    <row r="332" ht="14.25" customHeight="1" x14ac:dyDescent="0.4"/>
    <row r="333" ht="14.25" customHeight="1" x14ac:dyDescent="0.4"/>
    <row r="334" ht="14.25" customHeight="1" x14ac:dyDescent="0.4"/>
    <row r="335" ht="14.25" customHeight="1" x14ac:dyDescent="0.4"/>
    <row r="336" ht="14.25" customHeight="1" x14ac:dyDescent="0.4"/>
    <row r="337" ht="14.25" customHeight="1" x14ac:dyDescent="0.4"/>
    <row r="338" ht="14.25" customHeight="1" x14ac:dyDescent="0.4"/>
    <row r="339" ht="14.25" customHeight="1" x14ac:dyDescent="0.4"/>
    <row r="340" ht="14.25" customHeight="1" x14ac:dyDescent="0.4"/>
    <row r="341" ht="14.25" customHeight="1" x14ac:dyDescent="0.4"/>
    <row r="342" ht="14.25" customHeight="1" x14ac:dyDescent="0.4"/>
    <row r="343" ht="14.25" customHeight="1" x14ac:dyDescent="0.4"/>
    <row r="344" ht="14.25" customHeight="1" x14ac:dyDescent="0.4"/>
    <row r="345" ht="14.25" customHeight="1" x14ac:dyDescent="0.4"/>
    <row r="346" ht="14.25" customHeight="1" x14ac:dyDescent="0.4"/>
    <row r="347" ht="14.25" customHeight="1" x14ac:dyDescent="0.4"/>
    <row r="348" ht="14.25" customHeight="1" x14ac:dyDescent="0.4"/>
    <row r="349" ht="14.25" customHeight="1" x14ac:dyDescent="0.4"/>
    <row r="350" ht="14.25" customHeight="1" x14ac:dyDescent="0.4"/>
    <row r="351" ht="14.25" customHeight="1" x14ac:dyDescent="0.4"/>
    <row r="352" ht="14.25" customHeight="1" x14ac:dyDescent="0.4"/>
    <row r="353" ht="14.25" customHeight="1" x14ac:dyDescent="0.4"/>
    <row r="354" ht="14.25" customHeight="1" x14ac:dyDescent="0.4"/>
    <row r="355" ht="14.25" customHeight="1" x14ac:dyDescent="0.4"/>
    <row r="356" ht="14.25" customHeight="1" x14ac:dyDescent="0.4"/>
    <row r="357" ht="14.25" customHeight="1" x14ac:dyDescent="0.4"/>
    <row r="358" ht="14.25" customHeight="1" x14ac:dyDescent="0.4"/>
    <row r="359" ht="14.25" customHeight="1" x14ac:dyDescent="0.4"/>
    <row r="360" ht="14.25" customHeight="1" x14ac:dyDescent="0.4"/>
    <row r="361" ht="14.25" customHeight="1" x14ac:dyDescent="0.4"/>
    <row r="362" ht="14.25" customHeight="1" x14ac:dyDescent="0.4"/>
    <row r="363" ht="14.25" customHeight="1" x14ac:dyDescent="0.4"/>
    <row r="364" ht="14.25" customHeight="1" x14ac:dyDescent="0.4"/>
    <row r="365" ht="14.25" customHeight="1" x14ac:dyDescent="0.4"/>
    <row r="366" ht="14.25" customHeight="1" x14ac:dyDescent="0.4"/>
    <row r="367" ht="14.25" customHeight="1" x14ac:dyDescent="0.4"/>
    <row r="368" ht="14.25" customHeight="1" x14ac:dyDescent="0.4"/>
    <row r="369" ht="14.25" customHeight="1" x14ac:dyDescent="0.4"/>
    <row r="370" ht="14.25" customHeight="1" x14ac:dyDescent="0.4"/>
    <row r="371" ht="14.25" customHeight="1" x14ac:dyDescent="0.4"/>
    <row r="372" ht="14.25" customHeight="1" x14ac:dyDescent="0.4"/>
    <row r="373" ht="14.25" customHeight="1" x14ac:dyDescent="0.4"/>
    <row r="374" ht="14.25" customHeight="1" x14ac:dyDescent="0.4"/>
    <row r="375" ht="14.25" customHeight="1" x14ac:dyDescent="0.4"/>
    <row r="376" ht="14.25" customHeight="1" x14ac:dyDescent="0.4"/>
    <row r="377" ht="14.25" customHeight="1" x14ac:dyDescent="0.4"/>
    <row r="378" ht="14.25" customHeight="1" x14ac:dyDescent="0.4"/>
    <row r="379" ht="14.25" customHeight="1" x14ac:dyDescent="0.4"/>
    <row r="380" ht="14.25" customHeight="1" x14ac:dyDescent="0.4"/>
    <row r="381" ht="14.25" customHeight="1" x14ac:dyDescent="0.4"/>
    <row r="382" ht="14.25" customHeight="1" x14ac:dyDescent="0.4"/>
    <row r="383" ht="14.25" customHeight="1" x14ac:dyDescent="0.4"/>
    <row r="384" ht="14.25" customHeight="1" x14ac:dyDescent="0.4"/>
    <row r="385" ht="14.25" customHeight="1" x14ac:dyDescent="0.4"/>
    <row r="386" ht="14.25" customHeight="1" x14ac:dyDescent="0.4"/>
    <row r="387" ht="14.25" customHeight="1" x14ac:dyDescent="0.4"/>
    <row r="388" ht="14.25" customHeight="1" x14ac:dyDescent="0.4"/>
    <row r="389" ht="14.25" customHeight="1" x14ac:dyDescent="0.4"/>
    <row r="390" ht="14.25" customHeight="1" x14ac:dyDescent="0.4"/>
    <row r="391" ht="14.25" customHeight="1" x14ac:dyDescent="0.4"/>
    <row r="392" ht="14.25" customHeight="1" x14ac:dyDescent="0.4"/>
    <row r="393" ht="14.25" customHeight="1" x14ac:dyDescent="0.4"/>
    <row r="394" ht="14.25" customHeight="1" x14ac:dyDescent="0.4"/>
    <row r="395" ht="14.25" customHeight="1" x14ac:dyDescent="0.4"/>
    <row r="396" ht="14.25" customHeight="1" x14ac:dyDescent="0.4"/>
    <row r="397" ht="14.25" customHeight="1" x14ac:dyDescent="0.4"/>
    <row r="398" ht="14.25" customHeight="1" x14ac:dyDescent="0.4"/>
    <row r="399" ht="14.25" customHeight="1" x14ac:dyDescent="0.4"/>
    <row r="400" ht="14.25" customHeight="1" x14ac:dyDescent="0.4"/>
    <row r="401" ht="14.25" customHeight="1" x14ac:dyDescent="0.4"/>
    <row r="402" ht="14.25" customHeight="1" x14ac:dyDescent="0.4"/>
    <row r="403" ht="14.25" customHeight="1" x14ac:dyDescent="0.4"/>
    <row r="404" ht="14.25" customHeight="1" x14ac:dyDescent="0.4"/>
    <row r="405" ht="14.25" customHeight="1" x14ac:dyDescent="0.4"/>
    <row r="406" ht="14.25" customHeight="1" x14ac:dyDescent="0.4"/>
    <row r="407" ht="14.25" customHeight="1" x14ac:dyDescent="0.4"/>
    <row r="408" ht="14.25" customHeight="1" x14ac:dyDescent="0.4"/>
    <row r="409" ht="14.25" customHeight="1" x14ac:dyDescent="0.4"/>
    <row r="410" ht="14.25" customHeight="1" x14ac:dyDescent="0.4"/>
    <row r="411" ht="14.25" customHeight="1" x14ac:dyDescent="0.4"/>
    <row r="412" ht="14.25" customHeight="1" x14ac:dyDescent="0.4"/>
    <row r="413" ht="14.25" customHeight="1" x14ac:dyDescent="0.4"/>
    <row r="414" ht="14.25" customHeight="1" x14ac:dyDescent="0.4"/>
    <row r="415" ht="14.25" customHeight="1" x14ac:dyDescent="0.4"/>
    <row r="416" ht="14.25" customHeight="1" x14ac:dyDescent="0.4"/>
    <row r="417" ht="14.25" customHeight="1" x14ac:dyDescent="0.4"/>
    <row r="418" ht="14.25" customHeight="1" x14ac:dyDescent="0.4"/>
    <row r="419" ht="14.25" customHeight="1" x14ac:dyDescent="0.4"/>
    <row r="420" ht="14.25" customHeight="1" x14ac:dyDescent="0.4"/>
    <row r="421" ht="14.25" customHeight="1" x14ac:dyDescent="0.4"/>
    <row r="422" ht="14.25" customHeight="1" x14ac:dyDescent="0.4"/>
    <row r="423" ht="14.25" customHeight="1" x14ac:dyDescent="0.4"/>
    <row r="424" ht="14.25" customHeight="1" x14ac:dyDescent="0.4"/>
    <row r="425" ht="14.25" customHeight="1" x14ac:dyDescent="0.4"/>
    <row r="426" ht="14.25" customHeight="1" x14ac:dyDescent="0.4"/>
    <row r="427" ht="14.25" customHeight="1" x14ac:dyDescent="0.4"/>
    <row r="428" ht="14.25" customHeight="1" x14ac:dyDescent="0.4"/>
    <row r="429" ht="14.25" customHeight="1" x14ac:dyDescent="0.4"/>
    <row r="430" ht="14.25" customHeight="1" x14ac:dyDescent="0.4"/>
    <row r="431" ht="14.25" customHeight="1" x14ac:dyDescent="0.4"/>
    <row r="432" ht="14.25" customHeight="1" x14ac:dyDescent="0.4"/>
    <row r="433" ht="14.25" customHeight="1" x14ac:dyDescent="0.4"/>
    <row r="434" ht="14.25" customHeight="1" x14ac:dyDescent="0.4"/>
    <row r="435" ht="14.25" customHeight="1" x14ac:dyDescent="0.4"/>
    <row r="436" ht="14.25" customHeight="1" x14ac:dyDescent="0.4"/>
    <row r="437" ht="14.25" customHeight="1" x14ac:dyDescent="0.4"/>
    <row r="438" ht="14.25" customHeight="1" x14ac:dyDescent="0.4"/>
    <row r="439" ht="14.25" customHeight="1" x14ac:dyDescent="0.4"/>
    <row r="440" ht="14.25" customHeight="1" x14ac:dyDescent="0.4"/>
    <row r="441" ht="14.25" customHeight="1" x14ac:dyDescent="0.4"/>
    <row r="442" ht="14.25" customHeight="1" x14ac:dyDescent="0.4"/>
    <row r="443" ht="14.25" customHeight="1" x14ac:dyDescent="0.4"/>
    <row r="444" ht="14.25" customHeight="1" x14ac:dyDescent="0.4"/>
    <row r="445" ht="14.25" customHeight="1" x14ac:dyDescent="0.4"/>
    <row r="446" ht="14.25" customHeight="1" x14ac:dyDescent="0.4"/>
    <row r="447" ht="14.25" customHeight="1" x14ac:dyDescent="0.4"/>
    <row r="448" ht="14.25" customHeight="1" x14ac:dyDescent="0.4"/>
    <row r="449" ht="14.25" customHeight="1" x14ac:dyDescent="0.4"/>
    <row r="450" ht="14.25" customHeight="1" x14ac:dyDescent="0.4"/>
    <row r="451" ht="14.25" customHeight="1" x14ac:dyDescent="0.4"/>
    <row r="452" ht="14.25" customHeight="1" x14ac:dyDescent="0.4"/>
    <row r="453" ht="14.25" customHeight="1" x14ac:dyDescent="0.4"/>
    <row r="454" ht="14.25" customHeight="1" x14ac:dyDescent="0.4"/>
    <row r="455" ht="14.25" customHeight="1" x14ac:dyDescent="0.4"/>
    <row r="456" ht="14.25" customHeight="1" x14ac:dyDescent="0.4"/>
    <row r="457" ht="14.25" customHeight="1" x14ac:dyDescent="0.4"/>
    <row r="458" ht="14.25" customHeight="1" x14ac:dyDescent="0.4"/>
    <row r="459" ht="14.25" customHeight="1" x14ac:dyDescent="0.4"/>
    <row r="460" ht="14.25" customHeight="1" x14ac:dyDescent="0.4"/>
    <row r="461" ht="14.25" customHeight="1" x14ac:dyDescent="0.4"/>
    <row r="462" ht="14.25" customHeight="1" x14ac:dyDescent="0.4"/>
    <row r="463" ht="14.25" customHeight="1" x14ac:dyDescent="0.4"/>
    <row r="464" ht="14.25" customHeight="1" x14ac:dyDescent="0.4"/>
    <row r="465" ht="14.25" customHeight="1" x14ac:dyDescent="0.4"/>
    <row r="466" ht="14.25" customHeight="1" x14ac:dyDescent="0.4"/>
    <row r="467" ht="14.25" customHeight="1" x14ac:dyDescent="0.4"/>
    <row r="468" ht="14.25" customHeight="1" x14ac:dyDescent="0.4"/>
    <row r="469" ht="14.25" customHeight="1" x14ac:dyDescent="0.4"/>
    <row r="470" ht="14.25" customHeight="1" x14ac:dyDescent="0.4"/>
    <row r="471" ht="14.25" customHeight="1" x14ac:dyDescent="0.4"/>
    <row r="472" ht="14.25" customHeight="1" x14ac:dyDescent="0.4"/>
    <row r="473" ht="14.25" customHeight="1" x14ac:dyDescent="0.4"/>
    <row r="474" ht="14.25" customHeight="1" x14ac:dyDescent="0.4"/>
    <row r="475" ht="14.25" customHeight="1" x14ac:dyDescent="0.4"/>
    <row r="476" ht="14.25" customHeight="1" x14ac:dyDescent="0.4"/>
    <row r="477" ht="14.25" customHeight="1" x14ac:dyDescent="0.4"/>
    <row r="478" ht="14.25" customHeight="1" x14ac:dyDescent="0.4"/>
    <row r="479" ht="14.25" customHeight="1" x14ac:dyDescent="0.4"/>
    <row r="480" ht="14.25" customHeight="1" x14ac:dyDescent="0.4"/>
    <row r="481" ht="14.25" customHeight="1" x14ac:dyDescent="0.4"/>
    <row r="482" ht="14.25" customHeight="1" x14ac:dyDescent="0.4"/>
    <row r="483" ht="14.25" customHeight="1" x14ac:dyDescent="0.4"/>
    <row r="484" ht="14.25" customHeight="1" x14ac:dyDescent="0.4"/>
    <row r="485" ht="14.25" customHeight="1" x14ac:dyDescent="0.4"/>
    <row r="486" ht="14.25" customHeight="1" x14ac:dyDescent="0.4"/>
    <row r="487" ht="14.25" customHeight="1" x14ac:dyDescent="0.4"/>
    <row r="488" ht="14.25" customHeight="1" x14ac:dyDescent="0.4"/>
    <row r="489" ht="14.25" customHeight="1" x14ac:dyDescent="0.4"/>
    <row r="490" ht="14.25" customHeight="1" x14ac:dyDescent="0.4"/>
    <row r="491" ht="14.25" customHeight="1" x14ac:dyDescent="0.4"/>
    <row r="492" ht="14.25" customHeight="1" x14ac:dyDescent="0.4"/>
    <row r="493" ht="14.25" customHeight="1" x14ac:dyDescent="0.4"/>
    <row r="494" ht="14.25" customHeight="1" x14ac:dyDescent="0.4"/>
    <row r="495" ht="14.25" customHeight="1" x14ac:dyDescent="0.4"/>
    <row r="496" ht="14.25" customHeight="1" x14ac:dyDescent="0.4"/>
    <row r="497" ht="14.25" customHeight="1" x14ac:dyDescent="0.4"/>
    <row r="498" ht="14.25" customHeight="1" x14ac:dyDescent="0.4"/>
    <row r="499" ht="14.25" customHeight="1" x14ac:dyDescent="0.4"/>
    <row r="500" ht="14.25" customHeight="1" x14ac:dyDescent="0.4"/>
    <row r="501" ht="14.25" customHeight="1" x14ac:dyDescent="0.4"/>
    <row r="502" ht="14.25" customHeight="1" x14ac:dyDescent="0.4"/>
    <row r="503" ht="14.25" customHeight="1" x14ac:dyDescent="0.4"/>
    <row r="504" ht="14.25" customHeight="1" x14ac:dyDescent="0.4"/>
    <row r="505" ht="14.25" customHeight="1" x14ac:dyDescent="0.4"/>
    <row r="506" ht="14.25" customHeight="1" x14ac:dyDescent="0.4"/>
    <row r="507" ht="14.25" customHeight="1" x14ac:dyDescent="0.4"/>
    <row r="508" ht="14.25" customHeight="1" x14ac:dyDescent="0.4"/>
    <row r="509" ht="14.25" customHeight="1" x14ac:dyDescent="0.4"/>
    <row r="510" ht="14.25" customHeight="1" x14ac:dyDescent="0.4"/>
    <row r="511" ht="14.25" customHeight="1" x14ac:dyDescent="0.4"/>
    <row r="512" ht="14.25" customHeight="1" x14ac:dyDescent="0.4"/>
    <row r="513" ht="14.25" customHeight="1" x14ac:dyDescent="0.4"/>
    <row r="514" ht="14.25" customHeight="1" x14ac:dyDescent="0.4"/>
    <row r="515" ht="14.25" customHeight="1" x14ac:dyDescent="0.4"/>
    <row r="516" ht="14.25" customHeight="1" x14ac:dyDescent="0.4"/>
    <row r="517" ht="14.25" customHeight="1" x14ac:dyDescent="0.4"/>
    <row r="518" ht="14.25" customHeight="1" x14ac:dyDescent="0.4"/>
    <row r="519" ht="14.25" customHeight="1" x14ac:dyDescent="0.4"/>
    <row r="520" ht="14.25" customHeight="1" x14ac:dyDescent="0.4"/>
    <row r="521" ht="14.25" customHeight="1" x14ac:dyDescent="0.4"/>
    <row r="522" ht="14.25" customHeight="1" x14ac:dyDescent="0.4"/>
    <row r="523" ht="14.25" customHeight="1" x14ac:dyDescent="0.4"/>
    <row r="524" ht="14.25" customHeight="1" x14ac:dyDescent="0.4"/>
    <row r="525" ht="14.25" customHeight="1" x14ac:dyDescent="0.4"/>
    <row r="526" ht="14.25" customHeight="1" x14ac:dyDescent="0.4"/>
    <row r="527" ht="14.25" customHeight="1" x14ac:dyDescent="0.4"/>
    <row r="528" ht="14.25" customHeight="1" x14ac:dyDescent="0.4"/>
    <row r="529" ht="14.25" customHeight="1" x14ac:dyDescent="0.4"/>
    <row r="530" ht="14.25" customHeight="1" x14ac:dyDescent="0.4"/>
    <row r="531" ht="14.25" customHeight="1" x14ac:dyDescent="0.4"/>
    <row r="532" ht="14.25" customHeight="1" x14ac:dyDescent="0.4"/>
    <row r="533" ht="14.25" customHeight="1" x14ac:dyDescent="0.4"/>
    <row r="534" ht="14.25" customHeight="1" x14ac:dyDescent="0.4"/>
    <row r="535" ht="14.25" customHeight="1" x14ac:dyDescent="0.4"/>
    <row r="536" ht="14.25" customHeight="1" x14ac:dyDescent="0.4"/>
    <row r="537" ht="14.25" customHeight="1" x14ac:dyDescent="0.4"/>
    <row r="538" ht="14.25" customHeight="1" x14ac:dyDescent="0.4"/>
    <row r="539" ht="14.25" customHeight="1" x14ac:dyDescent="0.4"/>
    <row r="540" ht="14.25" customHeight="1" x14ac:dyDescent="0.4"/>
    <row r="541" ht="14.25" customHeight="1" x14ac:dyDescent="0.4"/>
    <row r="542" ht="14.25" customHeight="1" x14ac:dyDescent="0.4"/>
    <row r="543" ht="14.25" customHeight="1" x14ac:dyDescent="0.4"/>
    <row r="544" ht="14.25" customHeight="1" x14ac:dyDescent="0.4"/>
    <row r="545" ht="14.25" customHeight="1" x14ac:dyDescent="0.4"/>
    <row r="546" ht="14.25" customHeight="1" x14ac:dyDescent="0.4"/>
    <row r="547" ht="14.25" customHeight="1" x14ac:dyDescent="0.4"/>
    <row r="548" ht="14.25" customHeight="1" x14ac:dyDescent="0.4"/>
    <row r="549" ht="14.25" customHeight="1" x14ac:dyDescent="0.4"/>
    <row r="550" ht="14.25" customHeight="1" x14ac:dyDescent="0.4"/>
    <row r="551" ht="14.25" customHeight="1" x14ac:dyDescent="0.4"/>
    <row r="552" ht="14.25" customHeight="1" x14ac:dyDescent="0.4"/>
    <row r="553" ht="14.25" customHeight="1" x14ac:dyDescent="0.4"/>
    <row r="554" ht="14.25" customHeight="1" x14ac:dyDescent="0.4"/>
    <row r="555" ht="14.25" customHeight="1" x14ac:dyDescent="0.4"/>
    <row r="556" ht="14.25" customHeight="1" x14ac:dyDescent="0.4"/>
    <row r="557" ht="14.25" customHeight="1" x14ac:dyDescent="0.4"/>
    <row r="558" ht="14.25" customHeight="1" x14ac:dyDescent="0.4"/>
    <row r="559" ht="14.25" customHeight="1" x14ac:dyDescent="0.4"/>
    <row r="560" ht="14.25" customHeight="1" x14ac:dyDescent="0.4"/>
    <row r="561" ht="14.25" customHeight="1" x14ac:dyDescent="0.4"/>
    <row r="562" ht="14.25" customHeight="1" x14ac:dyDescent="0.4"/>
    <row r="563" ht="14.25" customHeight="1" x14ac:dyDescent="0.4"/>
    <row r="564" ht="14.25" customHeight="1" x14ac:dyDescent="0.4"/>
    <row r="565" ht="14.25" customHeight="1" x14ac:dyDescent="0.4"/>
    <row r="566" ht="14.25" customHeight="1" x14ac:dyDescent="0.4"/>
    <row r="567" ht="14.25" customHeight="1" x14ac:dyDescent="0.4"/>
    <row r="568" ht="14.25" customHeight="1" x14ac:dyDescent="0.4"/>
    <row r="569" ht="14.25" customHeight="1" x14ac:dyDescent="0.4"/>
    <row r="570" ht="14.25" customHeight="1" x14ac:dyDescent="0.4"/>
    <row r="571" ht="14.25" customHeight="1" x14ac:dyDescent="0.4"/>
    <row r="572" ht="14.25" customHeight="1" x14ac:dyDescent="0.4"/>
    <row r="573" ht="14.25" customHeight="1" x14ac:dyDescent="0.4"/>
    <row r="574" ht="14.25" customHeight="1" x14ac:dyDescent="0.4"/>
    <row r="575" ht="14.25" customHeight="1" x14ac:dyDescent="0.4"/>
    <row r="576" ht="14.25" customHeight="1" x14ac:dyDescent="0.4"/>
    <row r="577" ht="14.25" customHeight="1" x14ac:dyDescent="0.4"/>
    <row r="578" ht="14.25" customHeight="1" x14ac:dyDescent="0.4"/>
    <row r="579" ht="14.25" customHeight="1" x14ac:dyDescent="0.4"/>
    <row r="580" ht="14.25" customHeight="1" x14ac:dyDescent="0.4"/>
    <row r="581" ht="14.25" customHeight="1" x14ac:dyDescent="0.4"/>
    <row r="582" ht="14.25" customHeight="1" x14ac:dyDescent="0.4"/>
    <row r="583" ht="14.25" customHeight="1" x14ac:dyDescent="0.4"/>
    <row r="584" ht="14.25" customHeight="1" x14ac:dyDescent="0.4"/>
    <row r="585" ht="14.25" customHeight="1" x14ac:dyDescent="0.4"/>
    <row r="586" ht="14.25" customHeight="1" x14ac:dyDescent="0.4"/>
    <row r="587" ht="14.25" customHeight="1" x14ac:dyDescent="0.4"/>
    <row r="588" ht="14.25" customHeight="1" x14ac:dyDescent="0.4"/>
    <row r="589" ht="14.25" customHeight="1" x14ac:dyDescent="0.4"/>
    <row r="590" ht="14.25" customHeight="1" x14ac:dyDescent="0.4"/>
    <row r="591" ht="14.25" customHeight="1" x14ac:dyDescent="0.4"/>
    <row r="592" ht="14.25" customHeight="1" x14ac:dyDescent="0.4"/>
    <row r="593" ht="14.25" customHeight="1" x14ac:dyDescent="0.4"/>
    <row r="594" ht="14.25" customHeight="1" x14ac:dyDescent="0.4"/>
    <row r="595" ht="14.25" customHeight="1" x14ac:dyDescent="0.4"/>
    <row r="596" ht="14.25" customHeight="1" x14ac:dyDescent="0.4"/>
    <row r="597" ht="14.25" customHeight="1" x14ac:dyDescent="0.4"/>
    <row r="598" ht="14.25" customHeight="1" x14ac:dyDescent="0.4"/>
    <row r="599" ht="14.25" customHeight="1" x14ac:dyDescent="0.4"/>
    <row r="600" ht="14.25" customHeight="1" x14ac:dyDescent="0.4"/>
    <row r="601" ht="14.25" customHeight="1" x14ac:dyDescent="0.4"/>
    <row r="602" ht="14.25" customHeight="1" x14ac:dyDescent="0.4"/>
    <row r="603" ht="14.25" customHeight="1" x14ac:dyDescent="0.4"/>
    <row r="604" ht="14.25" customHeight="1" x14ac:dyDescent="0.4"/>
    <row r="605" ht="14.25" customHeight="1" x14ac:dyDescent="0.4"/>
    <row r="606" ht="14.25" customHeight="1" x14ac:dyDescent="0.4"/>
    <row r="607" ht="14.25" customHeight="1" x14ac:dyDescent="0.4"/>
    <row r="608" ht="14.25" customHeight="1" x14ac:dyDescent="0.4"/>
    <row r="609" ht="14.25" customHeight="1" x14ac:dyDescent="0.4"/>
    <row r="610" ht="14.25" customHeight="1" x14ac:dyDescent="0.4"/>
    <row r="611" ht="14.25" customHeight="1" x14ac:dyDescent="0.4"/>
    <row r="612" ht="14.25" customHeight="1" x14ac:dyDescent="0.4"/>
    <row r="613" ht="14.25" customHeight="1" x14ac:dyDescent="0.4"/>
    <row r="614" ht="14.25" customHeight="1" x14ac:dyDescent="0.4"/>
    <row r="615" ht="14.25" customHeight="1" x14ac:dyDescent="0.4"/>
    <row r="616" ht="14.25" customHeight="1" x14ac:dyDescent="0.4"/>
    <row r="617" ht="14.25" customHeight="1" x14ac:dyDescent="0.4"/>
    <row r="618" ht="14.25" customHeight="1" x14ac:dyDescent="0.4"/>
    <row r="619" ht="14.25" customHeight="1" x14ac:dyDescent="0.4"/>
    <row r="620" ht="14.25" customHeight="1" x14ac:dyDescent="0.4"/>
    <row r="621" ht="14.25" customHeight="1" x14ac:dyDescent="0.4"/>
    <row r="622" ht="14.25" customHeight="1" x14ac:dyDescent="0.4"/>
    <row r="623" ht="14.25" customHeight="1" x14ac:dyDescent="0.4"/>
    <row r="624" ht="14.25" customHeight="1" x14ac:dyDescent="0.4"/>
    <row r="625" ht="14.25" customHeight="1" x14ac:dyDescent="0.4"/>
    <row r="626" ht="14.25" customHeight="1" x14ac:dyDescent="0.4"/>
    <row r="627" ht="14.25" customHeight="1" x14ac:dyDescent="0.4"/>
    <row r="628" ht="14.25" customHeight="1" x14ac:dyDescent="0.4"/>
    <row r="629" ht="14.25" customHeight="1" x14ac:dyDescent="0.4"/>
    <row r="630" ht="14.25" customHeight="1" x14ac:dyDescent="0.4"/>
    <row r="631" ht="14.25" customHeight="1" x14ac:dyDescent="0.4"/>
    <row r="632" ht="14.25" customHeight="1" x14ac:dyDescent="0.4"/>
    <row r="633" ht="14.25" customHeight="1" x14ac:dyDescent="0.4"/>
    <row r="634" ht="14.25" customHeight="1" x14ac:dyDescent="0.4"/>
    <row r="635" ht="14.25" customHeight="1" x14ac:dyDescent="0.4"/>
    <row r="636" ht="14.25" customHeight="1" x14ac:dyDescent="0.4"/>
    <row r="637" ht="14.25" customHeight="1" x14ac:dyDescent="0.4"/>
    <row r="638" ht="14.25" customHeight="1" x14ac:dyDescent="0.4"/>
    <row r="639" ht="14.25" customHeight="1" x14ac:dyDescent="0.4"/>
    <row r="640" ht="14.25" customHeight="1" x14ac:dyDescent="0.4"/>
    <row r="641" ht="14.25" customHeight="1" x14ac:dyDescent="0.4"/>
    <row r="642" ht="14.25" customHeight="1" x14ac:dyDescent="0.4"/>
    <row r="643" ht="14.25" customHeight="1" x14ac:dyDescent="0.4"/>
    <row r="644" ht="14.25" customHeight="1" x14ac:dyDescent="0.4"/>
    <row r="645" ht="14.25" customHeight="1" x14ac:dyDescent="0.4"/>
    <row r="646" ht="14.25" customHeight="1" x14ac:dyDescent="0.4"/>
    <row r="647" ht="14.25" customHeight="1" x14ac:dyDescent="0.4"/>
    <row r="648" ht="14.25" customHeight="1" x14ac:dyDescent="0.4"/>
    <row r="649" ht="14.25" customHeight="1" x14ac:dyDescent="0.4"/>
    <row r="650" ht="14.25" customHeight="1" x14ac:dyDescent="0.4"/>
    <row r="651" ht="14.25" customHeight="1" x14ac:dyDescent="0.4"/>
    <row r="652" ht="14.25" customHeight="1" x14ac:dyDescent="0.4"/>
    <row r="653" ht="14.25" customHeight="1" x14ac:dyDescent="0.4"/>
    <row r="654" ht="14.25" customHeight="1" x14ac:dyDescent="0.4"/>
    <row r="655" ht="14.25" customHeight="1" x14ac:dyDescent="0.4"/>
    <row r="656" ht="14.25" customHeight="1" x14ac:dyDescent="0.4"/>
    <row r="657" ht="14.25" customHeight="1" x14ac:dyDescent="0.4"/>
    <row r="658" ht="14.25" customHeight="1" x14ac:dyDescent="0.4"/>
    <row r="659" ht="14.25" customHeight="1" x14ac:dyDescent="0.4"/>
    <row r="660" ht="14.25" customHeight="1" x14ac:dyDescent="0.4"/>
    <row r="661" ht="14.25" customHeight="1" x14ac:dyDescent="0.4"/>
    <row r="662" ht="14.25" customHeight="1" x14ac:dyDescent="0.4"/>
    <row r="663" ht="14.25" customHeight="1" x14ac:dyDescent="0.4"/>
    <row r="664" ht="14.25" customHeight="1" x14ac:dyDescent="0.4"/>
    <row r="665" ht="14.25" customHeight="1" x14ac:dyDescent="0.4"/>
    <row r="666" ht="14.25" customHeight="1" x14ac:dyDescent="0.4"/>
    <row r="667" ht="14.25" customHeight="1" x14ac:dyDescent="0.4"/>
    <row r="668" ht="14.25" customHeight="1" x14ac:dyDescent="0.4"/>
    <row r="669" ht="14.25" customHeight="1" x14ac:dyDescent="0.4"/>
    <row r="670" ht="14.25" customHeight="1" x14ac:dyDescent="0.4"/>
    <row r="671" ht="14.25" customHeight="1" x14ac:dyDescent="0.4"/>
    <row r="672" ht="14.25" customHeight="1" x14ac:dyDescent="0.4"/>
    <row r="673" ht="14.25" customHeight="1" x14ac:dyDescent="0.4"/>
    <row r="674" ht="14.25" customHeight="1" x14ac:dyDescent="0.4"/>
    <row r="675" ht="14.25" customHeight="1" x14ac:dyDescent="0.4"/>
    <row r="676" ht="14.25" customHeight="1" x14ac:dyDescent="0.4"/>
    <row r="677" ht="14.25" customHeight="1" x14ac:dyDescent="0.4"/>
    <row r="678" ht="14.25" customHeight="1" x14ac:dyDescent="0.4"/>
    <row r="679" ht="14.25" customHeight="1" x14ac:dyDescent="0.4"/>
    <row r="680" ht="14.25" customHeight="1" x14ac:dyDescent="0.4"/>
    <row r="681" ht="14.25" customHeight="1" x14ac:dyDescent="0.4"/>
    <row r="682" ht="14.25" customHeight="1" x14ac:dyDescent="0.4"/>
    <row r="683" ht="14.25" customHeight="1" x14ac:dyDescent="0.4"/>
    <row r="684" ht="14.25" customHeight="1" x14ac:dyDescent="0.4"/>
    <row r="685" ht="14.25" customHeight="1" x14ac:dyDescent="0.4"/>
    <row r="686" ht="14.25" customHeight="1" x14ac:dyDescent="0.4"/>
    <row r="687" ht="14.25" customHeight="1" x14ac:dyDescent="0.4"/>
    <row r="688" ht="14.25" customHeight="1" x14ac:dyDescent="0.4"/>
    <row r="689" ht="14.25" customHeight="1" x14ac:dyDescent="0.4"/>
    <row r="690" ht="14.25" customHeight="1" x14ac:dyDescent="0.4"/>
    <row r="691" ht="14.25" customHeight="1" x14ac:dyDescent="0.4"/>
    <row r="692" ht="14.25" customHeight="1" x14ac:dyDescent="0.4"/>
    <row r="693" ht="14.25" customHeight="1" x14ac:dyDescent="0.4"/>
    <row r="694" ht="14.25" customHeight="1" x14ac:dyDescent="0.4"/>
    <row r="695" ht="14.25" customHeight="1" x14ac:dyDescent="0.4"/>
    <row r="696" ht="14.25" customHeight="1" x14ac:dyDescent="0.4"/>
    <row r="697" ht="14.25" customHeight="1" x14ac:dyDescent="0.4"/>
    <row r="698" ht="14.25" customHeight="1" x14ac:dyDescent="0.4"/>
    <row r="699" ht="14.25" customHeight="1" x14ac:dyDescent="0.4"/>
    <row r="700" ht="14.25" customHeight="1" x14ac:dyDescent="0.4"/>
    <row r="701" ht="14.25" customHeight="1" x14ac:dyDescent="0.4"/>
    <row r="702" ht="14.25" customHeight="1" x14ac:dyDescent="0.4"/>
    <row r="703" ht="14.25" customHeight="1" x14ac:dyDescent="0.4"/>
    <row r="704" ht="14.25" customHeight="1" x14ac:dyDescent="0.4"/>
    <row r="705" ht="14.25" customHeight="1" x14ac:dyDescent="0.4"/>
    <row r="706" ht="14.25" customHeight="1" x14ac:dyDescent="0.4"/>
    <row r="707" ht="14.25" customHeight="1" x14ac:dyDescent="0.4"/>
    <row r="708" ht="14.25" customHeight="1" x14ac:dyDescent="0.4"/>
    <row r="709" ht="14.25" customHeight="1" x14ac:dyDescent="0.4"/>
    <row r="710" ht="14.25" customHeight="1" x14ac:dyDescent="0.4"/>
    <row r="711" ht="14.25" customHeight="1" x14ac:dyDescent="0.4"/>
    <row r="712" ht="14.25" customHeight="1" x14ac:dyDescent="0.4"/>
    <row r="713" ht="14.25" customHeight="1" x14ac:dyDescent="0.4"/>
    <row r="714" ht="14.25" customHeight="1" x14ac:dyDescent="0.4"/>
    <row r="715" ht="14.25" customHeight="1" x14ac:dyDescent="0.4"/>
    <row r="716" ht="14.25" customHeight="1" x14ac:dyDescent="0.4"/>
    <row r="717" ht="14.25" customHeight="1" x14ac:dyDescent="0.4"/>
    <row r="718" ht="14.25" customHeight="1" x14ac:dyDescent="0.4"/>
    <row r="719" ht="14.25" customHeight="1" x14ac:dyDescent="0.4"/>
    <row r="720" ht="14.25" customHeight="1" x14ac:dyDescent="0.4"/>
    <row r="721" ht="14.25" customHeight="1" x14ac:dyDescent="0.4"/>
    <row r="722" ht="14.25" customHeight="1" x14ac:dyDescent="0.4"/>
    <row r="723" ht="14.25" customHeight="1" x14ac:dyDescent="0.4"/>
    <row r="724" ht="14.25" customHeight="1" x14ac:dyDescent="0.4"/>
    <row r="725" ht="14.25" customHeight="1" x14ac:dyDescent="0.4"/>
    <row r="726" ht="14.25" customHeight="1" x14ac:dyDescent="0.4"/>
    <row r="727" ht="14.25" customHeight="1" x14ac:dyDescent="0.4"/>
    <row r="728" ht="14.25" customHeight="1" x14ac:dyDescent="0.4"/>
    <row r="729" ht="14.25" customHeight="1" x14ac:dyDescent="0.4"/>
    <row r="730" ht="14.25" customHeight="1" x14ac:dyDescent="0.4"/>
    <row r="731" ht="14.25" customHeight="1" x14ac:dyDescent="0.4"/>
    <row r="732" ht="14.25" customHeight="1" x14ac:dyDescent="0.4"/>
    <row r="733" ht="14.25" customHeight="1" x14ac:dyDescent="0.4"/>
    <row r="734" ht="14.25" customHeight="1" x14ac:dyDescent="0.4"/>
    <row r="735" ht="14.25" customHeight="1" x14ac:dyDescent="0.4"/>
    <row r="736" ht="14.25" customHeight="1" x14ac:dyDescent="0.4"/>
    <row r="737" ht="14.25" customHeight="1" x14ac:dyDescent="0.4"/>
    <row r="738" ht="14.25" customHeight="1" x14ac:dyDescent="0.4"/>
    <row r="739" ht="14.25" customHeight="1" x14ac:dyDescent="0.4"/>
    <row r="740" ht="14.25" customHeight="1" x14ac:dyDescent="0.4"/>
    <row r="741" ht="14.25" customHeight="1" x14ac:dyDescent="0.4"/>
    <row r="742" ht="14.25" customHeight="1" x14ac:dyDescent="0.4"/>
    <row r="743" ht="14.25" customHeight="1" x14ac:dyDescent="0.4"/>
    <row r="744" ht="14.25" customHeight="1" x14ac:dyDescent="0.4"/>
    <row r="745" ht="14.25" customHeight="1" x14ac:dyDescent="0.4"/>
    <row r="746" ht="14.25" customHeight="1" x14ac:dyDescent="0.4"/>
    <row r="747" ht="14.25" customHeight="1" x14ac:dyDescent="0.4"/>
    <row r="748" ht="14.25" customHeight="1" x14ac:dyDescent="0.4"/>
    <row r="749" ht="14.25" customHeight="1" x14ac:dyDescent="0.4"/>
    <row r="750" ht="14.25" customHeight="1" x14ac:dyDescent="0.4"/>
    <row r="751" ht="14.25" customHeight="1" x14ac:dyDescent="0.4"/>
    <row r="752" ht="14.25" customHeight="1" x14ac:dyDescent="0.4"/>
    <row r="753" ht="14.25" customHeight="1" x14ac:dyDescent="0.4"/>
    <row r="754" ht="14.25" customHeight="1" x14ac:dyDescent="0.4"/>
    <row r="755" ht="14.25" customHeight="1" x14ac:dyDescent="0.4"/>
    <row r="756" ht="14.25" customHeight="1" x14ac:dyDescent="0.4"/>
    <row r="757" ht="14.25" customHeight="1" x14ac:dyDescent="0.4"/>
    <row r="758" ht="14.25" customHeight="1" x14ac:dyDescent="0.4"/>
    <row r="759" ht="14.25" customHeight="1" x14ac:dyDescent="0.4"/>
    <row r="760" ht="14.25" customHeight="1" x14ac:dyDescent="0.4"/>
    <row r="761" ht="14.25" customHeight="1" x14ac:dyDescent="0.4"/>
    <row r="762" ht="14.25" customHeight="1" x14ac:dyDescent="0.4"/>
    <row r="763" ht="14.25" customHeight="1" x14ac:dyDescent="0.4"/>
    <row r="764" ht="14.25" customHeight="1" x14ac:dyDescent="0.4"/>
    <row r="765" ht="14.25" customHeight="1" x14ac:dyDescent="0.4"/>
    <row r="766" ht="14.25" customHeight="1" x14ac:dyDescent="0.4"/>
    <row r="767" ht="14.25" customHeight="1" x14ac:dyDescent="0.4"/>
    <row r="768" ht="14.25" customHeight="1" x14ac:dyDescent="0.4"/>
    <row r="769" ht="14.25" customHeight="1" x14ac:dyDescent="0.4"/>
    <row r="770" ht="14.25" customHeight="1" x14ac:dyDescent="0.4"/>
    <row r="771" ht="14.25" customHeight="1" x14ac:dyDescent="0.4"/>
    <row r="772" ht="14.25" customHeight="1" x14ac:dyDescent="0.4"/>
    <row r="773" ht="14.25" customHeight="1" x14ac:dyDescent="0.4"/>
    <row r="774" ht="14.25" customHeight="1" x14ac:dyDescent="0.4"/>
    <row r="775" ht="14.25" customHeight="1" x14ac:dyDescent="0.4"/>
    <row r="776" ht="14.25" customHeight="1" x14ac:dyDescent="0.4"/>
    <row r="777" ht="14.25" customHeight="1" x14ac:dyDescent="0.4"/>
    <row r="778" ht="14.25" customHeight="1" x14ac:dyDescent="0.4"/>
    <row r="779" ht="14.25" customHeight="1" x14ac:dyDescent="0.4"/>
    <row r="780" ht="14.25" customHeight="1" x14ac:dyDescent="0.4"/>
    <row r="781" ht="14.25" customHeight="1" x14ac:dyDescent="0.4"/>
    <row r="782" ht="14.25" customHeight="1" x14ac:dyDescent="0.4"/>
    <row r="783" ht="14.25" customHeight="1" x14ac:dyDescent="0.4"/>
    <row r="784" ht="14.25" customHeight="1" x14ac:dyDescent="0.4"/>
    <row r="785" ht="14.25" customHeight="1" x14ac:dyDescent="0.4"/>
    <row r="786" ht="14.25" customHeight="1" x14ac:dyDescent="0.4"/>
    <row r="787" ht="14.25" customHeight="1" x14ac:dyDescent="0.4"/>
    <row r="788" ht="14.25" customHeight="1" x14ac:dyDescent="0.4"/>
    <row r="789" ht="14.25" customHeight="1" x14ac:dyDescent="0.4"/>
    <row r="790" ht="14.25" customHeight="1" x14ac:dyDescent="0.4"/>
    <row r="791" ht="14.25" customHeight="1" x14ac:dyDescent="0.4"/>
    <row r="792" ht="14.25" customHeight="1" x14ac:dyDescent="0.4"/>
    <row r="793" ht="14.25" customHeight="1" x14ac:dyDescent="0.4"/>
    <row r="794" ht="14.25" customHeight="1" x14ac:dyDescent="0.4"/>
    <row r="795" ht="14.25" customHeight="1" x14ac:dyDescent="0.4"/>
    <row r="796" ht="14.25" customHeight="1" x14ac:dyDescent="0.4"/>
    <row r="797" ht="14.25" customHeight="1" x14ac:dyDescent="0.4"/>
    <row r="798" ht="14.25" customHeight="1" x14ac:dyDescent="0.4"/>
    <row r="799" ht="14.25" customHeight="1" x14ac:dyDescent="0.4"/>
    <row r="800" ht="14.25" customHeight="1" x14ac:dyDescent="0.4"/>
    <row r="801" ht="14.25" customHeight="1" x14ac:dyDescent="0.4"/>
    <row r="802" ht="14.25" customHeight="1" x14ac:dyDescent="0.4"/>
    <row r="803" ht="14.25" customHeight="1" x14ac:dyDescent="0.4"/>
    <row r="804" ht="14.25" customHeight="1" x14ac:dyDescent="0.4"/>
    <row r="805" ht="14.25" customHeight="1" x14ac:dyDescent="0.4"/>
    <row r="806" ht="14.25" customHeight="1" x14ac:dyDescent="0.4"/>
    <row r="807" ht="14.25" customHeight="1" x14ac:dyDescent="0.4"/>
    <row r="808" ht="14.25" customHeight="1" x14ac:dyDescent="0.4"/>
    <row r="809" ht="14.25" customHeight="1" x14ac:dyDescent="0.4"/>
    <row r="810" ht="14.25" customHeight="1" x14ac:dyDescent="0.4"/>
    <row r="811" ht="14.25" customHeight="1" x14ac:dyDescent="0.4"/>
    <row r="812" ht="14.25" customHeight="1" x14ac:dyDescent="0.4"/>
    <row r="813" ht="14.25" customHeight="1" x14ac:dyDescent="0.4"/>
    <row r="814" ht="14.25" customHeight="1" x14ac:dyDescent="0.4"/>
    <row r="815" ht="14.25" customHeight="1" x14ac:dyDescent="0.4"/>
    <row r="816" ht="14.25" customHeight="1" x14ac:dyDescent="0.4"/>
    <row r="817" ht="14.25" customHeight="1" x14ac:dyDescent="0.4"/>
    <row r="818" ht="14.25" customHeight="1" x14ac:dyDescent="0.4"/>
    <row r="819" ht="14.25" customHeight="1" x14ac:dyDescent="0.4"/>
    <row r="820" ht="14.25" customHeight="1" x14ac:dyDescent="0.4"/>
    <row r="821" ht="14.25" customHeight="1" x14ac:dyDescent="0.4"/>
    <row r="822" ht="14.25" customHeight="1" x14ac:dyDescent="0.4"/>
    <row r="823" ht="14.25" customHeight="1" x14ac:dyDescent="0.4"/>
    <row r="824" ht="14.25" customHeight="1" x14ac:dyDescent="0.4"/>
    <row r="825" ht="14.25" customHeight="1" x14ac:dyDescent="0.4"/>
    <row r="826" ht="14.25" customHeight="1" x14ac:dyDescent="0.4"/>
    <row r="827" ht="14.25" customHeight="1" x14ac:dyDescent="0.4"/>
    <row r="828" ht="14.25" customHeight="1" x14ac:dyDescent="0.4"/>
    <row r="829" ht="14.25" customHeight="1" x14ac:dyDescent="0.4"/>
    <row r="830" ht="14.25" customHeight="1" x14ac:dyDescent="0.4"/>
    <row r="831" ht="14.25" customHeight="1" x14ac:dyDescent="0.4"/>
    <row r="832" ht="14.25" customHeight="1" x14ac:dyDescent="0.4"/>
    <row r="833" ht="14.25" customHeight="1" x14ac:dyDescent="0.4"/>
    <row r="834" ht="14.25" customHeight="1" x14ac:dyDescent="0.4"/>
    <row r="835" ht="14.25" customHeight="1" x14ac:dyDescent="0.4"/>
    <row r="836" ht="14.25" customHeight="1" x14ac:dyDescent="0.4"/>
    <row r="837" ht="14.25" customHeight="1" x14ac:dyDescent="0.4"/>
    <row r="838" ht="14.25" customHeight="1" x14ac:dyDescent="0.4"/>
    <row r="839" ht="14.25" customHeight="1" x14ac:dyDescent="0.4"/>
    <row r="840" ht="14.25" customHeight="1" x14ac:dyDescent="0.4"/>
    <row r="841" ht="14.25" customHeight="1" x14ac:dyDescent="0.4"/>
    <row r="842" ht="14.25" customHeight="1" x14ac:dyDescent="0.4"/>
    <row r="843" ht="14.25" customHeight="1" x14ac:dyDescent="0.4"/>
    <row r="844" ht="14.25" customHeight="1" x14ac:dyDescent="0.4"/>
    <row r="845" ht="14.25" customHeight="1" x14ac:dyDescent="0.4"/>
    <row r="846" ht="14.25" customHeight="1" x14ac:dyDescent="0.4"/>
    <row r="847" ht="14.25" customHeight="1" x14ac:dyDescent="0.4"/>
    <row r="848" ht="14.25" customHeight="1" x14ac:dyDescent="0.4"/>
    <row r="849" ht="14.25" customHeight="1" x14ac:dyDescent="0.4"/>
    <row r="850" ht="14.25" customHeight="1" x14ac:dyDescent="0.4"/>
    <row r="851" ht="14.25" customHeight="1" x14ac:dyDescent="0.4"/>
    <row r="852" ht="14.25" customHeight="1" x14ac:dyDescent="0.4"/>
    <row r="853" ht="14.25" customHeight="1" x14ac:dyDescent="0.4"/>
    <row r="854" ht="14.25" customHeight="1" x14ac:dyDescent="0.4"/>
    <row r="855" ht="14.25" customHeight="1" x14ac:dyDescent="0.4"/>
    <row r="856" ht="14.25" customHeight="1" x14ac:dyDescent="0.4"/>
    <row r="857" ht="14.25" customHeight="1" x14ac:dyDescent="0.4"/>
    <row r="858" ht="14.25" customHeight="1" x14ac:dyDescent="0.4"/>
    <row r="859" ht="14.25" customHeight="1" x14ac:dyDescent="0.4"/>
    <row r="860" ht="14.25" customHeight="1" x14ac:dyDescent="0.4"/>
    <row r="861" ht="14.25" customHeight="1" x14ac:dyDescent="0.4"/>
    <row r="862" ht="14.25" customHeight="1" x14ac:dyDescent="0.4"/>
    <row r="863" ht="14.25" customHeight="1" x14ac:dyDescent="0.4"/>
    <row r="864" ht="14.25" customHeight="1" x14ac:dyDescent="0.4"/>
    <row r="865" ht="14.25" customHeight="1" x14ac:dyDescent="0.4"/>
    <row r="866" ht="14.25" customHeight="1" x14ac:dyDescent="0.4"/>
    <row r="867" ht="14.25" customHeight="1" x14ac:dyDescent="0.4"/>
    <row r="868" ht="14.25" customHeight="1" x14ac:dyDescent="0.4"/>
    <row r="869" ht="14.25" customHeight="1" x14ac:dyDescent="0.4"/>
    <row r="870" ht="14.25" customHeight="1" x14ac:dyDescent="0.4"/>
    <row r="871" ht="14.25" customHeight="1" x14ac:dyDescent="0.4"/>
    <row r="872" ht="14.25" customHeight="1" x14ac:dyDescent="0.4"/>
    <row r="873" ht="14.25" customHeight="1" x14ac:dyDescent="0.4"/>
    <row r="874" ht="14.25" customHeight="1" x14ac:dyDescent="0.4"/>
    <row r="875" ht="14.25" customHeight="1" x14ac:dyDescent="0.4"/>
    <row r="876" ht="14.25" customHeight="1" x14ac:dyDescent="0.4"/>
    <row r="877" ht="14.25" customHeight="1" x14ac:dyDescent="0.4"/>
    <row r="878" ht="14.25" customHeight="1" x14ac:dyDescent="0.4"/>
    <row r="879" ht="14.25" customHeight="1" x14ac:dyDescent="0.4"/>
    <row r="880" ht="14.25" customHeight="1" x14ac:dyDescent="0.4"/>
    <row r="881" ht="14.25" customHeight="1" x14ac:dyDescent="0.4"/>
    <row r="882" ht="14.25" customHeight="1" x14ac:dyDescent="0.4"/>
    <row r="883" ht="14.25" customHeight="1" x14ac:dyDescent="0.4"/>
    <row r="884" ht="14.25" customHeight="1" x14ac:dyDescent="0.4"/>
    <row r="885" ht="14.25" customHeight="1" x14ac:dyDescent="0.4"/>
    <row r="886" ht="14.25" customHeight="1" x14ac:dyDescent="0.4"/>
    <row r="887" ht="14.25" customHeight="1" x14ac:dyDescent="0.4"/>
    <row r="888" ht="14.25" customHeight="1" x14ac:dyDescent="0.4"/>
    <row r="889" ht="14.25" customHeight="1" x14ac:dyDescent="0.4"/>
    <row r="890" ht="14.25" customHeight="1" x14ac:dyDescent="0.4"/>
    <row r="891" ht="14.25" customHeight="1" x14ac:dyDescent="0.4"/>
    <row r="892" ht="14.25" customHeight="1" x14ac:dyDescent="0.4"/>
    <row r="893" ht="14.25" customHeight="1" x14ac:dyDescent="0.4"/>
    <row r="894" ht="14.25" customHeight="1" x14ac:dyDescent="0.4"/>
    <row r="895" ht="14.25" customHeight="1" x14ac:dyDescent="0.4"/>
    <row r="896" ht="14.25" customHeight="1" x14ac:dyDescent="0.4"/>
    <row r="897" ht="14.25" customHeight="1" x14ac:dyDescent="0.4"/>
    <row r="898" ht="14.25" customHeight="1" x14ac:dyDescent="0.4"/>
    <row r="899" ht="14.25" customHeight="1" x14ac:dyDescent="0.4"/>
    <row r="900" ht="14.25" customHeight="1" x14ac:dyDescent="0.4"/>
    <row r="901" ht="14.25" customHeight="1" x14ac:dyDescent="0.4"/>
    <row r="902" ht="14.25" customHeight="1" x14ac:dyDescent="0.4"/>
    <row r="903" ht="14.25" customHeight="1" x14ac:dyDescent="0.4"/>
    <row r="904" ht="14.25" customHeight="1" x14ac:dyDescent="0.4"/>
    <row r="905" ht="14.25" customHeight="1" x14ac:dyDescent="0.4"/>
    <row r="906" ht="14.25" customHeight="1" x14ac:dyDescent="0.4"/>
    <row r="907" ht="14.25" customHeight="1" x14ac:dyDescent="0.4"/>
    <row r="908" ht="14.25" customHeight="1" x14ac:dyDescent="0.4"/>
    <row r="909" ht="14.25" customHeight="1" x14ac:dyDescent="0.4"/>
    <row r="910" ht="14.25" customHeight="1" x14ac:dyDescent="0.4"/>
    <row r="911" ht="14.25" customHeight="1" x14ac:dyDescent="0.4"/>
    <row r="912" ht="14.25" customHeight="1" x14ac:dyDescent="0.4"/>
    <row r="913" ht="14.25" customHeight="1" x14ac:dyDescent="0.4"/>
    <row r="914" ht="14.25" customHeight="1" x14ac:dyDescent="0.4"/>
    <row r="915" ht="14.25" customHeight="1" x14ac:dyDescent="0.4"/>
    <row r="916" ht="14.25" customHeight="1" x14ac:dyDescent="0.4"/>
    <row r="917" ht="14.25" customHeight="1" x14ac:dyDescent="0.4"/>
    <row r="918" ht="14.25" customHeight="1" x14ac:dyDescent="0.4"/>
    <row r="919" ht="14.25" customHeight="1" x14ac:dyDescent="0.4"/>
    <row r="920" ht="14.25" customHeight="1" x14ac:dyDescent="0.4"/>
    <row r="921" ht="14.25" customHeight="1" x14ac:dyDescent="0.4"/>
    <row r="922" ht="14.25" customHeight="1" x14ac:dyDescent="0.4"/>
    <row r="923" ht="14.25" customHeight="1" x14ac:dyDescent="0.4"/>
    <row r="924" ht="14.25" customHeight="1" x14ac:dyDescent="0.4"/>
    <row r="925" ht="14.25" customHeight="1" x14ac:dyDescent="0.4"/>
    <row r="926" ht="14.25" customHeight="1" x14ac:dyDescent="0.4"/>
    <row r="927" ht="14.25" customHeight="1" x14ac:dyDescent="0.4"/>
    <row r="928" ht="14.25" customHeight="1" x14ac:dyDescent="0.4"/>
    <row r="929" ht="14.25" customHeight="1" x14ac:dyDescent="0.4"/>
    <row r="930" ht="14.25" customHeight="1" x14ac:dyDescent="0.4"/>
    <row r="931" ht="14.25" customHeight="1" x14ac:dyDescent="0.4"/>
    <row r="932" ht="14.25" customHeight="1" x14ac:dyDescent="0.4"/>
    <row r="933" ht="14.25" customHeight="1" x14ac:dyDescent="0.4"/>
    <row r="934" ht="14.25" customHeight="1" x14ac:dyDescent="0.4"/>
    <row r="935" ht="14.25" customHeight="1" x14ac:dyDescent="0.4"/>
    <row r="936" ht="14.25" customHeight="1" x14ac:dyDescent="0.4"/>
    <row r="937" ht="14.25" customHeight="1" x14ac:dyDescent="0.4"/>
    <row r="938" ht="14.25" customHeight="1" x14ac:dyDescent="0.4"/>
    <row r="939" ht="14.25" customHeight="1" x14ac:dyDescent="0.4"/>
    <row r="940" ht="14.25" customHeight="1" x14ac:dyDescent="0.4"/>
    <row r="941" ht="14.25" customHeight="1" x14ac:dyDescent="0.4"/>
    <row r="942" ht="14.25" customHeight="1" x14ac:dyDescent="0.4"/>
    <row r="943" ht="14.25" customHeight="1" x14ac:dyDescent="0.4"/>
    <row r="944" ht="14.25" customHeight="1" x14ac:dyDescent="0.4"/>
    <row r="945" ht="14.25" customHeight="1" x14ac:dyDescent="0.4"/>
    <row r="946" ht="14.25" customHeight="1" x14ac:dyDescent="0.4"/>
    <row r="947" ht="14.25" customHeight="1" x14ac:dyDescent="0.4"/>
    <row r="948" ht="14.25" customHeight="1" x14ac:dyDescent="0.4"/>
    <row r="949" ht="14.25" customHeight="1" x14ac:dyDescent="0.4"/>
    <row r="950" ht="14.25" customHeight="1" x14ac:dyDescent="0.4"/>
    <row r="951" ht="14.25" customHeight="1" x14ac:dyDescent="0.4"/>
    <row r="952" ht="14.25" customHeight="1" x14ac:dyDescent="0.4"/>
    <row r="953" ht="14.25" customHeight="1" x14ac:dyDescent="0.4"/>
    <row r="954" ht="14.25" customHeight="1" x14ac:dyDescent="0.4"/>
    <row r="955" ht="14.25" customHeight="1" x14ac:dyDescent="0.4"/>
    <row r="956" ht="14.25" customHeight="1" x14ac:dyDescent="0.4"/>
    <row r="957" ht="14.25" customHeight="1" x14ac:dyDescent="0.4"/>
    <row r="958" ht="14.25" customHeight="1" x14ac:dyDescent="0.4"/>
    <row r="959" ht="14.25" customHeight="1" x14ac:dyDescent="0.4"/>
    <row r="960" ht="14.25" customHeight="1" x14ac:dyDescent="0.4"/>
    <row r="961" ht="14.25" customHeight="1" x14ac:dyDescent="0.4"/>
    <row r="962" ht="14.25" customHeight="1" x14ac:dyDescent="0.4"/>
    <row r="963" ht="14.25" customHeight="1" x14ac:dyDescent="0.4"/>
    <row r="964" ht="14.25" customHeight="1" x14ac:dyDescent="0.4"/>
    <row r="965" ht="14.25" customHeight="1" x14ac:dyDescent="0.4"/>
    <row r="966" ht="14.25" customHeight="1" x14ac:dyDescent="0.4"/>
    <row r="967" ht="14.25" customHeight="1" x14ac:dyDescent="0.4"/>
    <row r="968" ht="14.25" customHeight="1" x14ac:dyDescent="0.4"/>
    <row r="969" ht="14.25" customHeight="1" x14ac:dyDescent="0.4"/>
    <row r="970" ht="14.25" customHeight="1" x14ac:dyDescent="0.4"/>
    <row r="971" ht="14.25" customHeight="1" x14ac:dyDescent="0.4"/>
    <row r="972" ht="14.25" customHeight="1" x14ac:dyDescent="0.4"/>
    <row r="973" ht="14.25" customHeight="1" x14ac:dyDescent="0.4"/>
    <row r="974" ht="14.25" customHeight="1" x14ac:dyDescent="0.4"/>
    <row r="975" ht="14.25" customHeight="1" x14ac:dyDescent="0.4"/>
    <row r="976" ht="14.25" customHeight="1" x14ac:dyDescent="0.4"/>
    <row r="977" ht="14.25" customHeight="1" x14ac:dyDescent="0.4"/>
    <row r="978" ht="14.25" customHeight="1" x14ac:dyDescent="0.4"/>
    <row r="979" ht="14.25" customHeight="1" x14ac:dyDescent="0.4"/>
    <row r="980" ht="14.25" customHeight="1" x14ac:dyDescent="0.4"/>
    <row r="981" ht="14.25" customHeight="1" x14ac:dyDescent="0.4"/>
    <row r="982" ht="14.25" customHeight="1" x14ac:dyDescent="0.4"/>
    <row r="983" ht="14.25" customHeight="1" x14ac:dyDescent="0.4"/>
    <row r="984" ht="14.25" customHeight="1" x14ac:dyDescent="0.4"/>
    <row r="985" ht="14.25" customHeight="1" x14ac:dyDescent="0.4"/>
    <row r="986" ht="14.25" customHeight="1" x14ac:dyDescent="0.4"/>
    <row r="987" ht="14.25" customHeight="1" x14ac:dyDescent="0.4"/>
    <row r="988" ht="14.25" customHeight="1" x14ac:dyDescent="0.4"/>
    <row r="989" ht="14.25" customHeight="1" x14ac:dyDescent="0.4"/>
    <row r="990" ht="14.25" customHeight="1" x14ac:dyDescent="0.4"/>
    <row r="991" ht="14.25" customHeight="1" x14ac:dyDescent="0.4"/>
    <row r="992" ht="14.25" customHeight="1" x14ac:dyDescent="0.4"/>
    <row r="993" ht="14.25" customHeight="1" x14ac:dyDescent="0.4"/>
    <row r="994" ht="14.25" customHeight="1" x14ac:dyDescent="0.4"/>
    <row r="995" ht="14.25" customHeight="1" x14ac:dyDescent="0.4"/>
    <row r="996" ht="14.25" customHeight="1" x14ac:dyDescent="0.4"/>
    <row r="997" ht="14.25" customHeight="1" x14ac:dyDescent="0.4"/>
    <row r="998" ht="14.25" customHeight="1" x14ac:dyDescent="0.4"/>
    <row r="999" ht="14.25" customHeight="1" x14ac:dyDescent="0.4"/>
    <row r="1000" ht="14.25" customHeight="1" x14ac:dyDescent="0.4"/>
  </sheetData>
  <autoFilter ref="A2:P264" xr:uid="{00000000-0001-0000-0000-000000000000}">
    <sortState xmlns:xlrd2="http://schemas.microsoft.com/office/spreadsheetml/2017/richdata2" ref="A3:P264">
      <sortCondition ref="A2:A264"/>
    </sortState>
  </autoFilter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000"/>
  <sheetViews>
    <sheetView zoomScale="64" workbookViewId="0">
      <selection activeCell="H39" sqref="A37:H39"/>
    </sheetView>
  </sheetViews>
  <sheetFormatPr defaultColWidth="14.3828125" defaultRowHeight="15" customHeight="1" x14ac:dyDescent="0.4"/>
  <cols>
    <col min="1" max="1" width="9" customWidth="1"/>
    <col min="2" max="2" width="12.3828125" customWidth="1"/>
    <col min="3" max="3" width="10.15234375" customWidth="1"/>
    <col min="4" max="4" width="9.3828125" customWidth="1"/>
    <col min="5" max="5" width="8.53515625" customWidth="1"/>
    <col min="6" max="6" width="8.3828125" customWidth="1"/>
    <col min="7" max="7" width="9.53515625" customWidth="1"/>
    <col min="8" max="8" width="8.15234375" customWidth="1"/>
    <col min="9" max="9" width="9.3828125" customWidth="1"/>
    <col min="10" max="10" width="12.15234375" customWidth="1"/>
    <col min="11" max="11" width="9.3046875" customWidth="1"/>
    <col min="12" max="12" width="11.3046875" customWidth="1"/>
    <col min="13" max="13" width="11.3828125" customWidth="1"/>
    <col min="14" max="15" width="13.3828125" customWidth="1"/>
    <col min="16" max="16" width="8.69140625" customWidth="1"/>
    <col min="17" max="17" width="14.07421875" customWidth="1"/>
    <col min="18" max="23" width="8.69140625" customWidth="1"/>
  </cols>
  <sheetData>
    <row r="1" spans="1:30" ht="14.25" customHeight="1" x14ac:dyDescent="0.4">
      <c r="A1" s="56" t="s">
        <v>20</v>
      </c>
      <c r="R1" s="1" t="s">
        <v>0</v>
      </c>
      <c r="S1" s="1" t="s">
        <v>1</v>
      </c>
      <c r="T1" s="1" t="s">
        <v>2</v>
      </c>
      <c r="U1" s="1" t="s">
        <v>3</v>
      </c>
      <c r="V1" s="1" t="s">
        <v>4</v>
      </c>
      <c r="W1" s="1" t="s">
        <v>5</v>
      </c>
      <c r="X1" s="1" t="s">
        <v>6</v>
      </c>
      <c r="Y1" s="1" t="s">
        <v>7</v>
      </c>
      <c r="Z1" s="1" t="s">
        <v>8</v>
      </c>
      <c r="AA1" s="1" t="s">
        <v>9</v>
      </c>
      <c r="AB1" s="1" t="s">
        <v>10</v>
      </c>
      <c r="AC1" s="1" t="s">
        <v>11</v>
      </c>
      <c r="AD1" s="2" t="s">
        <v>12</v>
      </c>
    </row>
    <row r="2" spans="1:30" ht="14.25" customHeight="1" x14ac:dyDescent="0.4">
      <c r="A2" s="1" t="s">
        <v>22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50" t="s">
        <v>12</v>
      </c>
      <c r="O2" s="50" t="s">
        <v>55</v>
      </c>
      <c r="Q2" s="3" t="s">
        <v>18</v>
      </c>
      <c r="R2" s="4">
        <f>AVERAGE(B$3:B$267)</f>
        <v>210.1556420233463</v>
      </c>
      <c r="S2" s="4">
        <f t="shared" ref="S2:AC2" si="0">AVERAGE(C$3:C$267)</f>
        <v>224.62745098039215</v>
      </c>
      <c r="T2" s="4">
        <f t="shared" si="0"/>
        <v>254.87937743190662</v>
      </c>
      <c r="U2" s="4">
        <f t="shared" si="0"/>
        <v>118.44705882352942</v>
      </c>
      <c r="V2" s="4">
        <f t="shared" si="0"/>
        <v>91.015625</v>
      </c>
      <c r="W2" s="4">
        <f t="shared" si="0"/>
        <v>54.420233463035018</v>
      </c>
      <c r="X2" s="4">
        <f t="shared" si="0"/>
        <v>23.688715953307394</v>
      </c>
      <c r="Y2" s="4">
        <f t="shared" si="0"/>
        <v>22.85603112840467</v>
      </c>
      <c r="Z2" s="4">
        <f t="shared" si="0"/>
        <v>23.349019607843136</v>
      </c>
      <c r="AA2" s="4">
        <f t="shared" si="0"/>
        <v>30.5078125</v>
      </c>
      <c r="AB2" s="4">
        <f t="shared" si="0"/>
        <v>78.409448818897644</v>
      </c>
      <c r="AC2" s="4">
        <f t="shared" si="0"/>
        <v>190.38132295719845</v>
      </c>
      <c r="AD2" s="4">
        <f t="shared" ref="AD2" si="1">AVERAGE(N$3:N$267)</f>
        <v>6825.6770534550196</v>
      </c>
    </row>
    <row r="3" spans="1:30" ht="14.25" customHeight="1" x14ac:dyDescent="0.4">
      <c r="A3" s="14">
        <v>1</v>
      </c>
      <c r="B3" s="6">
        <v>92</v>
      </c>
      <c r="C3" s="6">
        <v>115</v>
      </c>
      <c r="D3" s="6">
        <v>130</v>
      </c>
      <c r="E3" s="6">
        <v>59</v>
      </c>
      <c r="F3" s="6">
        <v>44</v>
      </c>
      <c r="G3" s="6">
        <v>29</v>
      </c>
      <c r="H3" s="6">
        <v>12</v>
      </c>
      <c r="I3" s="6">
        <v>9</v>
      </c>
      <c r="J3" s="6">
        <v>13</v>
      </c>
      <c r="K3" s="6">
        <v>13</v>
      </c>
      <c r="L3" s="6">
        <v>37</v>
      </c>
      <c r="M3" s="6">
        <v>94</v>
      </c>
      <c r="N3" s="27">
        <f t="shared" ref="N3:N66" si="2">SUM(B3:M3)</f>
        <v>647</v>
      </c>
      <c r="O3" s="18">
        <f>N3*102/868</f>
        <v>76.02995391705069</v>
      </c>
      <c r="Q3" s="3" t="s">
        <v>19</v>
      </c>
      <c r="R3" s="4">
        <f t="shared" ref="R3:AC3" si="3">MEDIAN(B$3:B$267)</f>
        <v>102</v>
      </c>
      <c r="S3" s="4">
        <f t="shared" si="3"/>
        <v>109</v>
      </c>
      <c r="T3" s="4">
        <f t="shared" si="3"/>
        <v>123</v>
      </c>
      <c r="U3" s="4">
        <f t="shared" si="3"/>
        <v>57</v>
      </c>
      <c r="V3" s="4">
        <f t="shared" si="3"/>
        <v>43.5</v>
      </c>
      <c r="W3" s="4">
        <f t="shared" si="3"/>
        <v>26</v>
      </c>
      <c r="X3" s="4">
        <f t="shared" si="3"/>
        <v>11</v>
      </c>
      <c r="Y3" s="4">
        <f t="shared" si="3"/>
        <v>10</v>
      </c>
      <c r="Z3" s="4">
        <f t="shared" si="3"/>
        <v>11</v>
      </c>
      <c r="AA3" s="4">
        <f t="shared" si="3"/>
        <v>14</v>
      </c>
      <c r="AB3" s="4">
        <f t="shared" si="3"/>
        <v>36</v>
      </c>
      <c r="AC3" s="4">
        <f t="shared" si="3"/>
        <v>91</v>
      </c>
      <c r="AD3" s="4">
        <f t="shared" ref="AD3" si="4">MEDIAN(N$3:N$267)</f>
        <v>627</v>
      </c>
    </row>
    <row r="4" spans="1:30" ht="14.25" customHeight="1" x14ac:dyDescent="0.4">
      <c r="A4" s="14">
        <v>2</v>
      </c>
      <c r="B4" s="6">
        <v>81</v>
      </c>
      <c r="C4" s="6">
        <v>124</v>
      </c>
      <c r="D4" s="6">
        <v>139</v>
      </c>
      <c r="E4" s="6">
        <v>68</v>
      </c>
      <c r="F4" s="6">
        <v>0</v>
      </c>
      <c r="G4" s="6">
        <v>0</v>
      </c>
      <c r="H4" s="6">
        <v>0</v>
      </c>
      <c r="I4" s="6">
        <v>113</v>
      </c>
      <c r="J4" s="6">
        <v>11</v>
      </c>
      <c r="K4" s="6">
        <v>17</v>
      </c>
      <c r="L4" s="6">
        <v>44</v>
      </c>
      <c r="M4" s="6">
        <v>113</v>
      </c>
      <c r="N4" s="27">
        <f t="shared" si="2"/>
        <v>710</v>
      </c>
      <c r="O4" s="18">
        <f t="shared" ref="O4:O67" si="5">N4*102/868</f>
        <v>83.433179723502306</v>
      </c>
      <c r="Q4" s="3" t="s">
        <v>15</v>
      </c>
      <c r="R4" s="3">
        <f t="shared" ref="R4:AC4" si="6">COUNTA(B$3:B$267)</f>
        <v>257</v>
      </c>
      <c r="S4" s="3">
        <f t="shared" si="6"/>
        <v>255</v>
      </c>
      <c r="T4" s="3">
        <f t="shared" si="6"/>
        <v>257</v>
      </c>
      <c r="U4" s="3">
        <f t="shared" si="6"/>
        <v>255</v>
      </c>
      <c r="V4" s="3">
        <f t="shared" si="6"/>
        <v>256</v>
      </c>
      <c r="W4" s="3">
        <f t="shared" si="6"/>
        <v>257</v>
      </c>
      <c r="X4" s="3">
        <f t="shared" si="6"/>
        <v>257</v>
      </c>
      <c r="Y4" s="3">
        <f t="shared" si="6"/>
        <v>257</v>
      </c>
      <c r="Z4" s="3">
        <f t="shared" si="6"/>
        <v>255</v>
      </c>
      <c r="AA4" s="3">
        <f t="shared" si="6"/>
        <v>256</v>
      </c>
      <c r="AB4" s="3">
        <f t="shared" si="6"/>
        <v>254</v>
      </c>
      <c r="AC4" s="3">
        <f t="shared" si="6"/>
        <v>257</v>
      </c>
      <c r="AD4" s="3">
        <f t="shared" ref="AD4" si="7">COUNTA(N$3:N$267)</f>
        <v>260</v>
      </c>
    </row>
    <row r="5" spans="1:30" ht="14.25" customHeight="1" x14ac:dyDescent="0.4">
      <c r="A5" s="14">
        <v>3</v>
      </c>
      <c r="B5" s="6">
        <v>125</v>
      </c>
      <c r="C5" s="6">
        <v>137</v>
      </c>
      <c r="D5" s="6">
        <v>156</v>
      </c>
      <c r="E5" s="6">
        <v>76</v>
      </c>
      <c r="F5" s="6">
        <v>66</v>
      </c>
      <c r="G5" s="6">
        <v>42</v>
      </c>
      <c r="H5" s="6">
        <v>17</v>
      </c>
      <c r="I5" s="6">
        <v>13</v>
      </c>
      <c r="J5" s="6">
        <v>11</v>
      </c>
      <c r="K5" s="6">
        <v>24</v>
      </c>
      <c r="L5" s="6">
        <v>58</v>
      </c>
      <c r="M5" s="6">
        <v>125</v>
      </c>
      <c r="N5" s="27">
        <f t="shared" si="2"/>
        <v>850</v>
      </c>
      <c r="O5" s="18">
        <f t="shared" si="5"/>
        <v>99.884792626728114</v>
      </c>
    </row>
    <row r="6" spans="1:30" ht="14.25" customHeight="1" x14ac:dyDescent="0.4">
      <c r="A6" s="14">
        <v>4</v>
      </c>
      <c r="B6" s="6">
        <v>99</v>
      </c>
      <c r="C6" s="6">
        <v>108</v>
      </c>
      <c r="D6" s="6">
        <v>117</v>
      </c>
      <c r="E6" s="6">
        <v>57</v>
      </c>
      <c r="F6" s="6">
        <v>41</v>
      </c>
      <c r="G6" s="6">
        <v>23</v>
      </c>
      <c r="H6" s="6">
        <v>7</v>
      </c>
      <c r="I6" s="6">
        <v>7</v>
      </c>
      <c r="J6" s="6">
        <v>7</v>
      </c>
      <c r="K6" s="6">
        <v>12</v>
      </c>
      <c r="L6" s="6">
        <v>38</v>
      </c>
      <c r="M6" s="6">
        <v>94</v>
      </c>
      <c r="N6" s="27">
        <f t="shared" si="2"/>
        <v>610</v>
      </c>
      <c r="O6" s="18">
        <f t="shared" si="5"/>
        <v>71.68202764976958</v>
      </c>
    </row>
    <row r="7" spans="1:30" ht="14.25" customHeight="1" x14ac:dyDescent="0.4">
      <c r="A7" s="14">
        <v>5</v>
      </c>
      <c r="B7" s="6">
        <v>108</v>
      </c>
      <c r="C7" s="6">
        <v>118</v>
      </c>
      <c r="D7" s="6">
        <v>112</v>
      </c>
      <c r="E7" s="6">
        <v>51</v>
      </c>
      <c r="F7" s="6">
        <v>26</v>
      </c>
      <c r="G7" s="6">
        <v>5</v>
      </c>
      <c r="H7" s="6">
        <v>4</v>
      </c>
      <c r="I7" s="6">
        <v>4</v>
      </c>
      <c r="J7" s="6">
        <v>4</v>
      </c>
      <c r="K7" s="6">
        <v>4</v>
      </c>
      <c r="L7" s="6">
        <v>22</v>
      </c>
      <c r="M7" s="6">
        <v>79</v>
      </c>
      <c r="N7" s="27">
        <f t="shared" si="2"/>
        <v>537</v>
      </c>
      <c r="O7" s="18">
        <f t="shared" si="5"/>
        <v>63.103686635944698</v>
      </c>
    </row>
    <row r="8" spans="1:30" ht="14.25" customHeight="1" x14ac:dyDescent="0.4">
      <c r="A8" s="14">
        <v>6</v>
      </c>
      <c r="B8" s="6">
        <v>90</v>
      </c>
      <c r="C8" s="6">
        <v>99</v>
      </c>
      <c r="D8" s="6">
        <v>138</v>
      </c>
      <c r="E8" s="6">
        <v>73</v>
      </c>
      <c r="F8" s="6">
        <v>63</v>
      </c>
      <c r="G8" s="6">
        <v>31</v>
      </c>
      <c r="H8" s="6">
        <v>10</v>
      </c>
      <c r="I8" s="6">
        <v>10</v>
      </c>
      <c r="J8" s="6">
        <v>11</v>
      </c>
      <c r="K8" s="6">
        <v>4</v>
      </c>
      <c r="L8" s="6">
        <v>35</v>
      </c>
      <c r="M8" s="6">
        <v>71</v>
      </c>
      <c r="N8" s="27">
        <f t="shared" si="2"/>
        <v>635</v>
      </c>
      <c r="O8" s="18">
        <f t="shared" si="5"/>
        <v>74.619815668202762</v>
      </c>
    </row>
    <row r="9" spans="1:30" ht="14.25" customHeight="1" x14ac:dyDescent="0.4">
      <c r="A9" s="14">
        <v>7</v>
      </c>
      <c r="B9" s="6">
        <v>94</v>
      </c>
      <c r="C9" s="6">
        <v>92</v>
      </c>
      <c r="D9" s="6">
        <v>109</v>
      </c>
      <c r="E9" s="6">
        <v>61</v>
      </c>
      <c r="F9" s="6">
        <v>50</v>
      </c>
      <c r="G9" s="6">
        <v>40</v>
      </c>
      <c r="H9" s="6">
        <v>22</v>
      </c>
      <c r="I9" s="6">
        <v>20</v>
      </c>
      <c r="J9" s="6">
        <v>22</v>
      </c>
      <c r="K9" s="6">
        <v>26</v>
      </c>
      <c r="L9" s="6">
        <v>34</v>
      </c>
      <c r="M9" s="6">
        <v>77</v>
      </c>
      <c r="N9" s="27">
        <f t="shared" si="2"/>
        <v>647</v>
      </c>
      <c r="O9" s="18">
        <f t="shared" si="5"/>
        <v>76.02995391705069</v>
      </c>
    </row>
    <row r="10" spans="1:30" ht="14.25" customHeight="1" x14ac:dyDescent="0.4">
      <c r="A10" s="14">
        <v>8</v>
      </c>
      <c r="B10" s="6">
        <v>148</v>
      </c>
      <c r="C10" s="6">
        <v>157</v>
      </c>
      <c r="D10" s="6">
        <v>168</v>
      </c>
      <c r="E10" s="6">
        <v>82</v>
      </c>
      <c r="F10" s="6">
        <v>80</v>
      </c>
      <c r="G10" s="6">
        <v>41</v>
      </c>
      <c r="H10" s="6">
        <v>10</v>
      </c>
      <c r="I10" s="6">
        <v>12</v>
      </c>
      <c r="J10" s="6">
        <v>17</v>
      </c>
      <c r="K10" s="6">
        <v>17</v>
      </c>
      <c r="L10" s="6">
        <v>63</v>
      </c>
      <c r="M10" s="6">
        <v>150</v>
      </c>
      <c r="N10" s="27">
        <f t="shared" si="2"/>
        <v>945</v>
      </c>
      <c r="O10" s="18">
        <f t="shared" si="5"/>
        <v>111.04838709677419</v>
      </c>
    </row>
    <row r="11" spans="1:30" ht="14.25" customHeight="1" x14ac:dyDescent="0.4">
      <c r="A11" s="14">
        <v>9</v>
      </c>
      <c r="B11" s="6">
        <v>78</v>
      </c>
      <c r="C11" s="6">
        <v>81</v>
      </c>
      <c r="D11" s="6">
        <v>90</v>
      </c>
      <c r="E11" s="6">
        <v>21</v>
      </c>
      <c r="F11" s="6">
        <v>17</v>
      </c>
      <c r="G11" s="6">
        <v>22</v>
      </c>
      <c r="H11" s="6">
        <v>31</v>
      </c>
      <c r="I11" s="6">
        <v>0</v>
      </c>
      <c r="J11" s="6">
        <v>0</v>
      </c>
      <c r="K11" s="6">
        <v>8</v>
      </c>
      <c r="L11" s="6">
        <v>23</v>
      </c>
      <c r="M11" s="6">
        <v>71</v>
      </c>
      <c r="N11" s="27">
        <f t="shared" si="2"/>
        <v>442</v>
      </c>
      <c r="O11" s="18">
        <f t="shared" si="5"/>
        <v>51.940092165898619</v>
      </c>
    </row>
    <row r="12" spans="1:30" ht="14.25" customHeight="1" x14ac:dyDescent="0.4">
      <c r="A12" s="14">
        <v>10</v>
      </c>
      <c r="B12" s="6">
        <v>110</v>
      </c>
      <c r="C12" s="6">
        <v>123</v>
      </c>
      <c r="D12" s="6">
        <v>114</v>
      </c>
      <c r="E12" s="6">
        <v>64</v>
      </c>
      <c r="F12" s="6">
        <v>56</v>
      </c>
      <c r="G12" s="6">
        <v>16</v>
      </c>
      <c r="H12" s="6">
        <v>0</v>
      </c>
      <c r="I12" s="6">
        <v>0</v>
      </c>
      <c r="J12" s="6">
        <v>0</v>
      </c>
      <c r="K12" s="6">
        <v>0</v>
      </c>
      <c r="L12" s="6">
        <v>20</v>
      </c>
      <c r="M12" s="6">
        <v>105</v>
      </c>
      <c r="N12" s="27">
        <f t="shared" si="2"/>
        <v>608</v>
      </c>
      <c r="O12" s="18">
        <f t="shared" si="5"/>
        <v>71.447004608294932</v>
      </c>
    </row>
    <row r="13" spans="1:30" ht="14.25" customHeight="1" x14ac:dyDescent="0.4">
      <c r="A13" s="14">
        <v>11</v>
      </c>
      <c r="B13" s="6">
        <v>76</v>
      </c>
      <c r="C13" s="6">
        <v>84</v>
      </c>
      <c r="D13" s="6"/>
      <c r="E13" s="6">
        <v>147</v>
      </c>
      <c r="F13" s="6">
        <v>38</v>
      </c>
      <c r="G13" s="6">
        <v>19</v>
      </c>
      <c r="H13" s="6">
        <v>5</v>
      </c>
      <c r="I13" s="6">
        <v>4</v>
      </c>
      <c r="J13" s="6">
        <v>4</v>
      </c>
      <c r="K13" s="6">
        <v>9</v>
      </c>
      <c r="L13" s="6">
        <v>31</v>
      </c>
      <c r="M13" s="6">
        <v>75</v>
      </c>
      <c r="N13" s="27">
        <f t="shared" si="2"/>
        <v>492</v>
      </c>
      <c r="O13" s="18">
        <f t="shared" si="5"/>
        <v>57.815668202764975</v>
      </c>
    </row>
    <row r="14" spans="1:30" ht="14.25" customHeight="1" x14ac:dyDescent="0.4">
      <c r="A14" s="14">
        <v>12</v>
      </c>
      <c r="B14" s="6">
        <v>118</v>
      </c>
      <c r="C14" s="6">
        <v>130</v>
      </c>
      <c r="D14" s="6">
        <v>148</v>
      </c>
      <c r="E14" s="6">
        <v>64</v>
      </c>
      <c r="F14" s="6">
        <v>50</v>
      </c>
      <c r="G14" s="6">
        <v>24</v>
      </c>
      <c r="H14" s="6">
        <v>14</v>
      </c>
      <c r="I14" s="6">
        <v>13</v>
      </c>
      <c r="J14" s="6">
        <v>13</v>
      </c>
      <c r="K14" s="6">
        <v>16</v>
      </c>
      <c r="L14" s="6">
        <v>44</v>
      </c>
      <c r="M14" s="6">
        <v>117</v>
      </c>
      <c r="N14" s="27">
        <f t="shared" si="2"/>
        <v>751</v>
      </c>
      <c r="O14" s="18">
        <f t="shared" si="5"/>
        <v>88.251152073732726</v>
      </c>
    </row>
    <row r="15" spans="1:30" ht="14.25" customHeight="1" x14ac:dyDescent="0.4">
      <c r="A15" s="14">
        <v>13</v>
      </c>
      <c r="B15" s="6">
        <v>94</v>
      </c>
      <c r="C15" s="6">
        <v>107</v>
      </c>
      <c r="D15" s="6">
        <v>123</v>
      </c>
      <c r="E15" s="6">
        <v>57</v>
      </c>
      <c r="F15" s="6">
        <v>43</v>
      </c>
      <c r="G15" s="6">
        <v>29</v>
      </c>
      <c r="H15" s="6">
        <v>14</v>
      </c>
      <c r="I15" s="6">
        <v>16</v>
      </c>
      <c r="J15" s="6">
        <v>15</v>
      </c>
      <c r="K15" s="6">
        <v>16</v>
      </c>
      <c r="L15" s="6">
        <v>36</v>
      </c>
      <c r="M15" s="6">
        <v>87</v>
      </c>
      <c r="N15" s="27">
        <f t="shared" si="2"/>
        <v>637</v>
      </c>
      <c r="O15" s="18">
        <f t="shared" si="5"/>
        <v>74.854838709677423</v>
      </c>
    </row>
    <row r="16" spans="1:30" ht="14.25" customHeight="1" x14ac:dyDescent="0.4">
      <c r="A16" s="14">
        <v>14</v>
      </c>
      <c r="B16" s="6">
        <v>134</v>
      </c>
      <c r="C16" s="6">
        <v>147</v>
      </c>
      <c r="D16" s="6">
        <v>184</v>
      </c>
      <c r="E16" s="6">
        <v>83</v>
      </c>
      <c r="F16" s="6">
        <v>57</v>
      </c>
      <c r="G16" s="6">
        <v>35</v>
      </c>
      <c r="H16" s="6">
        <v>23</v>
      </c>
      <c r="I16" s="6">
        <v>16</v>
      </c>
      <c r="J16" s="6">
        <v>16</v>
      </c>
      <c r="K16" s="6">
        <v>17</v>
      </c>
      <c r="L16" s="6">
        <v>37</v>
      </c>
      <c r="M16" s="6">
        <v>118</v>
      </c>
      <c r="N16" s="27">
        <f t="shared" si="2"/>
        <v>867</v>
      </c>
      <c r="O16" s="18">
        <f t="shared" si="5"/>
        <v>101.88248847926268</v>
      </c>
    </row>
    <row r="17" spans="1:15" ht="14.25" customHeight="1" x14ac:dyDescent="0.4">
      <c r="A17" s="14">
        <v>15</v>
      </c>
      <c r="B17" s="6">
        <v>96</v>
      </c>
      <c r="C17" s="6">
        <v>107</v>
      </c>
      <c r="D17" s="6">
        <v>128</v>
      </c>
      <c r="E17" s="6">
        <v>63</v>
      </c>
      <c r="F17" s="6">
        <v>46</v>
      </c>
      <c r="G17" s="6">
        <v>33</v>
      </c>
      <c r="H17" s="6">
        <v>12</v>
      </c>
      <c r="I17" s="6">
        <v>12</v>
      </c>
      <c r="J17" s="6">
        <v>13</v>
      </c>
      <c r="K17" s="6">
        <v>13</v>
      </c>
      <c r="L17" s="6">
        <v>34</v>
      </c>
      <c r="M17" s="6">
        <v>79</v>
      </c>
      <c r="N17" s="27">
        <f t="shared" si="2"/>
        <v>636</v>
      </c>
      <c r="O17" s="18">
        <f t="shared" si="5"/>
        <v>74.737327188940085</v>
      </c>
    </row>
    <row r="18" spans="1:15" ht="14.25" customHeight="1" x14ac:dyDescent="0.4">
      <c r="A18" s="14">
        <v>16</v>
      </c>
      <c r="B18" s="6">
        <v>124</v>
      </c>
      <c r="C18" s="6">
        <v>136</v>
      </c>
      <c r="D18" s="6">
        <v>154</v>
      </c>
      <c r="E18" s="6">
        <v>82</v>
      </c>
      <c r="F18" s="6">
        <v>62</v>
      </c>
      <c r="G18" s="6">
        <v>40</v>
      </c>
      <c r="H18" s="6">
        <v>13</v>
      </c>
      <c r="I18" s="6">
        <v>14</v>
      </c>
      <c r="J18" s="6">
        <v>16</v>
      </c>
      <c r="K18" s="6">
        <v>24</v>
      </c>
      <c r="L18" s="6"/>
      <c r="M18" s="6">
        <v>182</v>
      </c>
      <c r="N18" s="27">
        <f t="shared" si="2"/>
        <v>847</v>
      </c>
      <c r="O18" s="18">
        <f t="shared" si="5"/>
        <v>99.532258064516128</v>
      </c>
    </row>
    <row r="19" spans="1:15" ht="14.25" customHeight="1" x14ac:dyDescent="0.4">
      <c r="A19" s="14">
        <v>17</v>
      </c>
      <c r="B19" s="6">
        <v>115</v>
      </c>
      <c r="C19" s="6">
        <v>121</v>
      </c>
      <c r="D19" s="6">
        <v>143</v>
      </c>
      <c r="E19" s="6">
        <v>67</v>
      </c>
      <c r="F19" s="6">
        <v>55</v>
      </c>
      <c r="G19" s="6">
        <v>29</v>
      </c>
      <c r="H19" s="6">
        <v>15</v>
      </c>
      <c r="I19" s="6">
        <v>13</v>
      </c>
      <c r="J19" s="6">
        <v>13</v>
      </c>
      <c r="K19" s="6">
        <v>17</v>
      </c>
      <c r="L19" s="6">
        <v>29</v>
      </c>
      <c r="M19" s="6">
        <v>97</v>
      </c>
      <c r="N19" s="27">
        <f t="shared" si="2"/>
        <v>714</v>
      </c>
      <c r="O19" s="18">
        <f t="shared" si="5"/>
        <v>83.903225806451616</v>
      </c>
    </row>
    <row r="20" spans="1:15" ht="14.25" customHeight="1" x14ac:dyDescent="0.4">
      <c r="A20" s="14">
        <v>18</v>
      </c>
      <c r="B20" s="6">
        <v>204</v>
      </c>
      <c r="C20" s="6">
        <v>202</v>
      </c>
      <c r="D20" s="6">
        <v>240</v>
      </c>
      <c r="E20" s="6">
        <v>103</v>
      </c>
      <c r="F20" s="6">
        <v>88</v>
      </c>
      <c r="G20" s="6">
        <v>48</v>
      </c>
      <c r="H20" s="6">
        <v>22</v>
      </c>
      <c r="I20" s="6">
        <v>16</v>
      </c>
      <c r="J20" s="6">
        <v>15</v>
      </c>
      <c r="K20" s="6">
        <v>39</v>
      </c>
      <c r="L20" s="6">
        <v>72</v>
      </c>
      <c r="M20" s="6">
        <v>154</v>
      </c>
      <c r="N20" s="27">
        <f t="shared" si="2"/>
        <v>1203</v>
      </c>
      <c r="O20" s="18">
        <f t="shared" si="5"/>
        <v>141.36635944700461</v>
      </c>
    </row>
    <row r="21" spans="1:15" ht="14.25" customHeight="1" x14ac:dyDescent="0.4">
      <c r="A21" s="14">
        <v>19</v>
      </c>
      <c r="B21" s="6">
        <v>204</v>
      </c>
      <c r="C21" s="6">
        <v>202</v>
      </c>
      <c r="D21" s="6">
        <v>240</v>
      </c>
      <c r="E21" s="6">
        <v>103</v>
      </c>
      <c r="F21" s="6">
        <v>88</v>
      </c>
      <c r="G21" s="6">
        <v>48</v>
      </c>
      <c r="H21" s="6">
        <v>22</v>
      </c>
      <c r="I21" s="6">
        <v>16</v>
      </c>
      <c r="J21" s="6">
        <v>15</v>
      </c>
      <c r="K21" s="6">
        <v>39</v>
      </c>
      <c r="L21" s="6">
        <v>72</v>
      </c>
      <c r="M21" s="6">
        <v>154</v>
      </c>
      <c r="N21" s="27">
        <f t="shared" si="2"/>
        <v>1203</v>
      </c>
      <c r="O21" s="18">
        <f t="shared" si="5"/>
        <v>141.36635944700461</v>
      </c>
    </row>
    <row r="22" spans="1:15" ht="14.25" customHeight="1" x14ac:dyDescent="0.4">
      <c r="A22" s="14">
        <v>20</v>
      </c>
      <c r="B22" s="6"/>
      <c r="C22" s="6"/>
      <c r="D22" s="6">
        <v>39</v>
      </c>
      <c r="E22" s="6">
        <v>36</v>
      </c>
      <c r="F22" s="6">
        <v>26</v>
      </c>
      <c r="G22" s="6">
        <v>12</v>
      </c>
      <c r="H22" s="6">
        <v>3</v>
      </c>
      <c r="I22" s="6">
        <v>3</v>
      </c>
      <c r="J22" s="6">
        <v>3</v>
      </c>
      <c r="K22" s="6">
        <v>3</v>
      </c>
      <c r="L22" s="6">
        <v>4</v>
      </c>
      <c r="M22" s="6">
        <v>96</v>
      </c>
      <c r="N22" s="27">
        <f t="shared" si="2"/>
        <v>225</v>
      </c>
      <c r="O22" s="18">
        <f t="shared" si="5"/>
        <v>26.440092165898619</v>
      </c>
    </row>
    <row r="23" spans="1:15" ht="14.25" customHeight="1" x14ac:dyDescent="0.4">
      <c r="A23" s="14">
        <v>21</v>
      </c>
      <c r="B23" s="6">
        <v>108</v>
      </c>
      <c r="C23" s="6">
        <v>118</v>
      </c>
      <c r="D23" s="6">
        <v>132</v>
      </c>
      <c r="E23" s="6">
        <v>57</v>
      </c>
      <c r="F23" s="6">
        <v>42</v>
      </c>
      <c r="G23" s="6">
        <v>17</v>
      </c>
      <c r="H23" s="6">
        <v>4</v>
      </c>
      <c r="I23" s="6">
        <v>3</v>
      </c>
      <c r="J23" s="6">
        <v>4</v>
      </c>
      <c r="K23" s="6">
        <v>8</v>
      </c>
      <c r="L23" s="6">
        <v>34</v>
      </c>
      <c r="M23" s="6">
        <v>97</v>
      </c>
      <c r="N23" s="27">
        <f t="shared" si="2"/>
        <v>624</v>
      </c>
      <c r="O23" s="18">
        <f t="shared" si="5"/>
        <v>73.327188940092171</v>
      </c>
    </row>
    <row r="24" spans="1:15" ht="14.25" customHeight="1" x14ac:dyDescent="0.4">
      <c r="A24" s="14">
        <v>22</v>
      </c>
      <c r="B24" s="6">
        <v>67</v>
      </c>
      <c r="C24" s="6">
        <v>71</v>
      </c>
      <c r="D24" s="6">
        <v>87</v>
      </c>
      <c r="E24" s="6">
        <v>43</v>
      </c>
      <c r="F24" s="6">
        <v>33</v>
      </c>
      <c r="G24" s="6">
        <v>21</v>
      </c>
      <c r="H24" s="6">
        <v>14</v>
      </c>
      <c r="I24" s="6">
        <v>13</v>
      </c>
      <c r="J24" s="6">
        <v>16</v>
      </c>
      <c r="K24" s="6">
        <v>14</v>
      </c>
      <c r="L24" s="6">
        <v>24</v>
      </c>
      <c r="M24" s="6">
        <v>66</v>
      </c>
      <c r="N24" s="27">
        <f t="shared" si="2"/>
        <v>469</v>
      </c>
      <c r="O24" s="18">
        <f t="shared" si="5"/>
        <v>55.112903225806448</v>
      </c>
    </row>
    <row r="25" spans="1:15" ht="14.25" customHeight="1" x14ac:dyDescent="0.4">
      <c r="A25" s="14">
        <v>23</v>
      </c>
      <c r="B25" s="6">
        <v>59</v>
      </c>
      <c r="C25" s="6">
        <v>61</v>
      </c>
      <c r="D25" s="6">
        <v>72</v>
      </c>
      <c r="E25" s="6">
        <v>48</v>
      </c>
      <c r="F25" s="6">
        <v>45</v>
      </c>
      <c r="G25" s="6">
        <v>40</v>
      </c>
      <c r="H25" s="6">
        <v>25</v>
      </c>
      <c r="I25" s="6">
        <v>26</v>
      </c>
      <c r="J25" s="6">
        <v>28</v>
      </c>
      <c r="K25" s="6">
        <v>23</v>
      </c>
      <c r="L25" s="6">
        <v>29</v>
      </c>
      <c r="M25" s="6">
        <v>49</v>
      </c>
      <c r="N25" s="27">
        <f t="shared" si="2"/>
        <v>505</v>
      </c>
      <c r="O25" s="18">
        <f t="shared" si="5"/>
        <v>59.343317972350228</v>
      </c>
    </row>
    <row r="26" spans="1:15" ht="14.25" customHeight="1" x14ac:dyDescent="0.4">
      <c r="A26" s="14">
        <v>24</v>
      </c>
      <c r="B26" s="6">
        <v>118</v>
      </c>
      <c r="C26" s="6">
        <v>137</v>
      </c>
      <c r="D26" s="6">
        <v>179</v>
      </c>
      <c r="E26" s="6">
        <v>95</v>
      </c>
      <c r="F26" s="6">
        <v>58</v>
      </c>
      <c r="G26" s="6">
        <v>51</v>
      </c>
      <c r="H26" s="6">
        <v>14</v>
      </c>
      <c r="I26" s="6">
        <v>17</v>
      </c>
      <c r="J26" s="6">
        <v>15</v>
      </c>
      <c r="K26" s="6">
        <v>13</v>
      </c>
      <c r="L26" s="6">
        <v>37</v>
      </c>
      <c r="M26" s="6">
        <v>101</v>
      </c>
      <c r="N26" s="27">
        <f t="shared" si="2"/>
        <v>835</v>
      </c>
      <c r="O26" s="18">
        <f t="shared" si="5"/>
        <v>98.122119815668199</v>
      </c>
    </row>
    <row r="27" spans="1:15" ht="14.25" customHeight="1" x14ac:dyDescent="0.4">
      <c r="A27" s="14">
        <v>25</v>
      </c>
      <c r="B27" s="6">
        <v>92</v>
      </c>
      <c r="C27" s="6">
        <v>97</v>
      </c>
      <c r="D27" s="6">
        <v>116</v>
      </c>
      <c r="E27" s="6">
        <v>47</v>
      </c>
      <c r="F27" s="6">
        <v>41</v>
      </c>
      <c r="G27" s="6">
        <v>20</v>
      </c>
      <c r="H27" s="6">
        <v>7</v>
      </c>
      <c r="I27" s="6">
        <v>7</v>
      </c>
      <c r="J27" s="6">
        <v>8</v>
      </c>
      <c r="K27" s="6">
        <v>8</v>
      </c>
      <c r="L27" s="6">
        <v>13</v>
      </c>
      <c r="M27" s="6">
        <v>86</v>
      </c>
      <c r="N27" s="27">
        <f t="shared" si="2"/>
        <v>542</v>
      </c>
      <c r="O27" s="18">
        <f t="shared" si="5"/>
        <v>63.691244239631338</v>
      </c>
    </row>
    <row r="28" spans="1:15" ht="14.25" customHeight="1" x14ac:dyDescent="0.4">
      <c r="A28" s="14">
        <v>26</v>
      </c>
      <c r="B28" s="6">
        <v>62</v>
      </c>
      <c r="C28" s="6">
        <v>66</v>
      </c>
      <c r="D28" s="6">
        <v>81</v>
      </c>
      <c r="E28" s="6">
        <v>42</v>
      </c>
      <c r="F28" s="6">
        <v>30</v>
      </c>
      <c r="G28" s="6">
        <v>20</v>
      </c>
      <c r="H28" s="6">
        <v>12</v>
      </c>
      <c r="I28" s="6">
        <v>11</v>
      </c>
      <c r="J28" s="6">
        <v>11</v>
      </c>
      <c r="K28" s="6">
        <v>12</v>
      </c>
      <c r="L28" s="6">
        <v>23</v>
      </c>
      <c r="M28" s="6">
        <v>54</v>
      </c>
      <c r="N28" s="27">
        <f t="shared" si="2"/>
        <v>424</v>
      </c>
      <c r="O28" s="18">
        <f t="shared" si="5"/>
        <v>49.824884792626726</v>
      </c>
    </row>
    <row r="29" spans="1:15" ht="14.25" customHeight="1" x14ac:dyDescent="0.4">
      <c r="A29" s="14">
        <v>27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27">
        <f t="shared" si="2"/>
        <v>0</v>
      </c>
      <c r="O29" s="18">
        <f t="shared" si="5"/>
        <v>0</v>
      </c>
    </row>
    <row r="30" spans="1:15" ht="14.25" customHeight="1" x14ac:dyDescent="0.4">
      <c r="A30" s="14">
        <v>28</v>
      </c>
      <c r="B30" s="6">
        <v>95</v>
      </c>
      <c r="C30" s="6">
        <v>91</v>
      </c>
      <c r="D30" s="6">
        <v>124</v>
      </c>
      <c r="E30" s="6">
        <v>57</v>
      </c>
      <c r="F30" s="6">
        <v>47</v>
      </c>
      <c r="G30" s="6">
        <v>32</v>
      </c>
      <c r="H30" s="6">
        <v>19</v>
      </c>
      <c r="I30" s="6">
        <v>17</v>
      </c>
      <c r="J30" s="6">
        <v>11</v>
      </c>
      <c r="K30" s="6">
        <v>15</v>
      </c>
      <c r="L30" s="6">
        <v>36</v>
      </c>
      <c r="M30" s="6">
        <v>88</v>
      </c>
      <c r="N30" s="27">
        <f t="shared" si="2"/>
        <v>632</v>
      </c>
      <c r="O30" s="18">
        <f t="shared" si="5"/>
        <v>74.26728110599079</v>
      </c>
    </row>
    <row r="31" spans="1:15" ht="14.25" customHeight="1" x14ac:dyDescent="0.4">
      <c r="A31" s="14">
        <v>29</v>
      </c>
      <c r="B31" s="6">
        <v>166</v>
      </c>
      <c r="C31" s="6">
        <v>174</v>
      </c>
      <c r="D31" s="6">
        <v>194</v>
      </c>
      <c r="E31" s="6">
        <v>97</v>
      </c>
      <c r="F31" s="6">
        <v>79</v>
      </c>
      <c r="G31" s="6">
        <v>46</v>
      </c>
      <c r="H31" s="6">
        <v>10</v>
      </c>
      <c r="I31" s="6">
        <v>9</v>
      </c>
      <c r="J31" s="6">
        <v>10</v>
      </c>
      <c r="K31" s="6">
        <v>17</v>
      </c>
      <c r="L31" s="6">
        <v>72</v>
      </c>
      <c r="M31" s="6">
        <v>157</v>
      </c>
      <c r="N31" s="27">
        <f t="shared" si="2"/>
        <v>1031</v>
      </c>
      <c r="O31" s="18">
        <f t="shared" si="5"/>
        <v>121.15437788018433</v>
      </c>
    </row>
    <row r="32" spans="1:15" ht="14.25" customHeight="1" x14ac:dyDescent="0.4">
      <c r="A32" s="14">
        <v>30</v>
      </c>
      <c r="B32" s="6">
        <v>140</v>
      </c>
      <c r="C32" s="6">
        <v>144</v>
      </c>
      <c r="D32" s="6">
        <v>152</v>
      </c>
      <c r="E32" s="6">
        <v>58</v>
      </c>
      <c r="F32" s="6">
        <v>39</v>
      </c>
      <c r="G32" s="6">
        <v>24</v>
      </c>
      <c r="H32" s="6">
        <v>6</v>
      </c>
      <c r="I32" s="6">
        <v>7</v>
      </c>
      <c r="J32" s="6">
        <v>9</v>
      </c>
      <c r="K32" s="6">
        <v>8</v>
      </c>
      <c r="L32" s="6">
        <v>45</v>
      </c>
      <c r="M32" s="6">
        <v>102</v>
      </c>
      <c r="N32" s="27">
        <f t="shared" si="2"/>
        <v>734</v>
      </c>
      <c r="O32" s="18">
        <f t="shared" si="5"/>
        <v>86.253456221198164</v>
      </c>
    </row>
    <row r="33" spans="1:15" ht="14.25" customHeight="1" x14ac:dyDescent="0.4">
      <c r="A33" s="14">
        <v>31</v>
      </c>
      <c r="B33" s="6">
        <v>73</v>
      </c>
      <c r="C33" s="6">
        <v>82</v>
      </c>
      <c r="D33" s="6">
        <v>88</v>
      </c>
      <c r="E33" s="6">
        <v>35</v>
      </c>
      <c r="F33" s="6">
        <v>24</v>
      </c>
      <c r="G33" s="6">
        <v>11</v>
      </c>
      <c r="H33" s="6">
        <v>6</v>
      </c>
      <c r="I33" s="6">
        <v>5</v>
      </c>
      <c r="J33" s="6">
        <v>6</v>
      </c>
      <c r="K33" s="6">
        <v>6</v>
      </c>
      <c r="L33" s="6">
        <v>21</v>
      </c>
      <c r="M33" s="6">
        <v>62</v>
      </c>
      <c r="N33" s="27">
        <f t="shared" si="2"/>
        <v>419</v>
      </c>
      <c r="O33" s="18">
        <f t="shared" si="5"/>
        <v>49.237327188940093</v>
      </c>
    </row>
    <row r="34" spans="1:15" ht="14.25" customHeight="1" x14ac:dyDescent="0.4">
      <c r="A34" s="14">
        <v>32</v>
      </c>
      <c r="B34" s="6">
        <v>154</v>
      </c>
      <c r="C34" s="6">
        <v>159</v>
      </c>
      <c r="D34" s="6">
        <v>184</v>
      </c>
      <c r="E34" s="6">
        <v>92</v>
      </c>
      <c r="F34" s="6">
        <v>73</v>
      </c>
      <c r="G34" s="6">
        <v>43</v>
      </c>
      <c r="H34" s="6">
        <v>20</v>
      </c>
      <c r="I34" s="6">
        <v>18</v>
      </c>
      <c r="J34" s="6">
        <v>15</v>
      </c>
      <c r="K34" s="6">
        <v>31</v>
      </c>
      <c r="L34" s="6">
        <v>63</v>
      </c>
      <c r="M34" s="6">
        <v>136</v>
      </c>
      <c r="N34" s="27">
        <f t="shared" si="2"/>
        <v>988</v>
      </c>
      <c r="O34" s="18">
        <f t="shared" si="5"/>
        <v>116.10138248847926</v>
      </c>
    </row>
    <row r="35" spans="1:15" ht="14.25" customHeight="1" x14ac:dyDescent="0.4">
      <c r="A35" s="14">
        <v>33</v>
      </c>
      <c r="B35" s="6">
        <v>116</v>
      </c>
      <c r="C35" s="6">
        <v>117</v>
      </c>
      <c r="D35" s="6">
        <v>148</v>
      </c>
      <c r="E35" s="6">
        <v>63</v>
      </c>
      <c r="F35" s="6">
        <v>51</v>
      </c>
      <c r="G35" s="6">
        <v>36</v>
      </c>
      <c r="H35" s="6">
        <v>13</v>
      </c>
      <c r="I35" s="6">
        <v>14</v>
      </c>
      <c r="J35" s="6">
        <v>13</v>
      </c>
      <c r="K35" s="6">
        <v>17</v>
      </c>
      <c r="L35" s="6">
        <v>49</v>
      </c>
      <c r="M35" s="6">
        <v>119</v>
      </c>
      <c r="N35" s="27">
        <f t="shared" si="2"/>
        <v>756</v>
      </c>
      <c r="O35" s="18">
        <f t="shared" si="5"/>
        <v>88.838709677419359</v>
      </c>
    </row>
    <row r="36" spans="1:15" ht="14.25" customHeight="1" x14ac:dyDescent="0.4">
      <c r="A36" s="14">
        <v>34</v>
      </c>
      <c r="B36" s="6">
        <v>89</v>
      </c>
      <c r="C36" s="6">
        <v>94</v>
      </c>
      <c r="D36" s="6">
        <v>113</v>
      </c>
      <c r="E36" s="6">
        <v>60</v>
      </c>
      <c r="F36" s="6">
        <v>49</v>
      </c>
      <c r="G36" s="6">
        <v>27</v>
      </c>
      <c r="H36" s="6">
        <v>10</v>
      </c>
      <c r="I36" s="6">
        <v>9</v>
      </c>
      <c r="J36" s="6">
        <v>8</v>
      </c>
      <c r="K36" s="6">
        <v>9</v>
      </c>
      <c r="L36" s="6">
        <v>38</v>
      </c>
      <c r="M36" s="6">
        <v>92</v>
      </c>
      <c r="N36" s="27">
        <f t="shared" si="2"/>
        <v>598</v>
      </c>
      <c r="O36" s="18">
        <f t="shared" si="5"/>
        <v>70.271889400921665</v>
      </c>
    </row>
    <row r="37" spans="1:15" ht="14.25" customHeight="1" x14ac:dyDescent="0.4">
      <c r="A37" s="14">
        <v>35</v>
      </c>
      <c r="B37" s="6">
        <v>109</v>
      </c>
      <c r="C37" s="6">
        <v>118</v>
      </c>
      <c r="D37" s="6">
        <v>130</v>
      </c>
      <c r="E37" s="6">
        <v>57</v>
      </c>
      <c r="F37" s="6">
        <v>49</v>
      </c>
      <c r="G37" s="6">
        <v>23</v>
      </c>
      <c r="H37" s="6">
        <v>8</v>
      </c>
      <c r="I37" s="6">
        <v>6</v>
      </c>
      <c r="J37" s="6">
        <v>8</v>
      </c>
      <c r="K37" s="6">
        <v>8</v>
      </c>
      <c r="L37" s="6">
        <v>31</v>
      </c>
      <c r="M37" s="6">
        <v>98</v>
      </c>
      <c r="N37" s="27">
        <f t="shared" si="2"/>
        <v>645</v>
      </c>
      <c r="O37" s="18">
        <f t="shared" si="5"/>
        <v>75.794930875576043</v>
      </c>
    </row>
    <row r="38" spans="1:15" ht="14.25" customHeight="1" x14ac:dyDescent="0.4">
      <c r="A38" s="14">
        <v>36</v>
      </c>
      <c r="B38" s="6">
        <v>35</v>
      </c>
      <c r="C38" s="6">
        <v>43</v>
      </c>
      <c r="D38" s="6">
        <v>53</v>
      </c>
      <c r="E38" s="6">
        <v>29</v>
      </c>
      <c r="F38" s="6">
        <v>22</v>
      </c>
      <c r="G38" s="6">
        <v>15</v>
      </c>
      <c r="H38" s="6">
        <v>9</v>
      </c>
      <c r="I38" s="6">
        <v>8</v>
      </c>
      <c r="J38" s="6">
        <v>8</v>
      </c>
      <c r="K38" s="6">
        <v>10</v>
      </c>
      <c r="L38" s="6">
        <v>19</v>
      </c>
      <c r="M38" s="6">
        <v>57</v>
      </c>
      <c r="N38" s="27">
        <f t="shared" si="2"/>
        <v>308</v>
      </c>
      <c r="O38" s="18">
        <f t="shared" si="5"/>
        <v>36.193548387096776</v>
      </c>
    </row>
    <row r="39" spans="1:15" ht="14.25" customHeight="1" x14ac:dyDescent="0.4">
      <c r="A39" s="14">
        <v>37</v>
      </c>
      <c r="B39" s="6">
        <v>122</v>
      </c>
      <c r="C39" s="6">
        <v>147</v>
      </c>
      <c r="D39" s="6">
        <v>160</v>
      </c>
      <c r="E39" s="6">
        <v>75</v>
      </c>
      <c r="F39" s="6">
        <v>61</v>
      </c>
      <c r="G39" s="6">
        <v>41</v>
      </c>
      <c r="H39" s="6">
        <v>20</v>
      </c>
      <c r="I39" s="6">
        <v>20</v>
      </c>
      <c r="J39" s="6">
        <v>18</v>
      </c>
      <c r="K39" s="6">
        <v>17</v>
      </c>
      <c r="L39" s="6">
        <v>46</v>
      </c>
      <c r="M39" s="6">
        <v>126</v>
      </c>
      <c r="N39" s="27">
        <f t="shared" si="2"/>
        <v>853</v>
      </c>
      <c r="O39" s="18">
        <f t="shared" si="5"/>
        <v>100.23732718894009</v>
      </c>
    </row>
    <row r="40" spans="1:15" ht="14.25" customHeight="1" x14ac:dyDescent="0.4">
      <c r="A40" s="14">
        <v>38</v>
      </c>
      <c r="B40" s="6">
        <v>91</v>
      </c>
      <c r="C40" s="6">
        <v>66</v>
      </c>
      <c r="D40" s="6">
        <v>108</v>
      </c>
      <c r="E40" s="6">
        <v>60</v>
      </c>
      <c r="F40" s="6">
        <v>50</v>
      </c>
      <c r="G40" s="6">
        <v>27</v>
      </c>
      <c r="H40" s="6">
        <v>9</v>
      </c>
      <c r="I40" s="6">
        <v>10</v>
      </c>
      <c r="J40" s="6">
        <v>10</v>
      </c>
      <c r="K40" s="6">
        <v>14</v>
      </c>
      <c r="L40" s="6">
        <v>45</v>
      </c>
      <c r="M40" s="6">
        <v>88</v>
      </c>
      <c r="N40" s="27">
        <f t="shared" si="2"/>
        <v>578</v>
      </c>
      <c r="O40" s="18">
        <f t="shared" si="5"/>
        <v>67.921658986175117</v>
      </c>
    </row>
    <row r="41" spans="1:15" ht="14.25" customHeight="1" x14ac:dyDescent="0.4">
      <c r="A41" s="14">
        <v>39</v>
      </c>
      <c r="B41" s="6">
        <v>39</v>
      </c>
      <c r="C41" s="6">
        <v>10</v>
      </c>
      <c r="D41" s="6">
        <v>5</v>
      </c>
      <c r="E41" s="6">
        <v>4</v>
      </c>
      <c r="F41" s="6">
        <v>5</v>
      </c>
      <c r="G41" s="6">
        <v>6</v>
      </c>
      <c r="H41" s="6">
        <v>4</v>
      </c>
      <c r="I41" s="6">
        <v>11</v>
      </c>
      <c r="J41" s="6">
        <v>18</v>
      </c>
      <c r="K41" s="6">
        <v>31</v>
      </c>
      <c r="L41" s="6">
        <v>8</v>
      </c>
      <c r="M41" s="6">
        <v>51</v>
      </c>
      <c r="N41" s="27">
        <f t="shared" si="2"/>
        <v>192</v>
      </c>
      <c r="O41" s="18">
        <f t="shared" si="5"/>
        <v>22.562211981566819</v>
      </c>
    </row>
    <row r="42" spans="1:15" ht="14.25" customHeight="1" x14ac:dyDescent="0.4">
      <c r="A42" s="14">
        <v>40</v>
      </c>
      <c r="B42" s="6">
        <v>125</v>
      </c>
      <c r="C42" s="6">
        <v>134</v>
      </c>
      <c r="D42" s="6">
        <v>155</v>
      </c>
      <c r="E42" s="6">
        <v>75</v>
      </c>
      <c r="F42" s="6">
        <v>55</v>
      </c>
      <c r="G42" s="6">
        <v>39</v>
      </c>
      <c r="H42" s="6">
        <v>13</v>
      </c>
      <c r="I42" s="6">
        <v>15</v>
      </c>
      <c r="J42" s="6">
        <v>15</v>
      </c>
      <c r="K42" s="6">
        <v>27</v>
      </c>
      <c r="L42" s="6">
        <v>52</v>
      </c>
      <c r="M42" s="6">
        <v>111</v>
      </c>
      <c r="N42" s="27">
        <f t="shared" si="2"/>
        <v>816</v>
      </c>
      <c r="O42" s="18">
        <f t="shared" si="5"/>
        <v>95.889400921658989</v>
      </c>
    </row>
    <row r="43" spans="1:15" ht="14.25" customHeight="1" x14ac:dyDescent="0.4">
      <c r="A43" s="14">
        <v>41</v>
      </c>
      <c r="B43" s="6">
        <v>120</v>
      </c>
      <c r="C43" s="6">
        <v>122</v>
      </c>
      <c r="D43" s="6">
        <v>131</v>
      </c>
      <c r="E43" s="6">
        <v>28</v>
      </c>
      <c r="F43" s="6">
        <v>46</v>
      </c>
      <c r="G43" s="6">
        <v>15</v>
      </c>
      <c r="H43" s="6">
        <v>6</v>
      </c>
      <c r="I43" s="6">
        <v>4</v>
      </c>
      <c r="J43" s="6">
        <v>9</v>
      </c>
      <c r="K43" s="6">
        <v>17</v>
      </c>
      <c r="L43" s="6">
        <v>46</v>
      </c>
      <c r="M43" s="6">
        <v>109</v>
      </c>
      <c r="N43" s="27">
        <f t="shared" si="2"/>
        <v>653</v>
      </c>
      <c r="O43" s="18">
        <f t="shared" si="5"/>
        <v>76.735023041474648</v>
      </c>
    </row>
    <row r="44" spans="1:15" ht="14.25" customHeight="1" x14ac:dyDescent="0.4">
      <c r="A44" s="14">
        <v>42</v>
      </c>
      <c r="B44" s="6">
        <v>107</v>
      </c>
      <c r="C44" s="6">
        <v>114</v>
      </c>
      <c r="D44" s="6">
        <v>131</v>
      </c>
      <c r="E44" s="6">
        <v>58</v>
      </c>
      <c r="F44" s="6">
        <v>43</v>
      </c>
      <c r="G44" s="6">
        <v>36</v>
      </c>
      <c r="H44" s="6">
        <v>14</v>
      </c>
      <c r="I44" s="6">
        <v>12</v>
      </c>
      <c r="J44" s="6">
        <v>14</v>
      </c>
      <c r="K44" s="6">
        <v>15</v>
      </c>
      <c r="L44" s="6">
        <v>38</v>
      </c>
      <c r="M44" s="6">
        <v>92</v>
      </c>
      <c r="N44" s="27">
        <f t="shared" si="2"/>
        <v>674</v>
      </c>
      <c r="O44" s="18">
        <f t="shared" si="5"/>
        <v>79.20276497695852</v>
      </c>
    </row>
    <row r="45" spans="1:15" ht="14.25" customHeight="1" x14ac:dyDescent="0.4">
      <c r="A45" s="14">
        <v>43</v>
      </c>
      <c r="B45" s="6">
        <v>67</v>
      </c>
      <c r="C45" s="6">
        <v>72</v>
      </c>
      <c r="D45" s="6">
        <v>82</v>
      </c>
      <c r="E45" s="6">
        <v>33</v>
      </c>
      <c r="F45" s="6">
        <v>25</v>
      </c>
      <c r="G45" s="6">
        <v>13</v>
      </c>
      <c r="H45" s="6">
        <v>6</v>
      </c>
      <c r="I45" s="6">
        <v>5</v>
      </c>
      <c r="J45" s="6">
        <v>6</v>
      </c>
      <c r="K45" s="6">
        <v>6</v>
      </c>
      <c r="L45" s="6">
        <v>23</v>
      </c>
      <c r="M45" s="6">
        <v>58</v>
      </c>
      <c r="N45" s="27">
        <f t="shared" si="2"/>
        <v>396</v>
      </c>
      <c r="O45" s="18">
        <f t="shared" si="5"/>
        <v>46.534562211981566</v>
      </c>
    </row>
    <row r="46" spans="1:15" ht="14.25" customHeight="1" x14ac:dyDescent="0.4">
      <c r="A46" s="14">
        <v>44</v>
      </c>
      <c r="B46" s="6">
        <v>103</v>
      </c>
      <c r="C46" s="6">
        <v>106</v>
      </c>
      <c r="D46" s="6">
        <v>123</v>
      </c>
      <c r="E46" s="6">
        <v>67</v>
      </c>
      <c r="F46" s="6">
        <v>46</v>
      </c>
      <c r="G46" s="6">
        <v>28</v>
      </c>
      <c r="H46" s="6">
        <v>13</v>
      </c>
      <c r="I46" s="6">
        <v>12</v>
      </c>
      <c r="J46" s="6">
        <v>12</v>
      </c>
      <c r="K46" s="6">
        <v>16</v>
      </c>
      <c r="L46" s="6">
        <v>45</v>
      </c>
      <c r="M46" s="6">
        <v>88</v>
      </c>
      <c r="N46" s="27">
        <f t="shared" si="2"/>
        <v>659</v>
      </c>
      <c r="O46" s="18">
        <f t="shared" si="5"/>
        <v>77.440092165898619</v>
      </c>
    </row>
    <row r="47" spans="1:15" ht="14.25" customHeight="1" x14ac:dyDescent="0.4">
      <c r="A47" s="14">
        <v>45</v>
      </c>
      <c r="B47" s="6">
        <v>89</v>
      </c>
      <c r="C47" s="6">
        <v>92</v>
      </c>
      <c r="D47" s="6">
        <v>103</v>
      </c>
      <c r="E47" s="6">
        <v>48</v>
      </c>
      <c r="F47" s="6">
        <v>35</v>
      </c>
      <c r="G47" s="6">
        <v>15</v>
      </c>
      <c r="H47" s="6">
        <v>5</v>
      </c>
      <c r="I47" s="6">
        <v>3</v>
      </c>
      <c r="J47" s="6">
        <v>4</v>
      </c>
      <c r="K47" s="6">
        <v>6</v>
      </c>
      <c r="L47" s="6">
        <v>28</v>
      </c>
      <c r="M47" s="6">
        <v>89</v>
      </c>
      <c r="N47" s="27">
        <f t="shared" si="2"/>
        <v>517</v>
      </c>
      <c r="O47" s="18">
        <f t="shared" si="5"/>
        <v>60.753456221198157</v>
      </c>
    </row>
    <row r="48" spans="1:15" ht="14.25" customHeight="1" x14ac:dyDescent="0.4">
      <c r="A48" s="14">
        <v>46</v>
      </c>
      <c r="B48" s="6">
        <v>79</v>
      </c>
      <c r="C48" s="6">
        <v>89</v>
      </c>
      <c r="D48" s="6">
        <v>102</v>
      </c>
      <c r="E48" s="6">
        <v>48</v>
      </c>
      <c r="F48" s="6">
        <v>40</v>
      </c>
      <c r="G48" s="6">
        <v>27</v>
      </c>
      <c r="H48" s="6">
        <v>10</v>
      </c>
      <c r="I48" s="6">
        <v>11</v>
      </c>
      <c r="J48" s="6">
        <v>13</v>
      </c>
      <c r="K48" s="6">
        <v>17</v>
      </c>
      <c r="L48" s="6">
        <v>40</v>
      </c>
      <c r="M48" s="6">
        <v>88</v>
      </c>
      <c r="N48" s="27">
        <f t="shared" si="2"/>
        <v>564</v>
      </c>
      <c r="O48" s="18">
        <f t="shared" si="5"/>
        <v>66.276497695852541</v>
      </c>
    </row>
    <row r="49" spans="1:15" ht="14.25" customHeight="1" x14ac:dyDescent="0.4">
      <c r="A49" s="14">
        <v>47</v>
      </c>
      <c r="B49" s="6">
        <v>117</v>
      </c>
      <c r="C49" s="6">
        <v>123</v>
      </c>
      <c r="D49" s="6">
        <v>140</v>
      </c>
      <c r="E49" s="6">
        <v>68</v>
      </c>
      <c r="F49" s="6">
        <v>50</v>
      </c>
      <c r="G49" s="6">
        <v>30</v>
      </c>
      <c r="H49" s="6">
        <v>13</v>
      </c>
      <c r="I49" s="6">
        <v>11</v>
      </c>
      <c r="J49" s="6">
        <v>13</v>
      </c>
      <c r="K49" s="6">
        <v>14</v>
      </c>
      <c r="L49" s="6">
        <v>37</v>
      </c>
      <c r="M49" s="6">
        <v>102</v>
      </c>
      <c r="N49" s="27">
        <f t="shared" si="2"/>
        <v>718</v>
      </c>
      <c r="O49" s="18">
        <f t="shared" si="5"/>
        <v>84.373271889400925</v>
      </c>
    </row>
    <row r="50" spans="1:15" ht="14.25" customHeight="1" x14ac:dyDescent="0.4">
      <c r="A50" s="14">
        <v>48</v>
      </c>
      <c r="B50" s="6">
        <v>122</v>
      </c>
      <c r="C50" s="6">
        <v>128</v>
      </c>
      <c r="D50" s="6">
        <v>137</v>
      </c>
      <c r="E50" s="6">
        <v>70</v>
      </c>
      <c r="F50" s="6">
        <v>59</v>
      </c>
      <c r="G50" s="6">
        <v>36</v>
      </c>
      <c r="H50" s="6">
        <v>13</v>
      </c>
      <c r="I50" s="6">
        <v>11</v>
      </c>
      <c r="J50" s="6">
        <v>12</v>
      </c>
      <c r="K50" s="6">
        <v>18</v>
      </c>
      <c r="L50" s="6">
        <v>59</v>
      </c>
      <c r="M50" s="6">
        <v>184</v>
      </c>
      <c r="N50" s="27">
        <f t="shared" si="2"/>
        <v>849</v>
      </c>
      <c r="O50" s="18">
        <f t="shared" si="5"/>
        <v>99.76728110599079</v>
      </c>
    </row>
    <row r="51" spans="1:15" ht="14.25" customHeight="1" x14ac:dyDescent="0.4">
      <c r="A51" s="14">
        <v>49</v>
      </c>
      <c r="B51" s="6">
        <v>71</v>
      </c>
      <c r="C51" s="6">
        <v>74</v>
      </c>
      <c r="D51" s="6">
        <v>84</v>
      </c>
      <c r="E51" s="6">
        <v>36</v>
      </c>
      <c r="F51" s="6">
        <v>28</v>
      </c>
      <c r="G51" s="6">
        <v>13</v>
      </c>
      <c r="H51" s="6">
        <v>6</v>
      </c>
      <c r="I51" s="6">
        <v>6</v>
      </c>
      <c r="J51" s="6">
        <v>6</v>
      </c>
      <c r="K51" s="6">
        <v>7</v>
      </c>
      <c r="L51" s="6">
        <v>11</v>
      </c>
      <c r="M51" s="6">
        <v>63</v>
      </c>
      <c r="N51" s="27">
        <f t="shared" si="2"/>
        <v>405</v>
      </c>
      <c r="O51" s="18">
        <f t="shared" si="5"/>
        <v>47.592165898617509</v>
      </c>
    </row>
    <row r="52" spans="1:15" ht="14.25" customHeight="1" x14ac:dyDescent="0.4">
      <c r="A52" s="14">
        <v>50</v>
      </c>
      <c r="B52" s="6">
        <v>148</v>
      </c>
      <c r="C52" s="6">
        <v>162</v>
      </c>
      <c r="D52" s="6">
        <v>192</v>
      </c>
      <c r="E52" s="6">
        <v>88</v>
      </c>
      <c r="F52" s="6">
        <v>69</v>
      </c>
      <c r="G52" s="6">
        <v>39</v>
      </c>
      <c r="H52" s="6">
        <v>15</v>
      </c>
      <c r="I52" s="6">
        <v>10</v>
      </c>
      <c r="J52" s="6">
        <v>11</v>
      </c>
      <c r="K52" s="6">
        <v>20</v>
      </c>
      <c r="L52" s="6">
        <v>55</v>
      </c>
      <c r="M52" s="6">
        <v>134</v>
      </c>
      <c r="N52" s="27">
        <f t="shared" si="2"/>
        <v>943</v>
      </c>
      <c r="O52" s="18">
        <f t="shared" si="5"/>
        <v>110.81336405529954</v>
      </c>
    </row>
    <row r="53" spans="1:15" ht="14.25" customHeight="1" x14ac:dyDescent="0.4">
      <c r="A53" s="14">
        <v>51</v>
      </c>
      <c r="B53" s="6">
        <v>123</v>
      </c>
      <c r="C53" s="6">
        <v>132</v>
      </c>
      <c r="D53" s="6">
        <v>141</v>
      </c>
      <c r="E53" s="6">
        <v>64</v>
      </c>
      <c r="F53" s="6">
        <v>57</v>
      </c>
      <c r="G53" s="6">
        <v>37</v>
      </c>
      <c r="H53" s="6">
        <v>7</v>
      </c>
      <c r="I53" s="6">
        <v>8</v>
      </c>
      <c r="J53" s="6">
        <v>8</v>
      </c>
      <c r="K53" s="6">
        <v>20</v>
      </c>
      <c r="L53" s="6">
        <v>47</v>
      </c>
      <c r="M53" s="6">
        <v>117</v>
      </c>
      <c r="N53" s="27">
        <f t="shared" si="2"/>
        <v>761</v>
      </c>
      <c r="O53" s="18">
        <f t="shared" si="5"/>
        <v>89.426267281105993</v>
      </c>
    </row>
    <row r="54" spans="1:15" ht="14.25" customHeight="1" x14ac:dyDescent="0.4">
      <c r="A54" s="14">
        <v>52</v>
      </c>
      <c r="B54" s="6">
        <v>117</v>
      </c>
      <c r="C54" s="6">
        <v>130</v>
      </c>
      <c r="D54" s="6">
        <v>154</v>
      </c>
      <c r="E54" s="6">
        <v>76</v>
      </c>
      <c r="F54" s="6">
        <v>63</v>
      </c>
      <c r="G54" s="6">
        <v>34</v>
      </c>
      <c r="H54" s="6">
        <v>9</v>
      </c>
      <c r="I54" s="6">
        <v>8</v>
      </c>
      <c r="J54" s="6">
        <v>8</v>
      </c>
      <c r="K54" s="6">
        <v>14</v>
      </c>
      <c r="L54" s="6">
        <v>50</v>
      </c>
      <c r="M54" s="6">
        <v>112</v>
      </c>
      <c r="N54" s="27">
        <f t="shared" si="2"/>
        <v>775</v>
      </c>
      <c r="O54" s="18">
        <f t="shared" si="5"/>
        <v>91.071428571428569</v>
      </c>
    </row>
    <row r="55" spans="1:15" ht="14.25" customHeight="1" x14ac:dyDescent="0.4">
      <c r="A55" s="14">
        <v>53</v>
      </c>
      <c r="B55" s="6">
        <v>82</v>
      </c>
      <c r="C55" s="6">
        <v>93</v>
      </c>
      <c r="D55" s="6">
        <v>97</v>
      </c>
      <c r="E55" s="6">
        <v>40</v>
      </c>
      <c r="F55" s="6">
        <v>32</v>
      </c>
      <c r="G55" s="6">
        <v>19</v>
      </c>
      <c r="H55" s="6">
        <v>5</v>
      </c>
      <c r="I55" s="6">
        <v>5</v>
      </c>
      <c r="J55" s="6">
        <v>4</v>
      </c>
      <c r="K55" s="6">
        <v>8</v>
      </c>
      <c r="L55" s="6">
        <v>30</v>
      </c>
      <c r="M55" s="6">
        <v>79</v>
      </c>
      <c r="N55" s="27">
        <f t="shared" si="2"/>
        <v>494</v>
      </c>
      <c r="O55" s="18">
        <f t="shared" si="5"/>
        <v>58.05069124423963</v>
      </c>
    </row>
    <row r="56" spans="1:15" ht="14.25" customHeight="1" x14ac:dyDescent="0.4">
      <c r="A56" s="14">
        <v>54</v>
      </c>
      <c r="B56" s="6">
        <v>163</v>
      </c>
      <c r="C56" s="6">
        <v>163</v>
      </c>
      <c r="D56" s="6">
        <v>461</v>
      </c>
      <c r="E56" s="6"/>
      <c r="F56" s="6">
        <v>36</v>
      </c>
      <c r="G56" s="6">
        <v>39</v>
      </c>
      <c r="H56" s="6">
        <v>13</v>
      </c>
      <c r="I56" s="6">
        <v>13</v>
      </c>
      <c r="J56" s="6">
        <v>17</v>
      </c>
      <c r="K56" s="6">
        <v>21</v>
      </c>
      <c r="L56" s="6">
        <v>62</v>
      </c>
      <c r="M56" s="6">
        <v>149</v>
      </c>
      <c r="N56" s="27">
        <f t="shared" si="2"/>
        <v>1137</v>
      </c>
      <c r="O56" s="18">
        <f t="shared" si="5"/>
        <v>133.61059907834101</v>
      </c>
    </row>
    <row r="57" spans="1:15" ht="14.25" customHeight="1" x14ac:dyDescent="0.4">
      <c r="A57" s="14">
        <v>55</v>
      </c>
      <c r="B57" s="6">
        <v>126</v>
      </c>
      <c r="C57" s="6">
        <v>151</v>
      </c>
      <c r="D57" s="6">
        <v>113</v>
      </c>
      <c r="E57" s="6">
        <v>81</v>
      </c>
      <c r="F57" s="6">
        <v>61</v>
      </c>
      <c r="G57" s="6">
        <v>25</v>
      </c>
      <c r="H57" s="6">
        <v>15</v>
      </c>
      <c r="I57" s="6">
        <v>11</v>
      </c>
      <c r="J57" s="6">
        <v>12</v>
      </c>
      <c r="K57" s="6">
        <v>13</v>
      </c>
      <c r="L57" s="6">
        <v>80</v>
      </c>
      <c r="M57" s="6">
        <v>102</v>
      </c>
      <c r="N57" s="27">
        <f t="shared" si="2"/>
        <v>790</v>
      </c>
      <c r="O57" s="18">
        <f t="shared" si="5"/>
        <v>92.834101382488484</v>
      </c>
    </row>
    <row r="58" spans="1:15" ht="14.25" customHeight="1" x14ac:dyDescent="0.4">
      <c r="A58" s="14">
        <v>56</v>
      </c>
      <c r="B58" s="6">
        <v>147</v>
      </c>
      <c r="C58" s="6">
        <v>148</v>
      </c>
      <c r="D58" s="6">
        <v>155</v>
      </c>
      <c r="E58" s="6">
        <v>75</v>
      </c>
      <c r="F58" s="6">
        <v>55</v>
      </c>
      <c r="G58" s="6">
        <v>31</v>
      </c>
      <c r="H58" s="6">
        <v>14</v>
      </c>
      <c r="I58" s="6">
        <v>13</v>
      </c>
      <c r="J58" s="6">
        <v>12</v>
      </c>
      <c r="K58" s="6">
        <v>14</v>
      </c>
      <c r="L58" s="6">
        <v>60</v>
      </c>
      <c r="M58" s="6">
        <v>148</v>
      </c>
      <c r="N58" s="27">
        <f t="shared" si="2"/>
        <v>872</v>
      </c>
      <c r="O58" s="18">
        <f t="shared" si="5"/>
        <v>102.47004608294931</v>
      </c>
    </row>
    <row r="59" spans="1:15" ht="14.25" customHeight="1" x14ac:dyDescent="0.4">
      <c r="A59" s="14">
        <v>57</v>
      </c>
      <c r="B59" s="6">
        <v>70</v>
      </c>
      <c r="C59" s="6">
        <v>78</v>
      </c>
      <c r="D59" s="6">
        <v>90</v>
      </c>
      <c r="E59" s="6">
        <v>38</v>
      </c>
      <c r="F59" s="6">
        <v>27</v>
      </c>
      <c r="G59" s="6">
        <v>20</v>
      </c>
      <c r="H59" s="6">
        <v>11</v>
      </c>
      <c r="I59" s="6">
        <v>10</v>
      </c>
      <c r="J59" s="6">
        <v>11</v>
      </c>
      <c r="K59" s="6">
        <v>16</v>
      </c>
      <c r="L59" s="6">
        <v>29</v>
      </c>
      <c r="M59" s="6">
        <v>70</v>
      </c>
      <c r="N59" s="27">
        <f t="shared" si="2"/>
        <v>470</v>
      </c>
      <c r="O59" s="18">
        <f t="shared" si="5"/>
        <v>55.230414746543779</v>
      </c>
    </row>
    <row r="60" spans="1:15" ht="14.25" customHeight="1" x14ac:dyDescent="0.4">
      <c r="A60" s="14">
        <v>58</v>
      </c>
      <c r="B60" s="6">
        <v>72</v>
      </c>
      <c r="C60" s="6">
        <v>77</v>
      </c>
      <c r="D60" s="6">
        <v>64</v>
      </c>
      <c r="E60" s="6">
        <v>43</v>
      </c>
      <c r="F60" s="6">
        <v>37</v>
      </c>
      <c r="G60" s="6">
        <v>28</v>
      </c>
      <c r="H60" s="6">
        <v>16</v>
      </c>
      <c r="I60" s="6">
        <v>12</v>
      </c>
      <c r="J60" s="6">
        <v>4</v>
      </c>
      <c r="K60" s="6">
        <v>4</v>
      </c>
      <c r="L60" s="6">
        <v>14</v>
      </c>
      <c r="M60" s="6">
        <v>81</v>
      </c>
      <c r="N60" s="27">
        <f t="shared" si="2"/>
        <v>452</v>
      </c>
      <c r="O60" s="18">
        <f t="shared" si="5"/>
        <v>53.115207373271886</v>
      </c>
    </row>
    <row r="61" spans="1:15" ht="14.25" customHeight="1" x14ac:dyDescent="0.4">
      <c r="A61" s="14">
        <v>59</v>
      </c>
      <c r="B61" s="6">
        <v>96</v>
      </c>
      <c r="C61" s="6">
        <v>105</v>
      </c>
      <c r="D61" s="6">
        <v>113</v>
      </c>
      <c r="E61" s="6">
        <v>49</v>
      </c>
      <c r="F61" s="6">
        <v>37</v>
      </c>
      <c r="G61" s="6">
        <v>20</v>
      </c>
      <c r="H61" s="6">
        <v>13</v>
      </c>
      <c r="I61" s="6">
        <v>6</v>
      </c>
      <c r="J61" s="6">
        <v>14</v>
      </c>
      <c r="K61" s="6">
        <v>13</v>
      </c>
      <c r="L61" s="6">
        <v>34</v>
      </c>
      <c r="M61" s="6">
        <v>75</v>
      </c>
      <c r="N61" s="27">
        <f t="shared" si="2"/>
        <v>575</v>
      </c>
      <c r="O61" s="18">
        <f t="shared" si="5"/>
        <v>67.569124423963132</v>
      </c>
    </row>
    <row r="62" spans="1:15" ht="14.25" customHeight="1" x14ac:dyDescent="0.4">
      <c r="A62" s="14">
        <v>60</v>
      </c>
      <c r="B62" s="6">
        <v>163</v>
      </c>
      <c r="C62" s="6">
        <v>144</v>
      </c>
      <c r="D62" s="6">
        <v>153</v>
      </c>
      <c r="E62" s="6">
        <v>70</v>
      </c>
      <c r="F62" s="6">
        <v>53</v>
      </c>
      <c r="G62" s="6">
        <v>37</v>
      </c>
      <c r="H62" s="6">
        <v>14</v>
      </c>
      <c r="I62" s="6">
        <v>10</v>
      </c>
      <c r="J62" s="6">
        <v>13</v>
      </c>
      <c r="K62" s="6">
        <v>22</v>
      </c>
      <c r="L62" s="6">
        <v>53</v>
      </c>
      <c r="M62" s="6">
        <v>127</v>
      </c>
      <c r="N62" s="27">
        <f t="shared" si="2"/>
        <v>859</v>
      </c>
      <c r="O62" s="18">
        <f t="shared" si="5"/>
        <v>100.94239631336406</v>
      </c>
    </row>
    <row r="63" spans="1:15" ht="14.25" customHeight="1" x14ac:dyDescent="0.4">
      <c r="A63" s="14">
        <v>61</v>
      </c>
      <c r="B63" s="6">
        <v>336</v>
      </c>
      <c r="C63" s="6">
        <v>347</v>
      </c>
      <c r="D63" s="6">
        <v>392</v>
      </c>
      <c r="E63" s="6">
        <v>155</v>
      </c>
      <c r="F63" s="6">
        <v>125</v>
      </c>
      <c r="G63" s="6">
        <v>57</v>
      </c>
      <c r="H63" s="6">
        <v>13</v>
      </c>
      <c r="I63" s="6">
        <v>13</v>
      </c>
      <c r="J63" s="6">
        <v>16</v>
      </c>
      <c r="K63" s="6">
        <v>20</v>
      </c>
      <c r="L63" s="6">
        <v>109</v>
      </c>
      <c r="M63" s="6">
        <v>311</v>
      </c>
      <c r="N63" s="27">
        <f t="shared" si="2"/>
        <v>1894</v>
      </c>
      <c r="O63" s="18">
        <f t="shared" si="5"/>
        <v>222.56682027649771</v>
      </c>
    </row>
    <row r="64" spans="1:15" ht="14.25" customHeight="1" x14ac:dyDescent="0.4">
      <c r="A64" s="14">
        <v>62</v>
      </c>
      <c r="B64" s="6">
        <v>77</v>
      </c>
      <c r="C64" s="6">
        <v>83</v>
      </c>
      <c r="D64" s="6">
        <v>90</v>
      </c>
      <c r="E64" s="6">
        <v>39</v>
      </c>
      <c r="F64" s="6">
        <v>34</v>
      </c>
      <c r="G64" s="6">
        <v>17</v>
      </c>
      <c r="H64" s="6">
        <v>4</v>
      </c>
      <c r="I64" s="6">
        <v>5</v>
      </c>
      <c r="J64" s="6">
        <v>5</v>
      </c>
      <c r="K64" s="6">
        <v>6</v>
      </c>
      <c r="L64" s="6">
        <v>27</v>
      </c>
      <c r="M64" s="6">
        <v>67</v>
      </c>
      <c r="N64" s="27">
        <f t="shared" si="2"/>
        <v>454</v>
      </c>
      <c r="O64" s="18">
        <f t="shared" si="5"/>
        <v>53.350230414746541</v>
      </c>
    </row>
    <row r="65" spans="1:15" ht="14.25" customHeight="1" x14ac:dyDescent="0.4">
      <c r="A65" s="14">
        <v>63</v>
      </c>
      <c r="B65" s="6">
        <v>84</v>
      </c>
      <c r="C65" s="6">
        <v>90</v>
      </c>
      <c r="D65" s="6">
        <v>103</v>
      </c>
      <c r="E65" s="6">
        <v>43</v>
      </c>
      <c r="F65" s="6">
        <v>30</v>
      </c>
      <c r="G65" s="6">
        <v>21</v>
      </c>
      <c r="H65" s="6">
        <v>12</v>
      </c>
      <c r="I65" s="6">
        <v>12</v>
      </c>
      <c r="J65" s="6">
        <v>11</v>
      </c>
      <c r="K65" s="6">
        <v>14</v>
      </c>
      <c r="L65" s="6">
        <v>29</v>
      </c>
      <c r="M65" s="6">
        <v>77</v>
      </c>
      <c r="N65" s="27">
        <f t="shared" si="2"/>
        <v>526</v>
      </c>
      <c r="O65" s="18">
        <f t="shared" si="5"/>
        <v>61.8110599078341</v>
      </c>
    </row>
    <row r="66" spans="1:15" ht="14.25" customHeight="1" x14ac:dyDescent="0.4">
      <c r="A66" s="14">
        <v>64</v>
      </c>
      <c r="B66" s="6">
        <v>50</v>
      </c>
      <c r="C66" s="6">
        <v>56</v>
      </c>
      <c r="D66" s="6">
        <v>64</v>
      </c>
      <c r="E66" s="6">
        <v>22</v>
      </c>
      <c r="F66" s="6">
        <v>17</v>
      </c>
      <c r="G66" s="6">
        <v>13</v>
      </c>
      <c r="H66" s="6">
        <v>10</v>
      </c>
      <c r="I66" s="6">
        <v>9</v>
      </c>
      <c r="J66" s="6">
        <v>11</v>
      </c>
      <c r="K66" s="6">
        <v>11</v>
      </c>
      <c r="L66" s="6">
        <v>13</v>
      </c>
      <c r="M66" s="6">
        <v>43</v>
      </c>
      <c r="N66" s="27">
        <f t="shared" si="2"/>
        <v>319</v>
      </c>
      <c r="O66" s="18">
        <f t="shared" si="5"/>
        <v>37.486175115207374</v>
      </c>
    </row>
    <row r="67" spans="1:15" ht="14.25" customHeight="1" x14ac:dyDescent="0.4">
      <c r="A67" s="14">
        <v>65</v>
      </c>
      <c r="B67" s="6">
        <v>132</v>
      </c>
      <c r="C67" s="6">
        <v>143</v>
      </c>
      <c r="D67" s="6">
        <v>156</v>
      </c>
      <c r="E67" s="6">
        <v>78</v>
      </c>
      <c r="F67" s="6">
        <v>61</v>
      </c>
      <c r="G67" s="6">
        <v>36</v>
      </c>
      <c r="H67" s="6">
        <v>19</v>
      </c>
      <c r="I67" s="6">
        <v>15</v>
      </c>
      <c r="J67" s="6">
        <v>17</v>
      </c>
      <c r="K67" s="6">
        <v>23</v>
      </c>
      <c r="L67" s="6">
        <v>66</v>
      </c>
      <c r="M67" s="6">
        <v>128</v>
      </c>
      <c r="N67" s="27">
        <f t="shared" ref="N67:N130" si="8">SUM(B67:M67)</f>
        <v>874</v>
      </c>
      <c r="O67" s="18">
        <f t="shared" si="5"/>
        <v>102.70506912442396</v>
      </c>
    </row>
    <row r="68" spans="1:15" ht="14.25" customHeight="1" x14ac:dyDescent="0.4">
      <c r="A68" s="14">
        <v>66</v>
      </c>
      <c r="B68" s="6">
        <v>103</v>
      </c>
      <c r="C68" s="6">
        <v>114</v>
      </c>
      <c r="D68" s="6">
        <v>125</v>
      </c>
      <c r="E68" s="6">
        <v>58</v>
      </c>
      <c r="F68" s="6">
        <v>45</v>
      </c>
      <c r="G68" s="6">
        <v>28</v>
      </c>
      <c r="H68" s="6">
        <v>9</v>
      </c>
      <c r="I68" s="6">
        <v>11</v>
      </c>
      <c r="J68" s="6">
        <v>8</v>
      </c>
      <c r="K68" s="6">
        <v>11</v>
      </c>
      <c r="L68" s="6">
        <v>36</v>
      </c>
      <c r="M68" s="6">
        <v>92</v>
      </c>
      <c r="N68" s="27">
        <f t="shared" si="8"/>
        <v>640</v>
      </c>
      <c r="O68" s="18">
        <f t="shared" ref="O68:O131" si="9">N68*102/868</f>
        <v>75.207373271889395</v>
      </c>
    </row>
    <row r="69" spans="1:15" ht="14.25" customHeight="1" x14ac:dyDescent="0.4">
      <c r="A69" s="14">
        <v>67</v>
      </c>
      <c r="B69" s="6">
        <v>103</v>
      </c>
      <c r="C69" s="6">
        <v>138</v>
      </c>
      <c r="D69" s="6">
        <v>146</v>
      </c>
      <c r="E69" s="6">
        <v>84</v>
      </c>
      <c r="F69" s="6">
        <v>62</v>
      </c>
      <c r="G69" s="6">
        <v>39</v>
      </c>
      <c r="H69" s="6">
        <v>15</v>
      </c>
      <c r="I69" s="6">
        <v>11</v>
      </c>
      <c r="J69" s="6">
        <v>11</v>
      </c>
      <c r="K69" s="6">
        <v>24</v>
      </c>
      <c r="L69" s="6">
        <v>56</v>
      </c>
      <c r="M69" s="6">
        <v>124</v>
      </c>
      <c r="N69" s="27">
        <f t="shared" si="8"/>
        <v>813</v>
      </c>
      <c r="O69" s="18">
        <f t="shared" si="9"/>
        <v>95.536866359447004</v>
      </c>
    </row>
    <row r="70" spans="1:15" ht="14.25" customHeight="1" x14ac:dyDescent="0.4">
      <c r="A70" s="14">
        <v>68</v>
      </c>
      <c r="B70" s="6">
        <v>89</v>
      </c>
      <c r="C70" s="6">
        <v>102</v>
      </c>
      <c r="D70" s="6">
        <v>112</v>
      </c>
      <c r="E70" s="6">
        <v>48</v>
      </c>
      <c r="F70" s="6">
        <v>34</v>
      </c>
      <c r="G70" s="6">
        <v>16</v>
      </c>
      <c r="H70" s="6">
        <v>6</v>
      </c>
      <c r="I70" s="6">
        <v>6</v>
      </c>
      <c r="J70" s="6">
        <v>6</v>
      </c>
      <c r="K70" s="6">
        <v>9</v>
      </c>
      <c r="L70" s="6">
        <v>35</v>
      </c>
      <c r="M70" s="6">
        <v>82</v>
      </c>
      <c r="N70" s="27">
        <f t="shared" si="8"/>
        <v>545</v>
      </c>
      <c r="O70" s="18">
        <f t="shared" si="9"/>
        <v>64.043778801843317</v>
      </c>
    </row>
    <row r="71" spans="1:15" ht="14.25" customHeight="1" x14ac:dyDescent="0.4">
      <c r="A71" s="14">
        <v>69</v>
      </c>
      <c r="B71" s="6">
        <v>114</v>
      </c>
      <c r="C71" s="6">
        <v>113</v>
      </c>
      <c r="D71" s="6">
        <v>138</v>
      </c>
      <c r="E71" s="6">
        <v>57</v>
      </c>
      <c r="F71" s="6">
        <v>41</v>
      </c>
      <c r="G71" s="6">
        <v>20</v>
      </c>
      <c r="H71" s="6">
        <v>7</v>
      </c>
      <c r="I71" s="6">
        <v>5</v>
      </c>
      <c r="J71" s="6">
        <v>7</v>
      </c>
      <c r="K71" s="6">
        <v>7</v>
      </c>
      <c r="L71" s="6">
        <v>30</v>
      </c>
      <c r="M71" s="6">
        <v>91</v>
      </c>
      <c r="N71" s="27">
        <f t="shared" si="8"/>
        <v>630</v>
      </c>
      <c r="O71" s="18">
        <f t="shared" si="9"/>
        <v>74.032258064516128</v>
      </c>
    </row>
    <row r="72" spans="1:15" ht="14.25" customHeight="1" x14ac:dyDescent="0.4">
      <c r="A72" s="14">
        <v>70</v>
      </c>
      <c r="B72" s="6">
        <v>71</v>
      </c>
      <c r="C72" s="6">
        <v>69</v>
      </c>
      <c r="D72" s="6">
        <v>116</v>
      </c>
      <c r="E72" s="6">
        <v>63</v>
      </c>
      <c r="F72" s="6">
        <v>52</v>
      </c>
      <c r="G72" s="6">
        <v>30</v>
      </c>
      <c r="H72" s="6">
        <v>16</v>
      </c>
      <c r="I72" s="6">
        <v>15</v>
      </c>
      <c r="J72" s="6">
        <v>17</v>
      </c>
      <c r="K72" s="6">
        <v>23</v>
      </c>
      <c r="L72" s="6">
        <v>44</v>
      </c>
      <c r="M72" s="6">
        <v>97</v>
      </c>
      <c r="N72" s="27">
        <f t="shared" si="8"/>
        <v>613</v>
      </c>
      <c r="O72" s="18">
        <f t="shared" si="9"/>
        <v>72.034562211981566</v>
      </c>
    </row>
    <row r="73" spans="1:15" ht="14.25" customHeight="1" x14ac:dyDescent="0.4">
      <c r="A73" s="14">
        <v>71</v>
      </c>
      <c r="B73" s="6">
        <v>59</v>
      </c>
      <c r="C73" s="6">
        <v>72</v>
      </c>
      <c r="D73" s="6">
        <v>85</v>
      </c>
      <c r="E73" s="6">
        <v>36</v>
      </c>
      <c r="F73" s="6">
        <v>7</v>
      </c>
      <c r="G73" s="6">
        <v>13</v>
      </c>
      <c r="H73" s="6">
        <v>9</v>
      </c>
      <c r="I73" s="6">
        <v>7</v>
      </c>
      <c r="J73" s="6">
        <v>8</v>
      </c>
      <c r="K73" s="6">
        <v>7</v>
      </c>
      <c r="L73" s="6">
        <v>22</v>
      </c>
      <c r="M73" s="6">
        <v>63</v>
      </c>
      <c r="N73" s="27">
        <f t="shared" si="8"/>
        <v>388</v>
      </c>
      <c r="O73" s="18">
        <f t="shared" si="9"/>
        <v>45.594470046082947</v>
      </c>
    </row>
    <row r="74" spans="1:15" ht="14.25" customHeight="1" x14ac:dyDescent="0.4">
      <c r="A74" s="14">
        <v>72</v>
      </c>
      <c r="B74" s="6">
        <v>96</v>
      </c>
      <c r="C74" s="6">
        <v>105</v>
      </c>
      <c r="D74" s="6">
        <v>124</v>
      </c>
      <c r="E74" s="6">
        <v>46</v>
      </c>
      <c r="F74" s="6">
        <v>35</v>
      </c>
      <c r="G74" s="6">
        <v>26</v>
      </c>
      <c r="H74" s="6">
        <v>9</v>
      </c>
      <c r="I74" s="6">
        <v>13</v>
      </c>
      <c r="J74" s="6">
        <v>11</v>
      </c>
      <c r="K74" s="6">
        <v>9</v>
      </c>
      <c r="L74" s="6">
        <v>21</v>
      </c>
      <c r="M74" s="6">
        <v>50</v>
      </c>
      <c r="N74" s="27">
        <f t="shared" si="8"/>
        <v>545</v>
      </c>
      <c r="O74" s="18">
        <f t="shared" si="9"/>
        <v>64.043778801843317</v>
      </c>
    </row>
    <row r="75" spans="1:15" ht="14.25" customHeight="1" x14ac:dyDescent="0.4">
      <c r="A75" s="14">
        <v>73</v>
      </c>
      <c r="B75" s="6">
        <v>96</v>
      </c>
      <c r="C75" s="6">
        <v>105</v>
      </c>
      <c r="D75" s="6">
        <v>124</v>
      </c>
      <c r="E75" s="6">
        <v>46</v>
      </c>
      <c r="F75" s="6">
        <v>35</v>
      </c>
      <c r="G75" s="6">
        <v>26</v>
      </c>
      <c r="H75" s="6">
        <v>9</v>
      </c>
      <c r="I75" s="6">
        <v>13</v>
      </c>
      <c r="J75" s="6">
        <v>11</v>
      </c>
      <c r="K75" s="6">
        <v>9</v>
      </c>
      <c r="L75" s="6">
        <v>21</v>
      </c>
      <c r="M75" s="6">
        <v>50</v>
      </c>
      <c r="N75" s="27">
        <f t="shared" si="8"/>
        <v>545</v>
      </c>
      <c r="O75" s="18">
        <f t="shared" si="9"/>
        <v>64.043778801843317</v>
      </c>
    </row>
    <row r="76" spans="1:15" ht="14.25" customHeight="1" x14ac:dyDescent="0.4">
      <c r="A76" s="14">
        <v>74</v>
      </c>
      <c r="B76" s="6">
        <v>107</v>
      </c>
      <c r="C76" s="6">
        <v>118</v>
      </c>
      <c r="D76" s="6">
        <v>132</v>
      </c>
      <c r="E76" s="6">
        <v>61</v>
      </c>
      <c r="F76" s="6">
        <v>47</v>
      </c>
      <c r="G76" s="6">
        <v>27</v>
      </c>
      <c r="H76" s="6">
        <v>10</v>
      </c>
      <c r="I76" s="6">
        <v>8</v>
      </c>
      <c r="J76" s="6">
        <v>10</v>
      </c>
      <c r="K76" s="6">
        <v>17</v>
      </c>
      <c r="L76" s="6">
        <v>42</v>
      </c>
      <c r="M76" s="6">
        <v>105</v>
      </c>
      <c r="N76" s="27">
        <f t="shared" si="8"/>
        <v>684</v>
      </c>
      <c r="O76" s="18">
        <f t="shared" si="9"/>
        <v>80.377880184331801</v>
      </c>
    </row>
    <row r="77" spans="1:15" ht="14.25" customHeight="1" x14ac:dyDescent="0.4">
      <c r="A77" s="14">
        <v>75</v>
      </c>
      <c r="B77" s="6">
        <v>81</v>
      </c>
      <c r="C77" s="6">
        <v>84</v>
      </c>
      <c r="D77" s="6">
        <v>79</v>
      </c>
      <c r="E77" s="6">
        <v>35</v>
      </c>
      <c r="F77" s="6">
        <v>26</v>
      </c>
      <c r="G77" s="6">
        <v>17</v>
      </c>
      <c r="H77" s="6">
        <v>7</v>
      </c>
      <c r="I77" s="6">
        <v>7</v>
      </c>
      <c r="J77" s="6">
        <v>7</v>
      </c>
      <c r="K77" s="6">
        <v>11</v>
      </c>
      <c r="L77" s="6">
        <v>28</v>
      </c>
      <c r="M77" s="6">
        <v>74</v>
      </c>
      <c r="N77" s="27">
        <f t="shared" si="8"/>
        <v>456</v>
      </c>
      <c r="O77" s="18">
        <f t="shared" si="9"/>
        <v>53.585253456221196</v>
      </c>
    </row>
    <row r="78" spans="1:15" ht="14.25" customHeight="1" x14ac:dyDescent="0.4">
      <c r="A78" s="14">
        <v>76</v>
      </c>
      <c r="B78" s="6">
        <v>89</v>
      </c>
      <c r="C78" s="6">
        <v>100</v>
      </c>
      <c r="D78" s="6">
        <v>110</v>
      </c>
      <c r="E78" s="6">
        <v>48</v>
      </c>
      <c r="F78" s="6">
        <v>37</v>
      </c>
      <c r="G78" s="6">
        <v>25</v>
      </c>
      <c r="H78" s="6">
        <v>13</v>
      </c>
      <c r="I78" s="6">
        <v>11</v>
      </c>
      <c r="J78" s="6">
        <v>13</v>
      </c>
      <c r="K78" s="6">
        <v>12</v>
      </c>
      <c r="L78" s="6">
        <v>28</v>
      </c>
      <c r="M78" s="6">
        <v>81</v>
      </c>
      <c r="N78" s="27">
        <f t="shared" si="8"/>
        <v>567</v>
      </c>
      <c r="O78" s="18">
        <f t="shared" si="9"/>
        <v>66.629032258064512</v>
      </c>
    </row>
    <row r="79" spans="1:15" ht="14.25" customHeight="1" x14ac:dyDescent="0.4">
      <c r="A79" s="14">
        <v>77</v>
      </c>
      <c r="B79" s="6">
        <v>103</v>
      </c>
      <c r="C79" s="6">
        <v>107</v>
      </c>
      <c r="D79" s="6">
        <v>113</v>
      </c>
      <c r="E79" s="6">
        <v>42</v>
      </c>
      <c r="F79" s="6">
        <v>36</v>
      </c>
      <c r="G79" s="6">
        <v>29</v>
      </c>
      <c r="H79" s="6">
        <v>15</v>
      </c>
      <c r="I79" s="6">
        <v>16</v>
      </c>
      <c r="J79" s="6">
        <v>19</v>
      </c>
      <c r="K79" s="6">
        <v>19</v>
      </c>
      <c r="L79" s="6">
        <v>20</v>
      </c>
      <c r="M79" s="6">
        <v>83</v>
      </c>
      <c r="N79" s="27">
        <f t="shared" si="8"/>
        <v>602</v>
      </c>
      <c r="O79" s="18">
        <f t="shared" si="9"/>
        <v>70.741935483870961</v>
      </c>
    </row>
    <row r="80" spans="1:15" ht="14.25" customHeight="1" x14ac:dyDescent="0.4">
      <c r="A80" s="14">
        <v>78</v>
      </c>
      <c r="B80" s="6">
        <v>179</v>
      </c>
      <c r="C80" s="6">
        <v>192</v>
      </c>
      <c r="D80" s="6">
        <v>226</v>
      </c>
      <c r="E80" s="6">
        <v>109</v>
      </c>
      <c r="F80" s="6">
        <v>88</v>
      </c>
      <c r="G80" s="6">
        <v>58</v>
      </c>
      <c r="H80" s="6">
        <v>25</v>
      </c>
      <c r="I80" s="6">
        <v>27</v>
      </c>
      <c r="J80" s="6">
        <v>30</v>
      </c>
      <c r="K80" s="6">
        <v>27</v>
      </c>
      <c r="L80" s="6">
        <v>73</v>
      </c>
      <c r="M80" s="6">
        <v>185</v>
      </c>
      <c r="N80" s="27">
        <f t="shared" si="8"/>
        <v>1219</v>
      </c>
      <c r="O80" s="18">
        <f t="shared" si="9"/>
        <v>143.24654377880185</v>
      </c>
    </row>
    <row r="81" spans="1:15" ht="14.25" customHeight="1" x14ac:dyDescent="0.4">
      <c r="A81" s="14">
        <v>79</v>
      </c>
      <c r="B81" s="6">
        <v>105</v>
      </c>
      <c r="C81" s="6">
        <v>113</v>
      </c>
      <c r="D81" s="6">
        <v>138</v>
      </c>
      <c r="E81" s="6">
        <v>68</v>
      </c>
      <c r="F81" s="6">
        <v>51</v>
      </c>
      <c r="G81" s="6">
        <v>10</v>
      </c>
      <c r="H81" s="6">
        <v>12</v>
      </c>
      <c r="I81" s="6">
        <v>11</v>
      </c>
      <c r="J81" s="6">
        <v>12</v>
      </c>
      <c r="K81" s="6">
        <v>20</v>
      </c>
      <c r="L81" s="6">
        <v>40</v>
      </c>
      <c r="M81" s="6">
        <v>92</v>
      </c>
      <c r="N81" s="27">
        <f t="shared" si="8"/>
        <v>672</v>
      </c>
      <c r="O81" s="18">
        <f t="shared" si="9"/>
        <v>78.967741935483872</v>
      </c>
    </row>
    <row r="82" spans="1:15" ht="14.25" customHeight="1" x14ac:dyDescent="0.4">
      <c r="A82" s="14">
        <v>80</v>
      </c>
      <c r="B82" s="6">
        <v>98</v>
      </c>
      <c r="C82" s="6">
        <v>106</v>
      </c>
      <c r="D82" s="6">
        <v>114</v>
      </c>
      <c r="E82" s="6">
        <v>50</v>
      </c>
      <c r="F82" s="6">
        <v>35</v>
      </c>
      <c r="G82" s="6">
        <v>24</v>
      </c>
      <c r="H82" s="6">
        <v>14</v>
      </c>
      <c r="I82" s="6">
        <v>12</v>
      </c>
      <c r="J82" s="6">
        <v>11</v>
      </c>
      <c r="K82" s="6">
        <v>14</v>
      </c>
      <c r="L82" s="6">
        <v>35</v>
      </c>
      <c r="M82" s="6">
        <v>88</v>
      </c>
      <c r="N82" s="27">
        <f t="shared" si="8"/>
        <v>601</v>
      </c>
      <c r="O82" s="18">
        <f t="shared" si="9"/>
        <v>70.624423963133637</v>
      </c>
    </row>
    <row r="83" spans="1:15" ht="14.25" customHeight="1" x14ac:dyDescent="0.4">
      <c r="A83" s="14">
        <v>81</v>
      </c>
      <c r="B83" s="6">
        <v>68</v>
      </c>
      <c r="C83" s="6">
        <v>79</v>
      </c>
      <c r="D83" s="6">
        <v>86</v>
      </c>
      <c r="E83" s="6">
        <v>26</v>
      </c>
      <c r="F83" s="6">
        <v>16</v>
      </c>
      <c r="G83" s="6">
        <v>9</v>
      </c>
      <c r="H83" s="6">
        <v>4</v>
      </c>
      <c r="I83" s="6">
        <v>4</v>
      </c>
      <c r="J83" s="6">
        <v>3</v>
      </c>
      <c r="K83" s="6">
        <v>4</v>
      </c>
      <c r="L83" s="6">
        <v>16</v>
      </c>
      <c r="M83" s="6">
        <v>59</v>
      </c>
      <c r="N83" s="27">
        <f t="shared" si="8"/>
        <v>374</v>
      </c>
      <c r="O83" s="18">
        <f t="shared" si="9"/>
        <v>43.94930875576037</v>
      </c>
    </row>
    <row r="84" spans="1:15" ht="14.25" customHeight="1" x14ac:dyDescent="0.4">
      <c r="A84" s="14">
        <v>82</v>
      </c>
      <c r="B84" s="6">
        <v>129</v>
      </c>
      <c r="C84" s="6">
        <v>151</v>
      </c>
      <c r="D84" s="6">
        <v>130</v>
      </c>
      <c r="E84" s="6">
        <v>86</v>
      </c>
      <c r="F84" s="6">
        <v>53</v>
      </c>
      <c r="G84" s="6">
        <v>27</v>
      </c>
      <c r="H84" s="6">
        <v>25</v>
      </c>
      <c r="I84" s="6">
        <v>6</v>
      </c>
      <c r="J84" s="6">
        <v>5</v>
      </c>
      <c r="K84" s="6">
        <v>7</v>
      </c>
      <c r="L84" s="6">
        <v>14</v>
      </c>
      <c r="M84" s="6">
        <v>92</v>
      </c>
      <c r="N84" s="27">
        <f t="shared" si="8"/>
        <v>725</v>
      </c>
      <c r="O84" s="18">
        <f t="shared" si="9"/>
        <v>85.195852534562206</v>
      </c>
    </row>
    <row r="85" spans="1:15" ht="14.25" customHeight="1" x14ac:dyDescent="0.4">
      <c r="A85" s="14">
        <v>83</v>
      </c>
      <c r="B85" s="6">
        <v>135</v>
      </c>
      <c r="C85" s="6">
        <v>143</v>
      </c>
      <c r="D85" s="6">
        <v>121</v>
      </c>
      <c r="E85" s="6">
        <v>69</v>
      </c>
      <c r="F85" s="6">
        <v>56</v>
      </c>
      <c r="G85" s="6">
        <v>33</v>
      </c>
      <c r="H85" s="6">
        <v>5</v>
      </c>
      <c r="I85" s="6">
        <v>3</v>
      </c>
      <c r="J85" s="6">
        <v>3</v>
      </c>
      <c r="K85" s="6">
        <v>12</v>
      </c>
      <c r="L85" s="6">
        <v>25</v>
      </c>
      <c r="M85" s="6">
        <v>93</v>
      </c>
      <c r="N85" s="27">
        <f t="shared" si="8"/>
        <v>698</v>
      </c>
      <c r="O85" s="18">
        <f t="shared" si="9"/>
        <v>82.023041474654377</v>
      </c>
    </row>
    <row r="86" spans="1:15" ht="14.25" customHeight="1" x14ac:dyDescent="0.4">
      <c r="A86" s="14">
        <v>84</v>
      </c>
      <c r="B86" s="6">
        <v>112</v>
      </c>
      <c r="C86" s="6">
        <v>114</v>
      </c>
      <c r="D86" s="6">
        <v>136</v>
      </c>
      <c r="E86" s="6">
        <v>59</v>
      </c>
      <c r="F86" s="6">
        <v>42</v>
      </c>
      <c r="G86" s="6">
        <v>32</v>
      </c>
      <c r="H86" s="6">
        <v>21</v>
      </c>
      <c r="I86" s="6">
        <v>25</v>
      </c>
      <c r="J86" s="6">
        <v>22</v>
      </c>
      <c r="K86" s="6">
        <v>21</v>
      </c>
      <c r="L86" s="6">
        <v>33</v>
      </c>
      <c r="M86" s="6">
        <v>85</v>
      </c>
      <c r="N86" s="27">
        <f t="shared" si="8"/>
        <v>702</v>
      </c>
      <c r="O86" s="18">
        <f t="shared" si="9"/>
        <v>82.493087557603687</v>
      </c>
    </row>
    <row r="87" spans="1:15" ht="14.25" customHeight="1" x14ac:dyDescent="0.4">
      <c r="A87" s="14">
        <v>85</v>
      </c>
      <c r="B87" s="6">
        <v>65</v>
      </c>
      <c r="C87" s="6">
        <v>73</v>
      </c>
      <c r="D87" s="6">
        <v>85</v>
      </c>
      <c r="E87" s="6">
        <v>38</v>
      </c>
      <c r="F87" s="6">
        <v>27</v>
      </c>
      <c r="G87" s="6">
        <v>18</v>
      </c>
      <c r="H87" s="6">
        <v>11</v>
      </c>
      <c r="I87" s="6">
        <v>10</v>
      </c>
      <c r="J87" s="6">
        <v>11</v>
      </c>
      <c r="K87" s="6">
        <v>15</v>
      </c>
      <c r="L87" s="6">
        <v>32</v>
      </c>
      <c r="M87" s="6">
        <v>82</v>
      </c>
      <c r="N87" s="27">
        <f t="shared" si="8"/>
        <v>467</v>
      </c>
      <c r="O87" s="18">
        <f t="shared" si="9"/>
        <v>54.877880184331801</v>
      </c>
    </row>
    <row r="88" spans="1:15" ht="14.25" customHeight="1" x14ac:dyDescent="0.4">
      <c r="A88" s="14">
        <v>86</v>
      </c>
      <c r="B88" s="6">
        <v>117</v>
      </c>
      <c r="C88" s="6">
        <v>118</v>
      </c>
      <c r="D88" s="6">
        <v>137</v>
      </c>
      <c r="E88" s="6">
        <v>64</v>
      </c>
      <c r="F88" s="6">
        <v>48</v>
      </c>
      <c r="G88" s="6">
        <v>28</v>
      </c>
      <c r="H88" s="6">
        <v>13</v>
      </c>
      <c r="I88" s="6">
        <v>14</v>
      </c>
      <c r="J88" s="6">
        <v>17</v>
      </c>
      <c r="K88" s="6">
        <v>19</v>
      </c>
      <c r="L88" s="6">
        <v>49</v>
      </c>
      <c r="M88" s="6">
        <v>85</v>
      </c>
      <c r="N88" s="27">
        <f t="shared" si="8"/>
        <v>709</v>
      </c>
      <c r="O88" s="18">
        <f t="shared" si="9"/>
        <v>83.315668202764982</v>
      </c>
    </row>
    <row r="89" spans="1:15" ht="14.25" customHeight="1" x14ac:dyDescent="0.4">
      <c r="A89" s="14">
        <v>87</v>
      </c>
      <c r="B89" s="6">
        <v>78</v>
      </c>
      <c r="C89" s="6">
        <v>85</v>
      </c>
      <c r="D89" s="6">
        <v>102</v>
      </c>
      <c r="E89" s="6">
        <v>44</v>
      </c>
      <c r="F89" s="6">
        <v>36</v>
      </c>
      <c r="G89" s="6">
        <v>22</v>
      </c>
      <c r="H89" s="6">
        <v>13</v>
      </c>
      <c r="I89" s="6">
        <v>12</v>
      </c>
      <c r="J89" s="6">
        <v>15</v>
      </c>
      <c r="K89" s="6">
        <v>12</v>
      </c>
      <c r="L89" s="6">
        <v>26</v>
      </c>
      <c r="M89" s="6">
        <v>72</v>
      </c>
      <c r="N89" s="27">
        <f t="shared" si="8"/>
        <v>517</v>
      </c>
      <c r="O89" s="18">
        <f t="shared" si="9"/>
        <v>60.753456221198157</v>
      </c>
    </row>
    <row r="90" spans="1:15" ht="14.25" customHeight="1" x14ac:dyDescent="0.4">
      <c r="A90" s="14">
        <v>88</v>
      </c>
      <c r="B90" s="6">
        <v>135</v>
      </c>
      <c r="C90" s="6">
        <v>138</v>
      </c>
      <c r="D90" s="6">
        <v>148</v>
      </c>
      <c r="E90" s="6">
        <v>71</v>
      </c>
      <c r="F90" s="6">
        <v>56</v>
      </c>
      <c r="G90" s="6">
        <v>33</v>
      </c>
      <c r="H90" s="6">
        <v>20</v>
      </c>
      <c r="I90" s="6">
        <v>19</v>
      </c>
      <c r="J90" s="6">
        <v>21</v>
      </c>
      <c r="K90" s="6">
        <v>25</v>
      </c>
      <c r="L90" s="6">
        <v>57</v>
      </c>
      <c r="M90" s="6">
        <v>126</v>
      </c>
      <c r="N90" s="27">
        <f t="shared" si="8"/>
        <v>849</v>
      </c>
      <c r="O90" s="18">
        <f t="shared" si="9"/>
        <v>99.76728110599079</v>
      </c>
    </row>
    <row r="91" spans="1:15" ht="14.25" customHeight="1" x14ac:dyDescent="0.4">
      <c r="A91" s="14">
        <v>89</v>
      </c>
      <c r="B91" s="6">
        <v>58</v>
      </c>
      <c r="C91" s="6">
        <v>77</v>
      </c>
      <c r="D91" s="6">
        <v>54</v>
      </c>
      <c r="E91" s="6">
        <v>26</v>
      </c>
      <c r="F91" s="6">
        <v>24</v>
      </c>
      <c r="G91" s="6">
        <v>5</v>
      </c>
      <c r="H91" s="6">
        <v>3</v>
      </c>
      <c r="I91" s="6">
        <v>3</v>
      </c>
      <c r="J91" s="6">
        <v>3</v>
      </c>
      <c r="K91" s="6">
        <v>4</v>
      </c>
      <c r="L91" s="6">
        <v>23</v>
      </c>
      <c r="M91" s="6">
        <v>51</v>
      </c>
      <c r="N91" s="27">
        <f t="shared" si="8"/>
        <v>331</v>
      </c>
      <c r="O91" s="18">
        <f t="shared" si="9"/>
        <v>38.896313364055302</v>
      </c>
    </row>
    <row r="92" spans="1:15" ht="14.25" customHeight="1" x14ac:dyDescent="0.4">
      <c r="A92" s="14">
        <v>90</v>
      </c>
      <c r="B92" s="6">
        <v>82</v>
      </c>
      <c r="C92" s="6">
        <v>84</v>
      </c>
      <c r="D92" s="6">
        <v>94</v>
      </c>
      <c r="E92" s="6">
        <v>45</v>
      </c>
      <c r="F92" s="6">
        <v>31</v>
      </c>
      <c r="G92" s="6">
        <v>20</v>
      </c>
      <c r="H92" s="6">
        <v>8</v>
      </c>
      <c r="I92" s="6">
        <v>10</v>
      </c>
      <c r="J92" s="6">
        <v>11</v>
      </c>
      <c r="K92" s="6">
        <v>15</v>
      </c>
      <c r="L92" s="6">
        <v>25</v>
      </c>
      <c r="M92" s="6">
        <v>48</v>
      </c>
      <c r="N92" s="27">
        <f t="shared" si="8"/>
        <v>473</v>
      </c>
      <c r="O92" s="18">
        <f t="shared" si="9"/>
        <v>55.582949308755758</v>
      </c>
    </row>
    <row r="93" spans="1:15" ht="14.25" customHeight="1" x14ac:dyDescent="0.4">
      <c r="A93" s="14">
        <v>91</v>
      </c>
      <c r="B93" s="11">
        <v>126</v>
      </c>
      <c r="C93" s="11">
        <v>140</v>
      </c>
      <c r="D93" s="11">
        <v>157</v>
      </c>
      <c r="E93" s="11">
        <v>82</v>
      </c>
      <c r="F93" s="11">
        <v>63</v>
      </c>
      <c r="G93" s="11">
        <v>37</v>
      </c>
      <c r="H93" s="11">
        <v>19</v>
      </c>
      <c r="I93" s="11">
        <v>22</v>
      </c>
      <c r="J93" s="11">
        <v>24</v>
      </c>
      <c r="K93" s="11">
        <v>26</v>
      </c>
      <c r="L93" s="11">
        <v>58</v>
      </c>
      <c r="M93" s="11">
        <v>120</v>
      </c>
      <c r="N93" s="27">
        <f t="shared" si="8"/>
        <v>874</v>
      </c>
      <c r="O93" s="18">
        <f t="shared" si="9"/>
        <v>102.70506912442396</v>
      </c>
    </row>
    <row r="94" spans="1:15" ht="14.25" customHeight="1" x14ac:dyDescent="0.4">
      <c r="A94" s="14">
        <v>92</v>
      </c>
      <c r="B94" s="11">
        <v>90</v>
      </c>
      <c r="C94" s="11">
        <v>120</v>
      </c>
      <c r="D94" s="11">
        <v>150</v>
      </c>
      <c r="E94" s="11">
        <v>72</v>
      </c>
      <c r="F94" s="11">
        <v>51</v>
      </c>
      <c r="G94" s="11">
        <v>25</v>
      </c>
      <c r="H94" s="11">
        <v>10</v>
      </c>
      <c r="I94" s="11">
        <v>15</v>
      </c>
      <c r="J94" s="11">
        <v>11</v>
      </c>
      <c r="K94" s="11">
        <v>11</v>
      </c>
      <c r="L94" s="11">
        <v>49</v>
      </c>
      <c r="M94" s="11">
        <v>111</v>
      </c>
      <c r="N94" s="27">
        <f t="shared" si="8"/>
        <v>715</v>
      </c>
      <c r="O94" s="18">
        <f t="shared" si="9"/>
        <v>84.02073732718894</v>
      </c>
    </row>
    <row r="95" spans="1:15" ht="14.25" customHeight="1" x14ac:dyDescent="0.4">
      <c r="A95" s="14">
        <v>93</v>
      </c>
      <c r="B95" s="11">
        <v>103</v>
      </c>
      <c r="C95" s="11">
        <v>126</v>
      </c>
      <c r="D95" s="11">
        <v>89</v>
      </c>
      <c r="E95" s="11">
        <v>61</v>
      </c>
      <c r="F95" s="11">
        <v>48</v>
      </c>
      <c r="G95" s="11">
        <v>15</v>
      </c>
      <c r="H95" s="11">
        <v>10</v>
      </c>
      <c r="I95" s="11">
        <v>9</v>
      </c>
      <c r="J95" s="11">
        <v>8</v>
      </c>
      <c r="K95" s="11">
        <v>15</v>
      </c>
      <c r="L95" s="11">
        <v>67</v>
      </c>
      <c r="M95" s="11">
        <v>97</v>
      </c>
      <c r="N95" s="27">
        <f t="shared" si="8"/>
        <v>648</v>
      </c>
      <c r="O95" s="18">
        <f t="shared" si="9"/>
        <v>76.147465437788014</v>
      </c>
    </row>
    <row r="96" spans="1:15" ht="14.25" customHeight="1" x14ac:dyDescent="0.4">
      <c r="A96" s="14">
        <v>94</v>
      </c>
      <c r="B96" s="11">
        <v>96</v>
      </c>
      <c r="C96" s="11">
        <v>112</v>
      </c>
      <c r="D96" s="11">
        <v>124</v>
      </c>
      <c r="E96" s="11">
        <v>53</v>
      </c>
      <c r="F96" s="11">
        <v>49</v>
      </c>
      <c r="G96" s="11">
        <v>26</v>
      </c>
      <c r="H96" s="11">
        <v>9</v>
      </c>
      <c r="I96" s="11">
        <v>8</v>
      </c>
      <c r="J96" s="11">
        <v>5</v>
      </c>
      <c r="K96" s="11">
        <v>6</v>
      </c>
      <c r="L96" s="11">
        <v>35</v>
      </c>
      <c r="M96" s="11">
        <v>90</v>
      </c>
      <c r="N96" s="27">
        <f t="shared" si="8"/>
        <v>613</v>
      </c>
      <c r="O96" s="18">
        <f t="shared" si="9"/>
        <v>72.034562211981566</v>
      </c>
    </row>
    <row r="97" spans="1:15" ht="14.25" customHeight="1" x14ac:dyDescent="0.4">
      <c r="A97" s="14">
        <v>95</v>
      </c>
      <c r="B97" s="11">
        <v>132</v>
      </c>
      <c r="C97" s="11">
        <v>154</v>
      </c>
      <c r="D97" s="11">
        <v>161</v>
      </c>
      <c r="E97" s="11">
        <v>65</v>
      </c>
      <c r="F97" s="11">
        <v>50</v>
      </c>
      <c r="G97" s="11">
        <v>25</v>
      </c>
      <c r="H97" s="11">
        <v>12</v>
      </c>
      <c r="I97" s="11">
        <v>21</v>
      </c>
      <c r="J97" s="11">
        <v>13</v>
      </c>
      <c r="K97" s="11">
        <v>12</v>
      </c>
      <c r="L97" s="11">
        <v>34</v>
      </c>
      <c r="M97" s="11">
        <v>105</v>
      </c>
      <c r="N97" s="27">
        <f t="shared" si="8"/>
        <v>784</v>
      </c>
      <c r="O97" s="18">
        <f t="shared" si="9"/>
        <v>92.129032258064512</v>
      </c>
    </row>
    <row r="98" spans="1:15" ht="14.25" customHeight="1" x14ac:dyDescent="0.4">
      <c r="A98" s="14">
        <v>96</v>
      </c>
      <c r="B98" s="11">
        <v>132</v>
      </c>
      <c r="C98" s="11">
        <v>154</v>
      </c>
      <c r="D98" s="11">
        <v>161</v>
      </c>
      <c r="E98" s="11">
        <v>65</v>
      </c>
      <c r="F98" s="11">
        <v>50</v>
      </c>
      <c r="G98" s="11">
        <v>25</v>
      </c>
      <c r="H98" s="11">
        <v>12</v>
      </c>
      <c r="I98" s="11">
        <v>21</v>
      </c>
      <c r="J98" s="11">
        <v>13</v>
      </c>
      <c r="K98" s="11">
        <v>12</v>
      </c>
      <c r="L98" s="11">
        <v>34</v>
      </c>
      <c r="M98" s="11">
        <v>105</v>
      </c>
      <c r="N98" s="27">
        <f t="shared" si="8"/>
        <v>784</v>
      </c>
      <c r="O98" s="18">
        <f t="shared" si="9"/>
        <v>92.129032258064512</v>
      </c>
    </row>
    <row r="99" spans="1:15" ht="14.25" customHeight="1" x14ac:dyDescent="0.4">
      <c r="A99" s="14">
        <v>97</v>
      </c>
      <c r="B99" s="11">
        <v>118</v>
      </c>
      <c r="C99" s="11">
        <v>128</v>
      </c>
      <c r="D99" s="11">
        <v>148</v>
      </c>
      <c r="E99" s="11">
        <v>53</v>
      </c>
      <c r="F99" s="11">
        <v>50</v>
      </c>
      <c r="G99" s="11">
        <v>31</v>
      </c>
      <c r="H99" s="11">
        <v>15</v>
      </c>
      <c r="I99" s="11">
        <v>13</v>
      </c>
      <c r="J99" s="11">
        <v>15</v>
      </c>
      <c r="K99" s="11">
        <v>14</v>
      </c>
      <c r="L99" s="11">
        <v>21</v>
      </c>
      <c r="M99" s="11">
        <v>99</v>
      </c>
      <c r="N99" s="27">
        <f t="shared" si="8"/>
        <v>705</v>
      </c>
      <c r="O99" s="18">
        <f t="shared" si="9"/>
        <v>82.845622119815673</v>
      </c>
    </row>
    <row r="100" spans="1:15" ht="14.25" customHeight="1" x14ac:dyDescent="0.4">
      <c r="A100" s="14">
        <v>98</v>
      </c>
      <c r="B100" s="11">
        <v>117</v>
      </c>
      <c r="C100" s="11">
        <v>122</v>
      </c>
      <c r="D100" s="11">
        <v>140</v>
      </c>
      <c r="E100" s="11">
        <v>85</v>
      </c>
      <c r="F100" s="11">
        <v>68</v>
      </c>
      <c r="G100" s="11">
        <v>40</v>
      </c>
      <c r="H100" s="11">
        <v>11</v>
      </c>
      <c r="I100" s="11">
        <v>10</v>
      </c>
      <c r="J100" s="11">
        <v>11</v>
      </c>
      <c r="K100" s="11">
        <v>20</v>
      </c>
      <c r="L100" s="11">
        <v>54</v>
      </c>
      <c r="M100" s="11">
        <v>113</v>
      </c>
      <c r="N100" s="27">
        <f t="shared" si="8"/>
        <v>791</v>
      </c>
      <c r="O100" s="18">
        <f t="shared" si="9"/>
        <v>92.951612903225808</v>
      </c>
    </row>
    <row r="101" spans="1:15" ht="14.25" customHeight="1" x14ac:dyDescent="0.4">
      <c r="A101" s="14">
        <v>99</v>
      </c>
      <c r="B101" s="11">
        <v>51</v>
      </c>
      <c r="C101" s="11">
        <v>56</v>
      </c>
      <c r="D101" s="11">
        <v>64</v>
      </c>
      <c r="E101" s="11">
        <v>34</v>
      </c>
      <c r="F101" s="11">
        <v>25</v>
      </c>
      <c r="G101" s="11">
        <v>9</v>
      </c>
      <c r="H101" s="11">
        <v>3</v>
      </c>
      <c r="I101" s="11">
        <v>1</v>
      </c>
      <c r="J101" s="11">
        <v>1</v>
      </c>
      <c r="K101" s="11">
        <v>1</v>
      </c>
      <c r="L101" s="11">
        <v>11</v>
      </c>
      <c r="M101" s="11">
        <v>37</v>
      </c>
      <c r="N101" s="27">
        <f t="shared" si="8"/>
        <v>293</v>
      </c>
      <c r="O101" s="18">
        <f t="shared" si="9"/>
        <v>34.430875576036868</v>
      </c>
    </row>
    <row r="102" spans="1:15" ht="14.25" customHeight="1" x14ac:dyDescent="0.4">
      <c r="A102" s="14">
        <v>100</v>
      </c>
      <c r="B102" s="11">
        <v>63</v>
      </c>
      <c r="C102" s="11">
        <v>66</v>
      </c>
      <c r="D102" s="11">
        <v>79</v>
      </c>
      <c r="E102" s="11">
        <v>33</v>
      </c>
      <c r="F102" s="11">
        <v>19</v>
      </c>
      <c r="G102" s="11">
        <v>22</v>
      </c>
      <c r="H102" s="11">
        <v>18</v>
      </c>
      <c r="I102" s="11">
        <v>13</v>
      </c>
      <c r="J102" s="11">
        <v>11</v>
      </c>
      <c r="K102" s="11">
        <v>9</v>
      </c>
      <c r="L102" s="11">
        <v>18</v>
      </c>
      <c r="M102" s="11">
        <v>49</v>
      </c>
      <c r="N102" s="27">
        <f t="shared" si="8"/>
        <v>400</v>
      </c>
      <c r="O102" s="18">
        <f t="shared" si="9"/>
        <v>47.004608294930875</v>
      </c>
    </row>
    <row r="103" spans="1:15" ht="14.25" customHeight="1" x14ac:dyDescent="0.4">
      <c r="A103" s="14">
        <v>101</v>
      </c>
      <c r="B103" s="11">
        <v>129</v>
      </c>
      <c r="C103" s="11">
        <v>140</v>
      </c>
      <c r="D103" s="11">
        <v>159</v>
      </c>
      <c r="E103" s="11">
        <v>86</v>
      </c>
      <c r="F103" s="11">
        <v>48</v>
      </c>
      <c r="G103" s="11">
        <v>28</v>
      </c>
      <c r="H103" s="11">
        <v>8</v>
      </c>
      <c r="I103" s="11">
        <v>7</v>
      </c>
      <c r="J103" s="11"/>
      <c r="K103" s="11">
        <v>5</v>
      </c>
      <c r="L103" s="11">
        <v>13</v>
      </c>
      <c r="M103" s="11">
        <v>72</v>
      </c>
      <c r="N103" s="27">
        <f t="shared" si="8"/>
        <v>695</v>
      </c>
      <c r="O103" s="18">
        <f t="shared" si="9"/>
        <v>81.670506912442391</v>
      </c>
    </row>
    <row r="104" spans="1:15" ht="14.25" customHeight="1" x14ac:dyDescent="0.4">
      <c r="A104" s="14">
        <v>102</v>
      </c>
      <c r="B104" s="11">
        <v>97</v>
      </c>
      <c r="C104" s="11">
        <v>104</v>
      </c>
      <c r="D104" s="11">
        <v>113</v>
      </c>
      <c r="E104" s="11">
        <v>45</v>
      </c>
      <c r="F104" s="11">
        <v>26</v>
      </c>
      <c r="G104" s="11">
        <v>13</v>
      </c>
      <c r="H104" s="11">
        <v>7</v>
      </c>
      <c r="I104" s="11">
        <v>6</v>
      </c>
      <c r="J104" s="11">
        <v>6</v>
      </c>
      <c r="K104" s="11">
        <v>6</v>
      </c>
      <c r="L104" s="11">
        <v>28</v>
      </c>
      <c r="M104" s="11">
        <v>87</v>
      </c>
      <c r="N104" s="27">
        <f t="shared" si="8"/>
        <v>538</v>
      </c>
      <c r="O104" s="18">
        <f t="shared" si="9"/>
        <v>63.221198156682028</v>
      </c>
    </row>
    <row r="105" spans="1:15" ht="14.25" customHeight="1" x14ac:dyDescent="0.4">
      <c r="A105" s="14">
        <v>103</v>
      </c>
      <c r="B105" s="11">
        <v>98</v>
      </c>
      <c r="C105" s="11">
        <v>108</v>
      </c>
      <c r="D105" s="11">
        <v>120</v>
      </c>
      <c r="E105" s="11">
        <v>65</v>
      </c>
      <c r="F105" s="11">
        <v>50</v>
      </c>
      <c r="G105" s="11">
        <v>29</v>
      </c>
      <c r="H105" s="11">
        <v>12</v>
      </c>
      <c r="I105" s="11">
        <v>11</v>
      </c>
      <c r="J105" s="11">
        <v>12</v>
      </c>
      <c r="K105" s="11">
        <v>21</v>
      </c>
      <c r="L105" s="11">
        <v>43</v>
      </c>
      <c r="M105" s="11">
        <v>92</v>
      </c>
      <c r="N105" s="27">
        <f t="shared" si="8"/>
        <v>661</v>
      </c>
      <c r="O105" s="18">
        <f t="shared" si="9"/>
        <v>77.675115207373267</v>
      </c>
    </row>
    <row r="106" spans="1:15" ht="14.25" customHeight="1" x14ac:dyDescent="0.4">
      <c r="A106" s="14">
        <v>104</v>
      </c>
      <c r="B106" s="11">
        <v>86</v>
      </c>
      <c r="C106" s="11">
        <v>89</v>
      </c>
      <c r="D106" s="11">
        <v>97</v>
      </c>
      <c r="E106" s="11">
        <v>39</v>
      </c>
      <c r="F106" s="11">
        <v>33</v>
      </c>
      <c r="G106" s="11">
        <v>20</v>
      </c>
      <c r="H106" s="11">
        <v>5</v>
      </c>
      <c r="I106" s="11">
        <v>6</v>
      </c>
      <c r="J106" s="11">
        <v>9</v>
      </c>
      <c r="K106" s="11">
        <v>9</v>
      </c>
      <c r="L106" s="11">
        <v>33</v>
      </c>
      <c r="M106" s="11">
        <v>91</v>
      </c>
      <c r="N106" s="27">
        <f t="shared" si="8"/>
        <v>517</v>
      </c>
      <c r="O106" s="18">
        <f t="shared" si="9"/>
        <v>60.753456221198157</v>
      </c>
    </row>
    <row r="107" spans="1:15" ht="14.25" customHeight="1" x14ac:dyDescent="0.4">
      <c r="A107" s="14">
        <v>105</v>
      </c>
      <c r="B107" s="11">
        <v>115</v>
      </c>
      <c r="C107" s="11">
        <v>125</v>
      </c>
      <c r="D107" s="11">
        <v>137</v>
      </c>
      <c r="E107" s="11">
        <v>62</v>
      </c>
      <c r="F107" s="11">
        <v>44</v>
      </c>
      <c r="G107" s="11">
        <v>25</v>
      </c>
      <c r="H107" s="11">
        <v>7</v>
      </c>
      <c r="I107" s="11">
        <v>8</v>
      </c>
      <c r="J107" s="11">
        <v>9</v>
      </c>
      <c r="K107" s="11">
        <v>17</v>
      </c>
      <c r="L107" s="11">
        <v>54</v>
      </c>
      <c r="M107" s="11">
        <v>122</v>
      </c>
      <c r="N107" s="27">
        <f t="shared" si="8"/>
        <v>725</v>
      </c>
      <c r="O107" s="18">
        <f t="shared" si="9"/>
        <v>85.195852534562206</v>
      </c>
    </row>
    <row r="108" spans="1:15" ht="14.25" customHeight="1" x14ac:dyDescent="0.4">
      <c r="A108" s="14">
        <v>106</v>
      </c>
      <c r="B108" s="11">
        <v>79</v>
      </c>
      <c r="C108" s="11">
        <v>84</v>
      </c>
      <c r="D108" s="11">
        <v>97</v>
      </c>
      <c r="E108" s="11">
        <v>45</v>
      </c>
      <c r="F108" s="11">
        <v>37</v>
      </c>
      <c r="G108" s="11">
        <v>23</v>
      </c>
      <c r="H108" s="11">
        <v>10</v>
      </c>
      <c r="I108" s="11">
        <v>8</v>
      </c>
      <c r="J108" s="11">
        <v>8</v>
      </c>
      <c r="K108" s="11">
        <v>13</v>
      </c>
      <c r="L108" s="11">
        <v>33</v>
      </c>
      <c r="M108" s="11">
        <v>62</v>
      </c>
      <c r="N108" s="27">
        <f t="shared" si="8"/>
        <v>499</v>
      </c>
      <c r="O108" s="18">
        <f t="shared" si="9"/>
        <v>58.63824884792627</v>
      </c>
    </row>
    <row r="109" spans="1:15" ht="14.25" customHeight="1" x14ac:dyDescent="0.4">
      <c r="A109" s="14">
        <v>107</v>
      </c>
      <c r="B109" s="11">
        <v>85</v>
      </c>
      <c r="C109" s="11">
        <v>98</v>
      </c>
      <c r="D109" s="11">
        <v>116</v>
      </c>
      <c r="E109" s="11">
        <v>54</v>
      </c>
      <c r="F109" s="11">
        <v>39</v>
      </c>
      <c r="G109" s="11">
        <v>20</v>
      </c>
      <c r="H109" s="11">
        <v>9</v>
      </c>
      <c r="I109" s="11">
        <v>7</v>
      </c>
      <c r="J109" s="11">
        <v>8</v>
      </c>
      <c r="K109" s="11">
        <v>11</v>
      </c>
      <c r="L109" s="11">
        <v>33</v>
      </c>
      <c r="M109" s="11">
        <v>83</v>
      </c>
      <c r="N109" s="27">
        <f t="shared" si="8"/>
        <v>563</v>
      </c>
      <c r="O109" s="18">
        <f t="shared" si="9"/>
        <v>66.158986175115203</v>
      </c>
    </row>
    <row r="110" spans="1:15" ht="14.25" customHeight="1" x14ac:dyDescent="0.4">
      <c r="A110" s="14">
        <v>108</v>
      </c>
      <c r="B110" s="11">
        <v>97</v>
      </c>
      <c r="C110" s="11">
        <v>101</v>
      </c>
      <c r="D110" s="11">
        <v>114</v>
      </c>
      <c r="E110" s="11">
        <v>55</v>
      </c>
      <c r="F110" s="11">
        <v>38</v>
      </c>
      <c r="G110" s="11">
        <v>26</v>
      </c>
      <c r="H110" s="11">
        <v>12</v>
      </c>
      <c r="I110" s="11">
        <v>10</v>
      </c>
      <c r="J110" s="11">
        <v>11</v>
      </c>
      <c r="K110" s="11">
        <v>11</v>
      </c>
      <c r="L110" s="11">
        <v>33</v>
      </c>
      <c r="M110" s="11">
        <v>83</v>
      </c>
      <c r="N110" s="27">
        <f t="shared" si="8"/>
        <v>591</v>
      </c>
      <c r="O110" s="18">
        <f t="shared" si="9"/>
        <v>69.44930875576037</v>
      </c>
    </row>
    <row r="111" spans="1:15" ht="14.25" customHeight="1" x14ac:dyDescent="0.4">
      <c r="A111" s="14">
        <v>109</v>
      </c>
      <c r="B111" s="11">
        <v>82</v>
      </c>
      <c r="C111" s="11">
        <v>87</v>
      </c>
      <c r="D111" s="11">
        <v>100</v>
      </c>
      <c r="E111" s="11">
        <v>46</v>
      </c>
      <c r="F111" s="11">
        <v>36</v>
      </c>
      <c r="G111" s="11">
        <v>22</v>
      </c>
      <c r="H111" s="11">
        <v>12</v>
      </c>
      <c r="I111" s="11">
        <v>11</v>
      </c>
      <c r="J111" s="11">
        <v>16</v>
      </c>
      <c r="K111" s="11">
        <v>14</v>
      </c>
      <c r="L111" s="11">
        <v>30</v>
      </c>
      <c r="M111" s="11">
        <v>79</v>
      </c>
      <c r="N111" s="27">
        <f t="shared" si="8"/>
        <v>535</v>
      </c>
      <c r="O111" s="18">
        <f t="shared" si="9"/>
        <v>62.868663594470043</v>
      </c>
    </row>
    <row r="112" spans="1:15" ht="14.25" customHeight="1" x14ac:dyDescent="0.4">
      <c r="A112" s="14">
        <v>110</v>
      </c>
      <c r="B112" s="11">
        <v>107</v>
      </c>
      <c r="C112" s="11">
        <v>113</v>
      </c>
      <c r="D112" s="11">
        <v>117</v>
      </c>
      <c r="E112" s="11">
        <v>57</v>
      </c>
      <c r="F112" s="11">
        <v>43</v>
      </c>
      <c r="G112" s="11">
        <v>34</v>
      </c>
      <c r="H112" s="11">
        <v>18</v>
      </c>
      <c r="I112" s="11">
        <v>17</v>
      </c>
      <c r="J112" s="11">
        <v>16</v>
      </c>
      <c r="K112" s="11">
        <v>18</v>
      </c>
      <c r="L112" s="11">
        <v>31</v>
      </c>
      <c r="M112" s="11">
        <v>79</v>
      </c>
      <c r="N112" s="27">
        <f t="shared" si="8"/>
        <v>650</v>
      </c>
      <c r="O112" s="18">
        <f t="shared" si="9"/>
        <v>76.382488479262676</v>
      </c>
    </row>
    <row r="113" spans="1:15" ht="14.25" customHeight="1" x14ac:dyDescent="0.4">
      <c r="A113" s="14">
        <v>111</v>
      </c>
      <c r="B113" s="11">
        <v>113</v>
      </c>
      <c r="C113" s="11">
        <v>97</v>
      </c>
      <c r="D113" s="11">
        <v>113</v>
      </c>
      <c r="E113" s="11">
        <v>38</v>
      </c>
      <c r="F113" s="11">
        <v>33</v>
      </c>
      <c r="G113" s="11">
        <v>21</v>
      </c>
      <c r="H113" s="11">
        <v>8</v>
      </c>
      <c r="I113" s="11">
        <v>9</v>
      </c>
      <c r="J113" s="11">
        <v>11</v>
      </c>
      <c r="K113" s="11">
        <v>13</v>
      </c>
      <c r="L113" s="11">
        <v>33</v>
      </c>
      <c r="M113" s="11">
        <v>95</v>
      </c>
      <c r="N113" s="27">
        <f t="shared" si="8"/>
        <v>584</v>
      </c>
      <c r="O113" s="18">
        <f t="shared" si="9"/>
        <v>68.626728110599075</v>
      </c>
    </row>
    <row r="114" spans="1:15" ht="14.25" customHeight="1" x14ac:dyDescent="0.4">
      <c r="A114" s="14">
        <v>112</v>
      </c>
      <c r="B114" s="11">
        <v>74</v>
      </c>
      <c r="C114" s="11">
        <v>78</v>
      </c>
      <c r="D114" s="11">
        <v>88</v>
      </c>
      <c r="E114" s="11">
        <v>40</v>
      </c>
      <c r="F114" s="11">
        <v>34</v>
      </c>
      <c r="G114" s="11">
        <v>19</v>
      </c>
      <c r="H114" s="11">
        <v>5</v>
      </c>
      <c r="I114" s="11">
        <v>11</v>
      </c>
      <c r="J114" s="11">
        <v>13</v>
      </c>
      <c r="K114" s="11">
        <v>12</v>
      </c>
      <c r="L114" s="11">
        <v>27</v>
      </c>
      <c r="M114" s="11">
        <v>60</v>
      </c>
      <c r="N114" s="27">
        <f t="shared" si="8"/>
        <v>461</v>
      </c>
      <c r="O114" s="18">
        <f t="shared" si="9"/>
        <v>54.172811059907836</v>
      </c>
    </row>
    <row r="115" spans="1:15" ht="14.25" customHeight="1" x14ac:dyDescent="0.4">
      <c r="A115" s="14">
        <v>113</v>
      </c>
      <c r="B115" s="11">
        <v>146</v>
      </c>
      <c r="C115" s="11">
        <v>143</v>
      </c>
      <c r="D115" s="11">
        <v>180</v>
      </c>
      <c r="E115" s="11">
        <v>69</v>
      </c>
      <c r="F115" s="11">
        <v>55</v>
      </c>
      <c r="G115" s="11">
        <v>27</v>
      </c>
      <c r="H115" s="11">
        <v>11</v>
      </c>
      <c r="I115" s="11">
        <v>10</v>
      </c>
      <c r="J115" s="11">
        <v>11</v>
      </c>
      <c r="K115" s="11">
        <v>12</v>
      </c>
      <c r="L115" s="11">
        <v>47</v>
      </c>
      <c r="M115" s="11">
        <v>124</v>
      </c>
      <c r="N115" s="27">
        <f t="shared" si="8"/>
        <v>835</v>
      </c>
      <c r="O115" s="18">
        <f t="shared" si="9"/>
        <v>98.122119815668199</v>
      </c>
    </row>
    <row r="116" spans="1:15" ht="14.25" customHeight="1" x14ac:dyDescent="0.4">
      <c r="A116" s="14">
        <v>114</v>
      </c>
      <c r="B116" s="11">
        <v>113</v>
      </c>
      <c r="C116" s="11">
        <v>119</v>
      </c>
      <c r="D116" s="11">
        <v>125</v>
      </c>
      <c r="E116" s="11">
        <v>59</v>
      </c>
      <c r="F116" s="11">
        <v>39</v>
      </c>
      <c r="G116" s="11">
        <v>23</v>
      </c>
      <c r="H116" s="11">
        <v>9</v>
      </c>
      <c r="I116" s="11">
        <v>7</v>
      </c>
      <c r="J116" s="11">
        <v>9</v>
      </c>
      <c r="K116" s="11">
        <v>11</v>
      </c>
      <c r="L116" s="11">
        <v>40</v>
      </c>
      <c r="M116" s="11">
        <v>103</v>
      </c>
      <c r="N116" s="27">
        <f t="shared" si="8"/>
        <v>657</v>
      </c>
      <c r="O116" s="18">
        <f t="shared" si="9"/>
        <v>77.205069124423957</v>
      </c>
    </row>
    <row r="117" spans="1:15" ht="14.25" customHeight="1" x14ac:dyDescent="0.4">
      <c r="A117" s="14">
        <v>115</v>
      </c>
      <c r="B117" s="11">
        <v>124</v>
      </c>
      <c r="C117" s="11">
        <v>137</v>
      </c>
      <c r="D117" s="11">
        <v>145</v>
      </c>
      <c r="E117" s="11">
        <v>63</v>
      </c>
      <c r="F117" s="11">
        <v>47</v>
      </c>
      <c r="G117" s="11">
        <v>28</v>
      </c>
      <c r="H117" s="11">
        <v>18</v>
      </c>
      <c r="I117" s="11">
        <v>16</v>
      </c>
      <c r="J117" s="11">
        <v>15</v>
      </c>
      <c r="K117" s="11">
        <v>16</v>
      </c>
      <c r="L117" s="11">
        <v>27</v>
      </c>
      <c r="M117" s="11">
        <v>81</v>
      </c>
      <c r="N117" s="27">
        <f t="shared" si="8"/>
        <v>717</v>
      </c>
      <c r="O117" s="18">
        <f t="shared" si="9"/>
        <v>84.255760368663601</v>
      </c>
    </row>
    <row r="118" spans="1:15" ht="14.25" customHeight="1" x14ac:dyDescent="0.4">
      <c r="A118" s="14">
        <v>116</v>
      </c>
      <c r="B118" s="11">
        <v>25</v>
      </c>
      <c r="C118" s="11">
        <v>29</v>
      </c>
      <c r="D118" s="11">
        <v>30</v>
      </c>
      <c r="E118" s="11">
        <v>79</v>
      </c>
      <c r="F118" s="11">
        <v>55</v>
      </c>
      <c r="G118" s="11">
        <v>42</v>
      </c>
      <c r="H118" s="11">
        <v>21</v>
      </c>
      <c r="I118" s="11">
        <v>21</v>
      </c>
      <c r="J118" s="11">
        <v>22</v>
      </c>
      <c r="K118" s="11">
        <v>16</v>
      </c>
      <c r="L118" s="11">
        <v>18</v>
      </c>
      <c r="M118" s="11">
        <v>94</v>
      </c>
      <c r="N118" s="27">
        <f t="shared" si="8"/>
        <v>452</v>
      </c>
      <c r="O118" s="18">
        <f t="shared" si="9"/>
        <v>53.115207373271886</v>
      </c>
    </row>
    <row r="119" spans="1:15" ht="14.25" customHeight="1" x14ac:dyDescent="0.4">
      <c r="A119" s="14">
        <v>117</v>
      </c>
      <c r="B119" s="11">
        <v>107</v>
      </c>
      <c r="C119" s="11">
        <v>114</v>
      </c>
      <c r="D119" s="11">
        <v>130</v>
      </c>
      <c r="E119" s="11">
        <v>51</v>
      </c>
      <c r="F119" s="11">
        <v>32</v>
      </c>
      <c r="G119" s="11">
        <v>19</v>
      </c>
      <c r="H119" s="11">
        <v>8</v>
      </c>
      <c r="I119" s="11">
        <v>6</v>
      </c>
      <c r="J119" s="11">
        <v>7</v>
      </c>
      <c r="K119" s="11">
        <v>7</v>
      </c>
      <c r="L119" s="11">
        <v>40</v>
      </c>
      <c r="M119" s="11">
        <v>101</v>
      </c>
      <c r="N119" s="27">
        <f t="shared" si="8"/>
        <v>622</v>
      </c>
      <c r="O119" s="18">
        <f t="shared" si="9"/>
        <v>73.092165898617509</v>
      </c>
    </row>
    <row r="120" spans="1:15" ht="14.25" customHeight="1" x14ac:dyDescent="0.4">
      <c r="A120" s="14">
        <v>118</v>
      </c>
      <c r="B120" s="11">
        <v>136</v>
      </c>
      <c r="C120" s="11">
        <v>123</v>
      </c>
      <c r="D120" s="11">
        <v>142</v>
      </c>
      <c r="E120" s="11">
        <v>89</v>
      </c>
      <c r="F120" s="11">
        <v>77</v>
      </c>
      <c r="G120" s="11">
        <v>46</v>
      </c>
      <c r="H120" s="11">
        <v>15</v>
      </c>
      <c r="I120" s="11">
        <v>10</v>
      </c>
      <c r="J120" s="11">
        <v>12</v>
      </c>
      <c r="K120" s="11">
        <v>17</v>
      </c>
      <c r="L120" s="11">
        <v>52</v>
      </c>
      <c r="M120" s="11">
        <v>128</v>
      </c>
      <c r="N120" s="27">
        <f t="shared" si="8"/>
        <v>847</v>
      </c>
      <c r="O120" s="18">
        <f t="shared" si="9"/>
        <v>99.532258064516128</v>
      </c>
    </row>
    <row r="121" spans="1:15" ht="14.25" customHeight="1" x14ac:dyDescent="0.4">
      <c r="A121" s="14">
        <v>119</v>
      </c>
      <c r="B121" s="11">
        <v>125</v>
      </c>
      <c r="C121" s="11">
        <v>138</v>
      </c>
      <c r="D121" s="11">
        <v>207</v>
      </c>
      <c r="E121" s="11">
        <v>21</v>
      </c>
      <c r="F121" s="11">
        <v>57</v>
      </c>
      <c r="G121" s="11">
        <v>35</v>
      </c>
      <c r="H121" s="11">
        <v>11</v>
      </c>
      <c r="I121" s="11">
        <v>9</v>
      </c>
      <c r="J121" s="11">
        <v>12</v>
      </c>
      <c r="K121" s="11">
        <v>12</v>
      </c>
      <c r="L121" s="11">
        <v>30</v>
      </c>
      <c r="M121" s="11">
        <v>96</v>
      </c>
      <c r="N121" s="27">
        <f t="shared" si="8"/>
        <v>753</v>
      </c>
      <c r="O121" s="18">
        <f t="shared" si="9"/>
        <v>88.486175115207374</v>
      </c>
    </row>
    <row r="122" spans="1:15" ht="14.25" customHeight="1" x14ac:dyDescent="0.4">
      <c r="A122" s="14">
        <v>120</v>
      </c>
      <c r="B122" s="11">
        <v>104</v>
      </c>
      <c r="C122" s="11">
        <v>41</v>
      </c>
      <c r="D122" s="11">
        <v>32</v>
      </c>
      <c r="E122" s="11">
        <v>29</v>
      </c>
      <c r="F122" s="11">
        <v>24</v>
      </c>
      <c r="G122" s="11">
        <v>24</v>
      </c>
      <c r="H122" s="11">
        <v>18</v>
      </c>
      <c r="I122" s="11">
        <v>17</v>
      </c>
      <c r="J122" s="11">
        <v>19</v>
      </c>
      <c r="K122" s="11">
        <v>20</v>
      </c>
      <c r="L122" s="11">
        <v>21</v>
      </c>
      <c r="M122" s="11">
        <v>27</v>
      </c>
      <c r="N122" s="27">
        <f t="shared" si="8"/>
        <v>376</v>
      </c>
      <c r="O122" s="18">
        <f t="shared" si="9"/>
        <v>44.184331797235025</v>
      </c>
    </row>
    <row r="123" spans="1:15" ht="14.25" customHeight="1" x14ac:dyDescent="0.4">
      <c r="A123" s="14">
        <v>121</v>
      </c>
      <c r="B123" s="11">
        <v>73</v>
      </c>
      <c r="C123" s="11">
        <v>96</v>
      </c>
      <c r="D123" s="11">
        <v>99</v>
      </c>
      <c r="E123" s="11">
        <v>41</v>
      </c>
      <c r="F123" s="11">
        <v>32</v>
      </c>
      <c r="G123" s="11">
        <v>15</v>
      </c>
      <c r="H123" s="11">
        <v>6</v>
      </c>
      <c r="I123" s="11">
        <v>5</v>
      </c>
      <c r="J123" s="11">
        <v>5</v>
      </c>
      <c r="K123" s="11">
        <v>6</v>
      </c>
      <c r="L123" s="11">
        <v>24</v>
      </c>
      <c r="M123" s="11">
        <v>76</v>
      </c>
      <c r="N123" s="27">
        <f t="shared" si="8"/>
        <v>478</v>
      </c>
      <c r="O123" s="18">
        <f t="shared" si="9"/>
        <v>56.170506912442399</v>
      </c>
    </row>
    <row r="124" spans="1:15" ht="14.25" customHeight="1" x14ac:dyDescent="0.4">
      <c r="A124" s="14">
        <v>122</v>
      </c>
      <c r="B124" s="11">
        <v>63</v>
      </c>
      <c r="C124" s="11">
        <v>84</v>
      </c>
      <c r="D124" s="11">
        <v>72</v>
      </c>
      <c r="E124" s="11">
        <v>24</v>
      </c>
      <c r="F124" s="11">
        <v>17</v>
      </c>
      <c r="G124" s="11">
        <v>14</v>
      </c>
      <c r="H124" s="11">
        <v>8</v>
      </c>
      <c r="I124" s="11">
        <v>7</v>
      </c>
      <c r="J124" s="11">
        <v>7</v>
      </c>
      <c r="K124" s="11">
        <v>9</v>
      </c>
      <c r="L124" s="11">
        <v>18</v>
      </c>
      <c r="M124" s="11">
        <v>53</v>
      </c>
      <c r="N124" s="27">
        <f t="shared" si="8"/>
        <v>376</v>
      </c>
      <c r="O124" s="18">
        <f t="shared" si="9"/>
        <v>44.184331797235025</v>
      </c>
    </row>
    <row r="125" spans="1:15" ht="14.25" customHeight="1" x14ac:dyDescent="0.4">
      <c r="A125" s="14">
        <v>123</v>
      </c>
      <c r="B125" s="11">
        <v>109</v>
      </c>
      <c r="C125" s="11">
        <v>88</v>
      </c>
      <c r="D125" s="11">
        <v>83</v>
      </c>
      <c r="E125" s="11">
        <v>38</v>
      </c>
      <c r="F125" s="11">
        <v>49</v>
      </c>
      <c r="G125" s="11">
        <v>29</v>
      </c>
      <c r="H125" s="11">
        <v>11</v>
      </c>
      <c r="I125" s="11">
        <v>15</v>
      </c>
      <c r="J125" s="11">
        <v>17</v>
      </c>
      <c r="K125" s="11">
        <v>15</v>
      </c>
      <c r="L125" s="11">
        <v>36</v>
      </c>
      <c r="M125" s="11">
        <v>88</v>
      </c>
      <c r="N125" s="27">
        <f t="shared" si="8"/>
        <v>578</v>
      </c>
      <c r="O125" s="18">
        <f t="shared" si="9"/>
        <v>67.921658986175117</v>
      </c>
    </row>
    <row r="126" spans="1:15" ht="14.25" customHeight="1" x14ac:dyDescent="0.4">
      <c r="A126" s="14">
        <v>124</v>
      </c>
      <c r="B126" s="11">
        <v>107</v>
      </c>
      <c r="C126" s="11">
        <v>116</v>
      </c>
      <c r="D126" s="11">
        <v>119</v>
      </c>
      <c r="E126" s="11">
        <v>60</v>
      </c>
      <c r="F126" s="11">
        <v>50</v>
      </c>
      <c r="G126" s="11">
        <v>35</v>
      </c>
      <c r="H126" s="11">
        <v>12</v>
      </c>
      <c r="I126" s="11">
        <v>9</v>
      </c>
      <c r="J126" s="11">
        <v>10</v>
      </c>
      <c r="K126" s="11">
        <v>13</v>
      </c>
      <c r="L126" s="11">
        <v>35</v>
      </c>
      <c r="M126" s="11">
        <v>91</v>
      </c>
      <c r="N126" s="27">
        <f t="shared" si="8"/>
        <v>657</v>
      </c>
      <c r="O126" s="18">
        <f t="shared" si="9"/>
        <v>77.205069124423957</v>
      </c>
    </row>
    <row r="127" spans="1:15" ht="14.25" customHeight="1" x14ac:dyDescent="0.4">
      <c r="A127" s="14">
        <v>125</v>
      </c>
      <c r="B127" s="11">
        <v>64</v>
      </c>
      <c r="C127" s="11">
        <v>69</v>
      </c>
      <c r="D127" s="11">
        <v>80</v>
      </c>
      <c r="E127" s="11">
        <v>34</v>
      </c>
      <c r="F127" s="11">
        <v>27</v>
      </c>
      <c r="G127" s="11">
        <v>21</v>
      </c>
      <c r="H127" s="11">
        <v>11</v>
      </c>
      <c r="I127" s="11">
        <v>10</v>
      </c>
      <c r="J127" s="11">
        <v>12</v>
      </c>
      <c r="K127" s="11">
        <v>13</v>
      </c>
      <c r="L127" s="11">
        <v>21</v>
      </c>
      <c r="M127" s="11">
        <v>64</v>
      </c>
      <c r="N127" s="27">
        <f t="shared" si="8"/>
        <v>426</v>
      </c>
      <c r="O127" s="18">
        <f t="shared" si="9"/>
        <v>50.059907834101381</v>
      </c>
    </row>
    <row r="128" spans="1:15" ht="14.25" customHeight="1" x14ac:dyDescent="0.4">
      <c r="A128" s="14">
        <v>126</v>
      </c>
      <c r="B128" s="11">
        <v>79</v>
      </c>
      <c r="C128" s="11">
        <v>86</v>
      </c>
      <c r="D128" s="11">
        <v>100</v>
      </c>
      <c r="E128" s="11">
        <v>44</v>
      </c>
      <c r="F128" s="11">
        <v>38</v>
      </c>
      <c r="G128" s="11">
        <v>16</v>
      </c>
      <c r="H128" s="11">
        <v>5</v>
      </c>
      <c r="I128" s="11">
        <v>4</v>
      </c>
      <c r="J128" s="11">
        <v>4</v>
      </c>
      <c r="K128" s="11">
        <v>7</v>
      </c>
      <c r="L128" s="11">
        <v>26</v>
      </c>
      <c r="M128" s="11">
        <v>71</v>
      </c>
      <c r="N128" s="27">
        <f t="shared" si="8"/>
        <v>480</v>
      </c>
      <c r="O128" s="18">
        <f t="shared" si="9"/>
        <v>56.405529953917053</v>
      </c>
    </row>
    <row r="129" spans="1:15" ht="14.25" customHeight="1" x14ac:dyDescent="0.4">
      <c r="A129" s="14">
        <v>127</v>
      </c>
      <c r="B129" s="11">
        <v>90</v>
      </c>
      <c r="C129" s="11">
        <v>120</v>
      </c>
      <c r="D129" s="11">
        <v>77</v>
      </c>
      <c r="E129" s="11">
        <v>44</v>
      </c>
      <c r="F129" s="11">
        <v>30</v>
      </c>
      <c r="G129" s="11">
        <v>11</v>
      </c>
      <c r="H129" s="11">
        <v>8</v>
      </c>
      <c r="I129" s="11">
        <v>6</v>
      </c>
      <c r="J129" s="11">
        <v>7</v>
      </c>
      <c r="K129" s="11">
        <v>11</v>
      </c>
      <c r="L129" s="11">
        <v>49</v>
      </c>
      <c r="M129" s="11">
        <v>79</v>
      </c>
      <c r="N129" s="27">
        <f t="shared" si="8"/>
        <v>532</v>
      </c>
      <c r="O129" s="18">
        <f t="shared" si="9"/>
        <v>62.516129032258064</v>
      </c>
    </row>
    <row r="130" spans="1:15" ht="14.25" customHeight="1" x14ac:dyDescent="0.4">
      <c r="A130" s="14">
        <v>128</v>
      </c>
      <c r="B130" s="11">
        <v>89</v>
      </c>
      <c r="C130" s="11">
        <v>96</v>
      </c>
      <c r="D130" s="11">
        <v>118</v>
      </c>
      <c r="E130" s="11">
        <v>66</v>
      </c>
      <c r="F130" s="11">
        <v>56</v>
      </c>
      <c r="G130" s="11">
        <v>28</v>
      </c>
      <c r="H130" s="11">
        <v>10</v>
      </c>
      <c r="I130" s="11">
        <v>9</v>
      </c>
      <c r="J130" s="11">
        <v>9</v>
      </c>
      <c r="K130" s="11">
        <v>15</v>
      </c>
      <c r="L130" s="11">
        <v>37</v>
      </c>
      <c r="M130" s="11">
        <v>83</v>
      </c>
      <c r="N130" s="27">
        <f t="shared" si="8"/>
        <v>616</v>
      </c>
      <c r="O130" s="18">
        <f t="shared" si="9"/>
        <v>72.387096774193552</v>
      </c>
    </row>
    <row r="131" spans="1:15" ht="14.25" customHeight="1" x14ac:dyDescent="0.4">
      <c r="A131" s="14">
        <v>129</v>
      </c>
      <c r="B131" s="11">
        <v>130</v>
      </c>
      <c r="C131" s="11">
        <v>133</v>
      </c>
      <c r="D131" s="11">
        <v>151</v>
      </c>
      <c r="E131" s="11">
        <v>75</v>
      </c>
      <c r="F131" s="11">
        <v>66</v>
      </c>
      <c r="G131" s="11">
        <v>36</v>
      </c>
      <c r="H131" s="11">
        <v>10</v>
      </c>
      <c r="I131" s="11">
        <v>8</v>
      </c>
      <c r="J131" s="11">
        <v>9</v>
      </c>
      <c r="K131" s="11">
        <v>18</v>
      </c>
      <c r="L131" s="11">
        <v>65</v>
      </c>
      <c r="M131" s="11">
        <v>113</v>
      </c>
      <c r="N131" s="27">
        <f t="shared" ref="N131:N194" si="10">SUM(B131:M131)</f>
        <v>814</v>
      </c>
      <c r="O131" s="18">
        <f t="shared" si="9"/>
        <v>95.654377880184327</v>
      </c>
    </row>
    <row r="132" spans="1:15" ht="14.25" customHeight="1" x14ac:dyDescent="0.4">
      <c r="A132" s="14">
        <v>130</v>
      </c>
      <c r="B132" s="11">
        <v>97</v>
      </c>
      <c r="C132" s="11">
        <v>117</v>
      </c>
      <c r="D132" s="11">
        <v>133</v>
      </c>
      <c r="E132" s="11">
        <v>57</v>
      </c>
      <c r="F132" s="11">
        <v>43</v>
      </c>
      <c r="G132" s="11">
        <v>20</v>
      </c>
      <c r="H132" s="11">
        <v>3</v>
      </c>
      <c r="I132" s="11">
        <v>4</v>
      </c>
      <c r="J132" s="11">
        <v>3</v>
      </c>
      <c r="K132" s="11">
        <v>4</v>
      </c>
      <c r="L132" s="11">
        <v>33</v>
      </c>
      <c r="M132" s="11">
        <v>97</v>
      </c>
      <c r="N132" s="27">
        <f t="shared" si="10"/>
        <v>611</v>
      </c>
      <c r="O132" s="18">
        <f t="shared" ref="O132:O195" si="11">N132*102/868</f>
        <v>71.799539170506918</v>
      </c>
    </row>
    <row r="133" spans="1:15" ht="14.25" customHeight="1" x14ac:dyDescent="0.4">
      <c r="A133" s="14">
        <v>131</v>
      </c>
      <c r="B133" s="11">
        <v>78</v>
      </c>
      <c r="C133" s="11">
        <v>91</v>
      </c>
      <c r="D133" s="11">
        <v>111</v>
      </c>
      <c r="E133" s="11">
        <v>52</v>
      </c>
      <c r="F133" s="11">
        <v>48</v>
      </c>
      <c r="G133" s="11">
        <v>28</v>
      </c>
      <c r="H133" s="11">
        <v>11</v>
      </c>
      <c r="I133" s="11">
        <v>9</v>
      </c>
      <c r="J133" s="11">
        <v>10</v>
      </c>
      <c r="K133" s="11">
        <v>19</v>
      </c>
      <c r="L133" s="11">
        <v>50</v>
      </c>
      <c r="M133" s="11">
        <v>81</v>
      </c>
      <c r="N133" s="27">
        <f t="shared" si="10"/>
        <v>588</v>
      </c>
      <c r="O133" s="18">
        <f t="shared" si="11"/>
        <v>69.096774193548384</v>
      </c>
    </row>
    <row r="134" spans="1:15" ht="14.25" customHeight="1" x14ac:dyDescent="0.4">
      <c r="A134" s="14">
        <v>132</v>
      </c>
      <c r="B134" s="11">
        <v>71</v>
      </c>
      <c r="C134" s="11">
        <v>78</v>
      </c>
      <c r="D134" s="11">
        <v>80</v>
      </c>
      <c r="E134" s="11">
        <v>36</v>
      </c>
      <c r="F134" s="11">
        <v>25</v>
      </c>
      <c r="G134" s="11">
        <v>20</v>
      </c>
      <c r="H134" s="11">
        <v>1</v>
      </c>
      <c r="I134" s="11">
        <v>2</v>
      </c>
      <c r="J134" s="11">
        <v>3</v>
      </c>
      <c r="K134" s="11">
        <v>2</v>
      </c>
      <c r="L134" s="11">
        <v>29</v>
      </c>
      <c r="M134" s="11">
        <v>77</v>
      </c>
      <c r="N134" s="27">
        <f t="shared" si="10"/>
        <v>424</v>
      </c>
      <c r="O134" s="18">
        <f t="shared" si="11"/>
        <v>49.824884792626726</v>
      </c>
    </row>
    <row r="135" spans="1:15" ht="14.25" customHeight="1" x14ac:dyDescent="0.4">
      <c r="A135" s="14">
        <v>133</v>
      </c>
      <c r="B135" s="11">
        <v>126</v>
      </c>
      <c r="C135" s="11">
        <v>147</v>
      </c>
      <c r="D135" s="11">
        <v>167</v>
      </c>
      <c r="E135" s="11">
        <v>71</v>
      </c>
      <c r="F135" s="11">
        <v>43</v>
      </c>
      <c r="G135" s="11">
        <v>40</v>
      </c>
      <c r="H135" s="11">
        <v>17</v>
      </c>
      <c r="I135" s="11">
        <v>14</v>
      </c>
      <c r="J135" s="11">
        <v>15</v>
      </c>
      <c r="K135" s="11">
        <v>15</v>
      </c>
      <c r="L135" s="11">
        <v>64</v>
      </c>
      <c r="M135" s="11">
        <v>147</v>
      </c>
      <c r="N135" s="27">
        <f t="shared" si="10"/>
        <v>866</v>
      </c>
      <c r="O135" s="18">
        <f t="shared" si="11"/>
        <v>101.76497695852535</v>
      </c>
    </row>
    <row r="136" spans="1:15" ht="14.25" customHeight="1" x14ac:dyDescent="0.4">
      <c r="A136" s="14">
        <v>134</v>
      </c>
      <c r="B136" s="11">
        <v>88</v>
      </c>
      <c r="C136" s="11">
        <v>101</v>
      </c>
      <c r="D136" s="11">
        <v>118</v>
      </c>
      <c r="E136" s="11">
        <v>45</v>
      </c>
      <c r="F136" s="11">
        <v>27</v>
      </c>
      <c r="G136" s="11">
        <v>14</v>
      </c>
      <c r="H136" s="11">
        <v>7</v>
      </c>
      <c r="I136" s="11">
        <v>7</v>
      </c>
      <c r="J136" s="11">
        <v>7</v>
      </c>
      <c r="K136" s="11">
        <v>9</v>
      </c>
      <c r="L136" s="11">
        <v>27</v>
      </c>
      <c r="M136" s="11">
        <v>78</v>
      </c>
      <c r="N136" s="27">
        <f t="shared" si="10"/>
        <v>528</v>
      </c>
      <c r="O136" s="18">
        <f t="shared" si="11"/>
        <v>62.046082949308754</v>
      </c>
    </row>
    <row r="137" spans="1:15" ht="14.25" customHeight="1" x14ac:dyDescent="0.4">
      <c r="A137" s="14">
        <v>135</v>
      </c>
      <c r="B137" s="11">
        <v>61</v>
      </c>
      <c r="C137" s="11">
        <v>65</v>
      </c>
      <c r="D137" s="11">
        <v>73</v>
      </c>
      <c r="E137" s="11">
        <v>35</v>
      </c>
      <c r="F137" s="11">
        <v>28</v>
      </c>
      <c r="G137" s="11">
        <v>16</v>
      </c>
      <c r="H137" s="11">
        <v>7</v>
      </c>
      <c r="I137" s="11">
        <v>6</v>
      </c>
      <c r="J137" s="11">
        <v>6</v>
      </c>
      <c r="K137" s="11">
        <v>6</v>
      </c>
      <c r="L137" s="11">
        <v>25</v>
      </c>
      <c r="M137" s="11">
        <v>64</v>
      </c>
      <c r="N137" s="27">
        <f t="shared" si="10"/>
        <v>392</v>
      </c>
      <c r="O137" s="18">
        <f t="shared" si="11"/>
        <v>46.064516129032256</v>
      </c>
    </row>
    <row r="138" spans="1:15" ht="14.25" customHeight="1" x14ac:dyDescent="0.4">
      <c r="A138" s="14">
        <v>136</v>
      </c>
      <c r="B138" s="11">
        <v>101</v>
      </c>
      <c r="C138" s="11">
        <v>103</v>
      </c>
      <c r="D138" s="11">
        <v>118</v>
      </c>
      <c r="E138" s="11">
        <v>54</v>
      </c>
      <c r="F138" s="11">
        <v>35</v>
      </c>
      <c r="G138" s="11">
        <v>28</v>
      </c>
      <c r="H138" s="11">
        <v>17</v>
      </c>
      <c r="I138" s="11">
        <v>15</v>
      </c>
      <c r="J138" s="11">
        <v>17</v>
      </c>
      <c r="K138" s="11">
        <v>17</v>
      </c>
      <c r="L138" s="11">
        <v>27</v>
      </c>
      <c r="M138" s="11">
        <v>72</v>
      </c>
      <c r="N138" s="27">
        <f t="shared" si="10"/>
        <v>604</v>
      </c>
      <c r="O138" s="18">
        <f t="shared" si="11"/>
        <v>70.976958525345623</v>
      </c>
    </row>
    <row r="139" spans="1:15" ht="14.25" customHeight="1" x14ac:dyDescent="0.4">
      <c r="A139" s="14">
        <v>137</v>
      </c>
      <c r="B139" s="11">
        <v>88</v>
      </c>
      <c r="C139" s="11">
        <v>99</v>
      </c>
      <c r="D139" s="11">
        <v>111</v>
      </c>
      <c r="E139" s="11">
        <v>57</v>
      </c>
      <c r="F139" s="11">
        <v>37</v>
      </c>
      <c r="G139" s="11">
        <v>21</v>
      </c>
      <c r="H139" s="11">
        <v>11</v>
      </c>
      <c r="I139" s="11">
        <v>9</v>
      </c>
      <c r="J139" s="11">
        <v>11</v>
      </c>
      <c r="K139" s="11">
        <v>9</v>
      </c>
      <c r="L139" s="11">
        <v>21</v>
      </c>
      <c r="M139" s="11">
        <v>67</v>
      </c>
      <c r="N139" s="27">
        <f t="shared" si="10"/>
        <v>541</v>
      </c>
      <c r="O139" s="18">
        <f t="shared" si="11"/>
        <v>63.573732718894007</v>
      </c>
    </row>
    <row r="140" spans="1:15" ht="14.25" customHeight="1" x14ac:dyDescent="0.4">
      <c r="A140" s="14">
        <v>138</v>
      </c>
      <c r="B140" s="11">
        <v>72</v>
      </c>
      <c r="C140" s="11">
        <v>79</v>
      </c>
      <c r="D140" s="11">
        <v>89</v>
      </c>
      <c r="E140" s="11">
        <v>40</v>
      </c>
      <c r="F140" s="11">
        <v>29</v>
      </c>
      <c r="G140" s="11">
        <v>19</v>
      </c>
      <c r="H140" s="11">
        <v>9</v>
      </c>
      <c r="I140" s="11">
        <v>7</v>
      </c>
      <c r="J140" s="11">
        <v>8</v>
      </c>
      <c r="K140" s="11">
        <v>9</v>
      </c>
      <c r="L140" s="11">
        <v>24</v>
      </c>
      <c r="M140" s="11">
        <v>63</v>
      </c>
      <c r="N140" s="27">
        <f t="shared" si="10"/>
        <v>448</v>
      </c>
      <c r="O140" s="18">
        <f t="shared" si="11"/>
        <v>52.645161290322584</v>
      </c>
    </row>
    <row r="141" spans="1:15" ht="14.25" customHeight="1" x14ac:dyDescent="0.4">
      <c r="A141" s="14">
        <v>139</v>
      </c>
      <c r="B141" s="11">
        <v>86</v>
      </c>
      <c r="C141" s="11">
        <v>96</v>
      </c>
      <c r="D141" s="11">
        <v>109</v>
      </c>
      <c r="E141" s="11">
        <v>53</v>
      </c>
      <c r="F141" s="11">
        <v>38</v>
      </c>
      <c r="G141" s="11">
        <v>24</v>
      </c>
      <c r="H141" s="11">
        <v>9</v>
      </c>
      <c r="I141" s="11">
        <v>10</v>
      </c>
      <c r="J141" s="11">
        <v>9</v>
      </c>
      <c r="K141" s="11">
        <v>16</v>
      </c>
      <c r="L141" s="11">
        <v>43</v>
      </c>
      <c r="M141" s="11">
        <v>97</v>
      </c>
      <c r="N141" s="27">
        <f t="shared" si="10"/>
        <v>590</v>
      </c>
      <c r="O141" s="18">
        <f t="shared" si="11"/>
        <v>69.331797235023046</v>
      </c>
    </row>
    <row r="142" spans="1:15" ht="14.25" customHeight="1" x14ac:dyDescent="0.4">
      <c r="A142" s="14">
        <v>140</v>
      </c>
      <c r="B142" s="11">
        <v>95</v>
      </c>
      <c r="C142" s="11">
        <v>105</v>
      </c>
      <c r="D142" s="11">
        <v>124</v>
      </c>
      <c r="E142" s="11">
        <v>54</v>
      </c>
      <c r="F142" s="11">
        <v>39</v>
      </c>
      <c r="G142" s="11">
        <v>16</v>
      </c>
      <c r="H142" s="11">
        <v>9</v>
      </c>
      <c r="I142" s="11">
        <v>9</v>
      </c>
      <c r="J142" s="11">
        <v>8</v>
      </c>
      <c r="K142" s="11">
        <v>8</v>
      </c>
      <c r="L142" s="11">
        <v>31</v>
      </c>
      <c r="M142" s="11">
        <v>89</v>
      </c>
      <c r="N142" s="27">
        <f t="shared" si="10"/>
        <v>587</v>
      </c>
      <c r="O142" s="18">
        <f t="shared" si="11"/>
        <v>68.97926267281106</v>
      </c>
    </row>
    <row r="143" spans="1:15" ht="14.25" customHeight="1" x14ac:dyDescent="0.4">
      <c r="A143" s="14">
        <v>141</v>
      </c>
      <c r="B143" s="9">
        <v>61</v>
      </c>
      <c r="C143" s="9">
        <v>70</v>
      </c>
      <c r="D143" s="9">
        <v>92</v>
      </c>
      <c r="E143" s="11">
        <v>35</v>
      </c>
      <c r="F143" s="11">
        <v>23</v>
      </c>
      <c r="G143" s="11">
        <v>12</v>
      </c>
      <c r="H143" s="11">
        <v>6</v>
      </c>
      <c r="I143" s="11">
        <v>6</v>
      </c>
      <c r="J143" s="11">
        <v>6</v>
      </c>
      <c r="K143" s="11">
        <v>6</v>
      </c>
      <c r="L143" s="11">
        <v>26</v>
      </c>
      <c r="M143" s="11">
        <v>78</v>
      </c>
      <c r="N143" s="27">
        <f t="shared" si="10"/>
        <v>421</v>
      </c>
      <c r="O143" s="18">
        <f t="shared" si="11"/>
        <v>49.472350230414747</v>
      </c>
    </row>
    <row r="144" spans="1:15" ht="14.25" customHeight="1" x14ac:dyDescent="0.4">
      <c r="A144" s="14">
        <v>142</v>
      </c>
      <c r="B144" s="11">
        <v>117</v>
      </c>
      <c r="C144" s="11">
        <v>123</v>
      </c>
      <c r="D144" s="11">
        <v>134</v>
      </c>
      <c r="E144" s="11">
        <v>63</v>
      </c>
      <c r="F144" s="11">
        <v>50</v>
      </c>
      <c r="G144" s="11">
        <v>37</v>
      </c>
      <c r="H144" s="11">
        <v>20</v>
      </c>
      <c r="I144" s="11">
        <v>16</v>
      </c>
      <c r="J144" s="11">
        <v>20</v>
      </c>
      <c r="K144" s="11">
        <v>23</v>
      </c>
      <c r="L144" s="11">
        <v>45</v>
      </c>
      <c r="M144" s="11">
        <v>96</v>
      </c>
      <c r="N144" s="27">
        <f t="shared" si="10"/>
        <v>744</v>
      </c>
      <c r="O144" s="18">
        <f t="shared" si="11"/>
        <v>87.428571428571431</v>
      </c>
    </row>
    <row r="145" spans="1:15" ht="14.25" customHeight="1" x14ac:dyDescent="0.4">
      <c r="A145" s="14">
        <v>143</v>
      </c>
      <c r="B145" s="11">
        <v>63</v>
      </c>
      <c r="C145" s="11">
        <v>68</v>
      </c>
      <c r="D145" s="11">
        <v>77</v>
      </c>
      <c r="E145" s="11">
        <v>30</v>
      </c>
      <c r="F145" s="11">
        <v>26</v>
      </c>
      <c r="G145" s="11">
        <v>16</v>
      </c>
      <c r="H145" s="11">
        <v>7</v>
      </c>
      <c r="I145" s="11">
        <v>6</v>
      </c>
      <c r="J145" s="11">
        <v>11</v>
      </c>
      <c r="K145" s="11">
        <v>7</v>
      </c>
      <c r="L145" s="11">
        <v>18</v>
      </c>
      <c r="M145" s="11">
        <v>57</v>
      </c>
      <c r="N145" s="27">
        <f t="shared" si="10"/>
        <v>386</v>
      </c>
      <c r="O145" s="18">
        <f t="shared" si="11"/>
        <v>45.359447004608292</v>
      </c>
    </row>
    <row r="146" spans="1:15" ht="14.25" customHeight="1" x14ac:dyDescent="0.4">
      <c r="A146" s="14">
        <v>144</v>
      </c>
      <c r="B146" s="11">
        <v>75</v>
      </c>
      <c r="C146" s="11">
        <v>80</v>
      </c>
      <c r="D146" s="11">
        <v>96</v>
      </c>
      <c r="E146" s="11">
        <v>44</v>
      </c>
      <c r="F146" s="11">
        <v>34</v>
      </c>
      <c r="G146" s="11">
        <v>21</v>
      </c>
      <c r="H146" s="11">
        <v>10</v>
      </c>
      <c r="I146" s="11">
        <v>10</v>
      </c>
      <c r="J146" s="11">
        <v>10</v>
      </c>
      <c r="K146" s="11">
        <v>10</v>
      </c>
      <c r="L146" s="11">
        <v>29</v>
      </c>
      <c r="M146" s="11">
        <v>71</v>
      </c>
      <c r="N146" s="27">
        <f t="shared" si="10"/>
        <v>490</v>
      </c>
      <c r="O146" s="18">
        <f t="shared" si="11"/>
        <v>57.58064516129032</v>
      </c>
    </row>
    <row r="147" spans="1:15" ht="14.25" customHeight="1" x14ac:dyDescent="0.4">
      <c r="A147" s="14">
        <v>145</v>
      </c>
      <c r="B147" s="11">
        <v>97</v>
      </c>
      <c r="C147" s="11">
        <v>103</v>
      </c>
      <c r="D147" s="11">
        <v>116</v>
      </c>
      <c r="E147" s="11">
        <v>55</v>
      </c>
      <c r="F147" s="11">
        <v>44</v>
      </c>
      <c r="G147" s="11">
        <v>20</v>
      </c>
      <c r="H147" s="11">
        <v>7</v>
      </c>
      <c r="I147" s="11">
        <v>6</v>
      </c>
      <c r="J147" s="11">
        <v>7</v>
      </c>
      <c r="K147" s="11">
        <v>12</v>
      </c>
      <c r="L147" s="11">
        <v>33</v>
      </c>
      <c r="M147" s="11">
        <v>83</v>
      </c>
      <c r="N147" s="27">
        <f t="shared" si="10"/>
        <v>583</v>
      </c>
      <c r="O147" s="18">
        <f t="shared" si="11"/>
        <v>68.509216589861751</v>
      </c>
    </row>
    <row r="148" spans="1:15" ht="14.25" customHeight="1" x14ac:dyDescent="0.4">
      <c r="A148" s="14">
        <v>146</v>
      </c>
      <c r="B148" s="11">
        <v>117</v>
      </c>
      <c r="C148" s="11">
        <v>124</v>
      </c>
      <c r="D148" s="11">
        <v>153</v>
      </c>
      <c r="E148" s="11">
        <v>50</v>
      </c>
      <c r="F148" s="11">
        <v>60</v>
      </c>
      <c r="G148" s="11">
        <v>44</v>
      </c>
      <c r="H148" s="11">
        <v>23</v>
      </c>
      <c r="I148" s="11">
        <v>20</v>
      </c>
      <c r="J148" s="11">
        <v>17</v>
      </c>
      <c r="K148" s="11">
        <v>26</v>
      </c>
      <c r="L148" s="11">
        <v>50</v>
      </c>
      <c r="M148" s="11">
        <v>108</v>
      </c>
      <c r="N148" s="27">
        <f t="shared" si="10"/>
        <v>792</v>
      </c>
      <c r="O148" s="18">
        <f t="shared" si="11"/>
        <v>93.069124423963132</v>
      </c>
    </row>
    <row r="149" spans="1:15" ht="14.25" customHeight="1" x14ac:dyDescent="0.4">
      <c r="A149" s="14">
        <v>147</v>
      </c>
      <c r="B149" s="11">
        <v>4</v>
      </c>
      <c r="C149" s="11">
        <v>4</v>
      </c>
      <c r="D149" s="11">
        <v>119</v>
      </c>
      <c r="E149" s="11">
        <v>5</v>
      </c>
      <c r="F149" s="11">
        <v>4</v>
      </c>
      <c r="G149" s="11">
        <v>5</v>
      </c>
      <c r="H149" s="11">
        <v>4</v>
      </c>
      <c r="I149" s="11">
        <v>4</v>
      </c>
      <c r="J149" s="11">
        <v>4</v>
      </c>
      <c r="K149" s="11">
        <v>5</v>
      </c>
      <c r="L149" s="11">
        <v>4</v>
      </c>
      <c r="M149" s="11">
        <v>5</v>
      </c>
      <c r="N149" s="27">
        <f t="shared" si="10"/>
        <v>167</v>
      </c>
      <c r="O149" s="18">
        <f t="shared" si="11"/>
        <v>19.624423963133641</v>
      </c>
    </row>
    <row r="150" spans="1:15" ht="14.25" customHeight="1" x14ac:dyDescent="0.4">
      <c r="A150" s="14">
        <v>148</v>
      </c>
      <c r="B150" s="11">
        <v>69</v>
      </c>
      <c r="C150" s="11">
        <v>73</v>
      </c>
      <c r="D150" s="11">
        <v>85</v>
      </c>
      <c r="E150" s="11">
        <v>39</v>
      </c>
      <c r="F150" s="11">
        <v>29</v>
      </c>
      <c r="G150" s="11">
        <v>14</v>
      </c>
      <c r="H150" s="11">
        <v>11</v>
      </c>
      <c r="I150" s="11">
        <v>4</v>
      </c>
      <c r="J150" s="11">
        <v>8</v>
      </c>
      <c r="K150" s="11">
        <v>9</v>
      </c>
      <c r="L150" s="11">
        <v>22</v>
      </c>
      <c r="M150" s="11">
        <v>63</v>
      </c>
      <c r="N150" s="27">
        <f t="shared" si="10"/>
        <v>426</v>
      </c>
      <c r="O150" s="18">
        <f t="shared" si="11"/>
        <v>50.059907834101381</v>
      </c>
    </row>
    <row r="151" spans="1:15" ht="14.25" customHeight="1" x14ac:dyDescent="0.4">
      <c r="A151" s="14">
        <v>149</v>
      </c>
      <c r="B151" s="11">
        <v>106</v>
      </c>
      <c r="C151" s="11">
        <v>98</v>
      </c>
      <c r="D151" s="11">
        <v>110</v>
      </c>
      <c r="E151" s="11">
        <v>48</v>
      </c>
      <c r="F151" s="11">
        <v>39</v>
      </c>
      <c r="G151" s="11">
        <v>31</v>
      </c>
      <c r="H151" s="11">
        <v>18</v>
      </c>
      <c r="I151" s="11">
        <v>17</v>
      </c>
      <c r="J151" s="11">
        <v>20</v>
      </c>
      <c r="K151" s="11">
        <v>21</v>
      </c>
      <c r="L151" s="11">
        <v>31</v>
      </c>
      <c r="M151" s="11">
        <v>80</v>
      </c>
      <c r="N151" s="27">
        <f t="shared" si="10"/>
        <v>619</v>
      </c>
      <c r="O151" s="18">
        <f t="shared" si="11"/>
        <v>72.739631336405523</v>
      </c>
    </row>
    <row r="152" spans="1:15" ht="14.25" customHeight="1" x14ac:dyDescent="0.4">
      <c r="A152" s="14">
        <v>150</v>
      </c>
      <c r="B152" s="11">
        <v>80</v>
      </c>
      <c r="C152" s="11">
        <v>91</v>
      </c>
      <c r="D152" s="11">
        <v>110</v>
      </c>
      <c r="E152" s="11">
        <v>46</v>
      </c>
      <c r="F152" s="11">
        <v>25</v>
      </c>
      <c r="G152" s="11">
        <v>18</v>
      </c>
      <c r="H152" s="11">
        <v>11</v>
      </c>
      <c r="I152" s="11">
        <v>11</v>
      </c>
      <c r="J152" s="11">
        <v>11</v>
      </c>
      <c r="K152" s="11">
        <v>11</v>
      </c>
      <c r="L152" s="11">
        <v>27</v>
      </c>
      <c r="M152" s="11">
        <v>71</v>
      </c>
      <c r="N152" s="27">
        <f t="shared" si="10"/>
        <v>512</v>
      </c>
      <c r="O152" s="18">
        <f t="shared" si="11"/>
        <v>60.165898617511523</v>
      </c>
    </row>
    <row r="153" spans="1:15" ht="14.25" customHeight="1" x14ac:dyDescent="0.4">
      <c r="A153" s="14">
        <v>151</v>
      </c>
      <c r="B153" s="11">
        <v>190</v>
      </c>
      <c r="C153" s="11">
        <v>211</v>
      </c>
      <c r="D153" s="11">
        <v>232</v>
      </c>
      <c r="E153" s="11">
        <v>122</v>
      </c>
      <c r="F153" s="11">
        <v>91</v>
      </c>
      <c r="G153" s="11">
        <v>39</v>
      </c>
      <c r="H153" s="11">
        <v>25</v>
      </c>
      <c r="I153" s="11">
        <v>23</v>
      </c>
      <c r="J153" s="11">
        <v>26</v>
      </c>
      <c r="K153" s="11">
        <v>29</v>
      </c>
      <c r="L153" s="11">
        <v>78</v>
      </c>
      <c r="M153" s="11">
        <v>207</v>
      </c>
      <c r="N153" s="27">
        <f t="shared" si="10"/>
        <v>1273</v>
      </c>
      <c r="O153" s="18">
        <f t="shared" si="11"/>
        <v>149.59216589861751</v>
      </c>
    </row>
    <row r="154" spans="1:15" ht="14.25" customHeight="1" x14ac:dyDescent="0.4">
      <c r="A154" s="14">
        <v>152</v>
      </c>
      <c r="B154" s="11">
        <v>92</v>
      </c>
      <c r="C154" s="11">
        <v>103</v>
      </c>
      <c r="D154" s="11">
        <v>115</v>
      </c>
      <c r="E154" s="11">
        <v>48</v>
      </c>
      <c r="F154" s="11">
        <v>35</v>
      </c>
      <c r="G154" s="11">
        <v>18</v>
      </c>
      <c r="H154" s="11">
        <v>6</v>
      </c>
      <c r="I154" s="11">
        <v>7</v>
      </c>
      <c r="J154" s="11">
        <v>7</v>
      </c>
      <c r="K154" s="11">
        <v>8</v>
      </c>
      <c r="L154" s="11">
        <v>34</v>
      </c>
      <c r="M154" s="11">
        <v>99</v>
      </c>
      <c r="N154" s="27">
        <f t="shared" si="10"/>
        <v>572</v>
      </c>
      <c r="O154" s="18">
        <f t="shared" si="11"/>
        <v>67.216589861751146</v>
      </c>
    </row>
    <row r="155" spans="1:15" ht="14.25" customHeight="1" x14ac:dyDescent="0.4">
      <c r="A155" s="14">
        <v>153</v>
      </c>
      <c r="B155" s="11">
        <v>98</v>
      </c>
      <c r="C155" s="11">
        <v>108</v>
      </c>
      <c r="D155" s="11">
        <v>127</v>
      </c>
      <c r="E155" s="11">
        <v>64</v>
      </c>
      <c r="F155" s="11">
        <v>46</v>
      </c>
      <c r="G155" s="11">
        <v>20</v>
      </c>
      <c r="H155" s="11">
        <v>5</v>
      </c>
      <c r="I155" s="11">
        <v>7</v>
      </c>
      <c r="J155" s="11">
        <v>10</v>
      </c>
      <c r="K155" s="11">
        <v>19</v>
      </c>
      <c r="L155" s="11">
        <v>41</v>
      </c>
      <c r="M155" s="11">
        <v>86</v>
      </c>
      <c r="N155" s="27">
        <f t="shared" si="10"/>
        <v>631</v>
      </c>
      <c r="O155" s="18">
        <f t="shared" si="11"/>
        <v>74.149769585253452</v>
      </c>
    </row>
    <row r="156" spans="1:15" ht="14.25" customHeight="1" x14ac:dyDescent="0.4">
      <c r="A156" s="14">
        <v>154</v>
      </c>
      <c r="B156" s="11">
        <v>98</v>
      </c>
      <c r="C156" s="11">
        <v>108</v>
      </c>
      <c r="D156" s="11">
        <v>127</v>
      </c>
      <c r="E156" s="11">
        <v>64</v>
      </c>
      <c r="F156" s="11">
        <v>46</v>
      </c>
      <c r="G156" s="11">
        <v>20</v>
      </c>
      <c r="H156" s="11">
        <v>5</v>
      </c>
      <c r="I156" s="11">
        <v>7</v>
      </c>
      <c r="J156" s="11">
        <v>10</v>
      </c>
      <c r="K156" s="11">
        <v>19</v>
      </c>
      <c r="L156" s="11">
        <v>41</v>
      </c>
      <c r="M156" s="11">
        <v>86</v>
      </c>
      <c r="N156" s="27">
        <f t="shared" si="10"/>
        <v>631</v>
      </c>
      <c r="O156" s="18">
        <f t="shared" si="11"/>
        <v>74.149769585253452</v>
      </c>
    </row>
    <row r="157" spans="1:15" ht="14.25" customHeight="1" x14ac:dyDescent="0.4">
      <c r="A157" s="14">
        <v>155</v>
      </c>
      <c r="B157" s="11">
        <v>74</v>
      </c>
      <c r="C157" s="11">
        <v>86</v>
      </c>
      <c r="D157" s="11">
        <v>94</v>
      </c>
      <c r="E157" s="11">
        <v>38</v>
      </c>
      <c r="F157" s="11">
        <v>33</v>
      </c>
      <c r="G157" s="11">
        <v>22</v>
      </c>
      <c r="H157" s="11">
        <v>9</v>
      </c>
      <c r="I157" s="11">
        <v>8</v>
      </c>
      <c r="J157" s="11">
        <v>9</v>
      </c>
      <c r="K157" s="11">
        <v>8</v>
      </c>
      <c r="L157" s="11">
        <v>13</v>
      </c>
      <c r="M157" s="11">
        <v>61</v>
      </c>
      <c r="N157" s="27">
        <f t="shared" si="10"/>
        <v>455</v>
      </c>
      <c r="O157" s="18">
        <f t="shared" si="11"/>
        <v>53.467741935483872</v>
      </c>
    </row>
    <row r="158" spans="1:15" ht="14.25" customHeight="1" x14ac:dyDescent="0.4">
      <c r="A158" s="14">
        <v>156</v>
      </c>
      <c r="B158" s="11">
        <v>98</v>
      </c>
      <c r="C158" s="11">
        <v>112</v>
      </c>
      <c r="D158" s="11">
        <v>118</v>
      </c>
      <c r="E158" s="11">
        <v>59</v>
      </c>
      <c r="F158" s="11">
        <v>46</v>
      </c>
      <c r="G158" s="11">
        <v>29</v>
      </c>
      <c r="H158" s="11">
        <v>10</v>
      </c>
      <c r="I158" s="11">
        <v>11</v>
      </c>
      <c r="J158" s="11">
        <v>9</v>
      </c>
      <c r="K158" s="11">
        <v>15</v>
      </c>
      <c r="L158" s="11">
        <v>35</v>
      </c>
      <c r="M158" s="11">
        <v>72</v>
      </c>
      <c r="N158" s="27">
        <f t="shared" si="10"/>
        <v>614</v>
      </c>
      <c r="O158" s="18">
        <f t="shared" si="11"/>
        <v>72.15207373271889</v>
      </c>
    </row>
    <row r="159" spans="1:15" ht="14.25" customHeight="1" x14ac:dyDescent="0.4">
      <c r="A159" s="14">
        <v>157</v>
      </c>
      <c r="B159" s="11">
        <v>101</v>
      </c>
      <c r="C159" s="11">
        <v>108</v>
      </c>
      <c r="D159" s="11">
        <v>120</v>
      </c>
      <c r="E159" s="11">
        <v>51</v>
      </c>
      <c r="F159" s="11">
        <v>40</v>
      </c>
      <c r="G159" s="11">
        <v>23</v>
      </c>
      <c r="H159" s="11">
        <v>11</v>
      </c>
      <c r="I159" s="11">
        <v>12</v>
      </c>
      <c r="J159" s="11">
        <v>10</v>
      </c>
      <c r="K159" s="11">
        <v>11</v>
      </c>
      <c r="L159" s="11">
        <v>38</v>
      </c>
      <c r="M159" s="11">
        <v>97</v>
      </c>
      <c r="N159" s="27">
        <f t="shared" si="10"/>
        <v>622</v>
      </c>
      <c r="O159" s="18">
        <f t="shared" si="11"/>
        <v>73.092165898617509</v>
      </c>
    </row>
    <row r="160" spans="1:15" ht="14.25" customHeight="1" x14ac:dyDescent="0.4">
      <c r="A160" s="14">
        <v>158</v>
      </c>
      <c r="B160" s="11">
        <v>89</v>
      </c>
      <c r="C160" s="11">
        <v>86</v>
      </c>
      <c r="D160" s="11">
        <v>92</v>
      </c>
      <c r="E160" s="11">
        <v>47</v>
      </c>
      <c r="F160" s="11">
        <v>32</v>
      </c>
      <c r="G160" s="11">
        <v>24</v>
      </c>
      <c r="H160" s="11">
        <v>15</v>
      </c>
      <c r="I160" s="11">
        <v>8</v>
      </c>
      <c r="J160" s="11">
        <v>2</v>
      </c>
      <c r="K160" s="11">
        <v>10</v>
      </c>
      <c r="L160" s="11">
        <v>31</v>
      </c>
      <c r="M160" s="11">
        <v>86</v>
      </c>
      <c r="N160" s="27">
        <f t="shared" si="10"/>
        <v>522</v>
      </c>
      <c r="O160" s="18">
        <f t="shared" si="11"/>
        <v>61.34101382488479</v>
      </c>
    </row>
    <row r="161" spans="1:15" ht="14.25" customHeight="1" x14ac:dyDescent="0.4">
      <c r="A161" s="14">
        <v>159</v>
      </c>
      <c r="B161" s="11">
        <v>97</v>
      </c>
      <c r="C161" s="11">
        <v>102</v>
      </c>
      <c r="D161" s="11">
        <v>116</v>
      </c>
      <c r="E161" s="11">
        <v>60</v>
      </c>
      <c r="F161" s="11">
        <v>44</v>
      </c>
      <c r="G161" s="11">
        <v>27</v>
      </c>
      <c r="H161" s="11">
        <v>9</v>
      </c>
      <c r="I161" s="11">
        <v>9</v>
      </c>
      <c r="J161" s="11">
        <v>10</v>
      </c>
      <c r="K161" s="11">
        <v>13</v>
      </c>
      <c r="L161" s="11">
        <v>38</v>
      </c>
      <c r="M161" s="11">
        <v>84</v>
      </c>
      <c r="N161" s="27">
        <f t="shared" si="10"/>
        <v>609</v>
      </c>
      <c r="O161" s="18">
        <f t="shared" si="11"/>
        <v>71.564516129032256</v>
      </c>
    </row>
    <row r="162" spans="1:15" ht="14.25" customHeight="1" x14ac:dyDescent="0.4">
      <c r="A162" s="14">
        <v>160</v>
      </c>
      <c r="B162" s="11">
        <v>95</v>
      </c>
      <c r="C162" s="11">
        <v>107</v>
      </c>
      <c r="D162" s="11">
        <v>125</v>
      </c>
      <c r="E162" s="11">
        <v>56</v>
      </c>
      <c r="F162" s="11">
        <v>39</v>
      </c>
      <c r="G162" s="11">
        <v>25</v>
      </c>
      <c r="H162" s="11">
        <v>12</v>
      </c>
      <c r="I162" s="11">
        <v>10</v>
      </c>
      <c r="J162" s="11">
        <v>12</v>
      </c>
      <c r="K162" s="11">
        <v>13</v>
      </c>
      <c r="L162" s="11">
        <v>31</v>
      </c>
      <c r="M162" s="11">
        <v>85</v>
      </c>
      <c r="N162" s="27">
        <f t="shared" si="10"/>
        <v>610</v>
      </c>
      <c r="O162" s="18">
        <f t="shared" si="11"/>
        <v>71.68202764976958</v>
      </c>
    </row>
    <row r="163" spans="1:15" ht="14.25" customHeight="1" x14ac:dyDescent="0.4">
      <c r="A163" s="14">
        <v>161</v>
      </c>
      <c r="B163" s="11">
        <v>105</v>
      </c>
      <c r="C163" s="11">
        <v>110</v>
      </c>
      <c r="D163" s="11">
        <v>134</v>
      </c>
      <c r="E163" s="11">
        <v>64</v>
      </c>
      <c r="F163" s="11">
        <v>46</v>
      </c>
      <c r="G163" s="11">
        <v>24</v>
      </c>
      <c r="H163" s="11">
        <v>11</v>
      </c>
      <c r="I163" s="11">
        <v>13</v>
      </c>
      <c r="J163" s="11">
        <v>11</v>
      </c>
      <c r="K163" s="11">
        <v>13</v>
      </c>
      <c r="L163" s="11">
        <v>27</v>
      </c>
      <c r="M163" s="11">
        <v>93</v>
      </c>
      <c r="N163" s="27">
        <f t="shared" si="10"/>
        <v>651</v>
      </c>
      <c r="O163" s="18">
        <f t="shared" si="11"/>
        <v>76.5</v>
      </c>
    </row>
    <row r="164" spans="1:15" ht="14.25" customHeight="1" x14ac:dyDescent="0.4">
      <c r="A164" s="14">
        <v>162</v>
      </c>
      <c r="B164" s="11">
        <v>135</v>
      </c>
      <c r="C164" s="11">
        <v>164</v>
      </c>
      <c r="D164" s="11">
        <v>188</v>
      </c>
      <c r="E164" s="11">
        <v>90</v>
      </c>
      <c r="F164" s="11">
        <v>76</v>
      </c>
      <c r="G164" s="11">
        <v>39</v>
      </c>
      <c r="H164" s="11">
        <v>8</v>
      </c>
      <c r="I164" s="11">
        <v>7</v>
      </c>
      <c r="J164" s="11">
        <v>10</v>
      </c>
      <c r="K164" s="11">
        <v>17</v>
      </c>
      <c r="L164" s="11">
        <v>63</v>
      </c>
      <c r="M164" s="11">
        <v>153</v>
      </c>
      <c r="N164" s="27">
        <f t="shared" si="10"/>
        <v>950</v>
      </c>
      <c r="O164" s="18">
        <f t="shared" si="11"/>
        <v>111.63594470046083</v>
      </c>
    </row>
    <row r="165" spans="1:15" ht="14.25" customHeight="1" x14ac:dyDescent="0.4">
      <c r="A165" s="14">
        <v>163</v>
      </c>
      <c r="B165" s="11">
        <v>135</v>
      </c>
      <c r="C165" s="11">
        <v>164</v>
      </c>
      <c r="D165" s="11">
        <v>188</v>
      </c>
      <c r="E165" s="11">
        <v>90</v>
      </c>
      <c r="F165" s="11">
        <v>76</v>
      </c>
      <c r="G165" s="11">
        <v>39</v>
      </c>
      <c r="H165" s="11">
        <v>8</v>
      </c>
      <c r="I165" s="11">
        <v>7</v>
      </c>
      <c r="J165" s="11">
        <v>10</v>
      </c>
      <c r="K165" s="11">
        <v>17</v>
      </c>
      <c r="L165" s="11">
        <v>63</v>
      </c>
      <c r="M165" s="11">
        <v>153</v>
      </c>
      <c r="N165" s="27">
        <f t="shared" si="10"/>
        <v>950</v>
      </c>
      <c r="O165" s="18">
        <f t="shared" si="11"/>
        <v>111.63594470046083</v>
      </c>
    </row>
    <row r="166" spans="1:15" ht="14.25" customHeight="1" x14ac:dyDescent="0.4">
      <c r="A166" s="14">
        <v>164</v>
      </c>
      <c r="B166" s="11">
        <v>95</v>
      </c>
      <c r="C166" s="11">
        <v>98</v>
      </c>
      <c r="D166" s="11">
        <v>121</v>
      </c>
      <c r="E166" s="11"/>
      <c r="F166" s="11">
        <v>110</v>
      </c>
      <c r="G166" s="11">
        <v>32</v>
      </c>
      <c r="H166" s="11">
        <v>19</v>
      </c>
      <c r="I166" s="11">
        <v>16</v>
      </c>
      <c r="J166" s="11">
        <v>16</v>
      </c>
      <c r="K166" s="11">
        <v>15</v>
      </c>
      <c r="L166" s="11">
        <v>42</v>
      </c>
      <c r="M166" s="11">
        <v>89</v>
      </c>
      <c r="N166" s="27">
        <f t="shared" si="10"/>
        <v>653</v>
      </c>
      <c r="O166" s="18">
        <f t="shared" si="11"/>
        <v>76.735023041474648</v>
      </c>
    </row>
    <row r="167" spans="1:15" ht="14.25" customHeight="1" x14ac:dyDescent="0.4">
      <c r="A167" s="14">
        <v>165</v>
      </c>
      <c r="B167" s="11">
        <v>83</v>
      </c>
      <c r="C167" s="11">
        <v>76</v>
      </c>
      <c r="D167" s="11">
        <v>62</v>
      </c>
      <c r="E167" s="11">
        <v>56</v>
      </c>
      <c r="F167" s="11">
        <v>45</v>
      </c>
      <c r="G167" s="11">
        <v>31</v>
      </c>
      <c r="H167" s="11">
        <v>12</v>
      </c>
      <c r="I167" s="11">
        <v>10</v>
      </c>
      <c r="J167" s="11">
        <v>10</v>
      </c>
      <c r="K167" s="11">
        <v>17</v>
      </c>
      <c r="L167" s="11">
        <v>44</v>
      </c>
      <c r="M167" s="11">
        <v>79</v>
      </c>
      <c r="N167" s="27">
        <f t="shared" si="10"/>
        <v>525</v>
      </c>
      <c r="O167" s="18">
        <f t="shared" si="11"/>
        <v>61.693548387096776</v>
      </c>
    </row>
    <row r="168" spans="1:15" ht="14.25" customHeight="1" x14ac:dyDescent="0.4">
      <c r="A168" s="14">
        <v>166</v>
      </c>
      <c r="B168" s="11">
        <v>88</v>
      </c>
      <c r="C168" s="11">
        <v>90</v>
      </c>
      <c r="D168" s="11">
        <v>101</v>
      </c>
      <c r="E168" s="11">
        <v>45</v>
      </c>
      <c r="F168" s="11">
        <v>32</v>
      </c>
      <c r="G168" s="11">
        <v>14</v>
      </c>
      <c r="H168" s="11">
        <v>6</v>
      </c>
      <c r="I168" s="11">
        <v>5</v>
      </c>
      <c r="J168" s="11">
        <v>6</v>
      </c>
      <c r="K168" s="11">
        <v>8</v>
      </c>
      <c r="L168" s="11">
        <v>28</v>
      </c>
      <c r="M168" s="11">
        <v>71</v>
      </c>
      <c r="N168" s="27">
        <f t="shared" si="10"/>
        <v>494</v>
      </c>
      <c r="O168" s="18">
        <f t="shared" si="11"/>
        <v>58.05069124423963</v>
      </c>
    </row>
    <row r="169" spans="1:15" ht="14.25" customHeight="1" x14ac:dyDescent="0.4">
      <c r="A169" s="14">
        <v>167</v>
      </c>
      <c r="B169" s="11">
        <v>79</v>
      </c>
      <c r="C169" s="11">
        <v>83</v>
      </c>
      <c r="D169" s="11">
        <v>97</v>
      </c>
      <c r="E169" s="11">
        <v>41</v>
      </c>
      <c r="F169" s="11">
        <v>32</v>
      </c>
      <c r="G169" s="11">
        <v>17</v>
      </c>
      <c r="H169" s="11">
        <v>5</v>
      </c>
      <c r="I169" s="11">
        <v>5</v>
      </c>
      <c r="J169" s="11">
        <v>3</v>
      </c>
      <c r="K169" s="11">
        <v>4</v>
      </c>
      <c r="L169" s="11">
        <v>17</v>
      </c>
      <c r="M169" s="11">
        <v>61</v>
      </c>
      <c r="N169" s="27">
        <f t="shared" si="10"/>
        <v>444</v>
      </c>
      <c r="O169" s="18">
        <f t="shared" si="11"/>
        <v>52.175115207373274</v>
      </c>
    </row>
    <row r="170" spans="1:15" ht="14.25" customHeight="1" x14ac:dyDescent="0.4">
      <c r="A170" s="14">
        <v>168</v>
      </c>
      <c r="B170" s="11">
        <v>113</v>
      </c>
      <c r="C170" s="11">
        <v>124</v>
      </c>
      <c r="D170" s="11">
        <v>149</v>
      </c>
      <c r="E170" s="11">
        <v>64</v>
      </c>
      <c r="F170" s="11">
        <v>52</v>
      </c>
      <c r="G170" s="11">
        <v>32</v>
      </c>
      <c r="H170" s="11">
        <v>18</v>
      </c>
      <c r="I170" s="11">
        <v>17</v>
      </c>
      <c r="J170" s="11">
        <v>9</v>
      </c>
      <c r="K170" s="11">
        <v>18</v>
      </c>
      <c r="L170" s="11">
        <v>43</v>
      </c>
      <c r="M170" s="11">
        <v>110</v>
      </c>
      <c r="N170" s="27">
        <f t="shared" si="10"/>
        <v>749</v>
      </c>
      <c r="O170" s="18">
        <f t="shared" si="11"/>
        <v>88.016129032258064</v>
      </c>
    </row>
    <row r="171" spans="1:15" ht="14.25" customHeight="1" x14ac:dyDescent="0.4">
      <c r="A171" s="14">
        <v>169</v>
      </c>
      <c r="B171" s="11">
        <v>119</v>
      </c>
      <c r="C171" s="11">
        <v>123</v>
      </c>
      <c r="D171" s="11">
        <v>146</v>
      </c>
      <c r="E171" s="11">
        <v>63</v>
      </c>
      <c r="F171" s="11">
        <v>47</v>
      </c>
      <c r="G171" s="11">
        <v>23</v>
      </c>
      <c r="H171" s="11">
        <v>13</v>
      </c>
      <c r="I171" s="11">
        <v>12</v>
      </c>
      <c r="J171" s="11">
        <v>13</v>
      </c>
      <c r="K171" s="11">
        <v>12</v>
      </c>
      <c r="L171" s="11">
        <v>34</v>
      </c>
      <c r="M171" s="11">
        <v>97</v>
      </c>
      <c r="N171" s="27">
        <f t="shared" si="10"/>
        <v>702</v>
      </c>
      <c r="O171" s="18">
        <f t="shared" si="11"/>
        <v>82.493087557603687</v>
      </c>
    </row>
    <row r="172" spans="1:15" ht="14.25" customHeight="1" x14ac:dyDescent="0.4">
      <c r="A172" s="14">
        <v>170</v>
      </c>
      <c r="B172" s="11">
        <v>126</v>
      </c>
      <c r="C172" s="11">
        <v>128</v>
      </c>
      <c r="D172" s="11">
        <v>147</v>
      </c>
      <c r="E172" s="11">
        <v>84</v>
      </c>
      <c r="F172" s="11">
        <v>74</v>
      </c>
      <c r="G172" s="11">
        <v>52</v>
      </c>
      <c r="H172" s="11">
        <v>19</v>
      </c>
      <c r="I172" s="11">
        <v>16</v>
      </c>
      <c r="J172" s="11">
        <v>15</v>
      </c>
      <c r="K172" s="11">
        <v>26</v>
      </c>
      <c r="L172" s="11">
        <v>54</v>
      </c>
      <c r="M172" s="11">
        <v>121</v>
      </c>
      <c r="N172" s="27">
        <f t="shared" si="10"/>
        <v>862</v>
      </c>
      <c r="O172" s="18">
        <f t="shared" si="11"/>
        <v>101.29493087557604</v>
      </c>
    </row>
    <row r="173" spans="1:15" ht="14.25" customHeight="1" x14ac:dyDescent="0.4">
      <c r="A173" s="14">
        <v>171</v>
      </c>
      <c r="B173" s="11">
        <v>113</v>
      </c>
      <c r="C173" s="11">
        <v>112</v>
      </c>
      <c r="D173" s="11">
        <v>134</v>
      </c>
      <c r="E173" s="11">
        <v>67</v>
      </c>
      <c r="F173" s="11">
        <v>56</v>
      </c>
      <c r="G173" s="11">
        <v>29</v>
      </c>
      <c r="H173" s="11">
        <v>4</v>
      </c>
      <c r="I173" s="11">
        <v>5</v>
      </c>
      <c r="J173" s="11">
        <v>6</v>
      </c>
      <c r="K173" s="11">
        <v>14</v>
      </c>
      <c r="L173" s="11">
        <v>44</v>
      </c>
      <c r="M173" s="11">
        <v>104</v>
      </c>
      <c r="N173" s="27">
        <f t="shared" si="10"/>
        <v>688</v>
      </c>
      <c r="O173" s="18">
        <f t="shared" si="11"/>
        <v>80.84792626728111</v>
      </c>
    </row>
    <row r="174" spans="1:15" ht="14.25" customHeight="1" x14ac:dyDescent="0.4">
      <c r="A174" s="14">
        <v>172</v>
      </c>
      <c r="B174" s="11">
        <v>74</v>
      </c>
      <c r="C174" s="11">
        <v>79</v>
      </c>
      <c r="D174" s="11">
        <v>92</v>
      </c>
      <c r="E174" s="11">
        <v>39</v>
      </c>
      <c r="F174" s="11">
        <v>28</v>
      </c>
      <c r="G174" s="11">
        <v>14</v>
      </c>
      <c r="H174" s="11">
        <v>5</v>
      </c>
      <c r="I174" s="11">
        <v>6</v>
      </c>
      <c r="J174" s="11">
        <v>6</v>
      </c>
      <c r="K174" s="11">
        <v>7</v>
      </c>
      <c r="L174" s="11">
        <v>22</v>
      </c>
      <c r="M174" s="11">
        <v>60</v>
      </c>
      <c r="N174" s="27">
        <f t="shared" si="10"/>
        <v>432</v>
      </c>
      <c r="O174" s="18">
        <f t="shared" si="11"/>
        <v>50.764976958525345</v>
      </c>
    </row>
    <row r="175" spans="1:15" ht="14.25" customHeight="1" x14ac:dyDescent="0.4">
      <c r="A175" s="14">
        <v>173</v>
      </c>
      <c r="B175" s="11">
        <v>99</v>
      </c>
      <c r="C175" s="11">
        <v>112</v>
      </c>
      <c r="D175" s="11">
        <v>127</v>
      </c>
      <c r="E175" s="11">
        <v>58</v>
      </c>
      <c r="F175" s="11">
        <v>42</v>
      </c>
      <c r="G175" s="11">
        <v>30</v>
      </c>
      <c r="H175" s="11">
        <v>11</v>
      </c>
      <c r="I175" s="11">
        <v>9</v>
      </c>
      <c r="J175" s="11">
        <v>10</v>
      </c>
      <c r="K175" s="11">
        <v>15</v>
      </c>
      <c r="L175" s="11">
        <v>44</v>
      </c>
      <c r="M175" s="11">
        <v>99</v>
      </c>
      <c r="N175" s="27">
        <f t="shared" si="10"/>
        <v>656</v>
      </c>
      <c r="O175" s="18">
        <f t="shared" si="11"/>
        <v>77.087557603686633</v>
      </c>
    </row>
    <row r="176" spans="1:15" ht="14.25" customHeight="1" x14ac:dyDescent="0.4">
      <c r="A176" s="14">
        <v>174</v>
      </c>
      <c r="B176" s="11">
        <v>116</v>
      </c>
      <c r="C176" s="11">
        <v>118</v>
      </c>
      <c r="D176" s="11">
        <v>148</v>
      </c>
      <c r="E176" s="11">
        <v>72</v>
      </c>
      <c r="F176" s="11">
        <v>60</v>
      </c>
      <c r="G176" s="11">
        <v>32</v>
      </c>
      <c r="H176" s="11">
        <v>9</v>
      </c>
      <c r="I176" s="11">
        <v>8</v>
      </c>
      <c r="J176" s="11">
        <v>9</v>
      </c>
      <c r="K176" s="11">
        <v>18</v>
      </c>
      <c r="L176" s="11">
        <v>45</v>
      </c>
      <c r="M176" s="11">
        <v>102</v>
      </c>
      <c r="N176" s="27">
        <f t="shared" si="10"/>
        <v>737</v>
      </c>
      <c r="O176" s="18">
        <f t="shared" si="11"/>
        <v>86.605990783410135</v>
      </c>
    </row>
    <row r="177" spans="1:15" ht="14.25" customHeight="1" x14ac:dyDescent="0.4">
      <c r="A177" s="14">
        <v>175</v>
      </c>
      <c r="B177" s="11">
        <v>118</v>
      </c>
      <c r="C177" s="11"/>
      <c r="D177" s="11">
        <v>217</v>
      </c>
      <c r="E177" s="11">
        <v>54</v>
      </c>
      <c r="F177" s="11"/>
      <c r="G177" s="11">
        <v>51</v>
      </c>
      <c r="H177" s="11">
        <v>17</v>
      </c>
      <c r="I177" s="11">
        <v>15</v>
      </c>
      <c r="J177" s="11">
        <v>17</v>
      </c>
      <c r="K177" s="11">
        <v>27</v>
      </c>
      <c r="L177" s="11"/>
      <c r="M177" s="11">
        <v>165</v>
      </c>
      <c r="N177" s="27">
        <f t="shared" si="10"/>
        <v>681</v>
      </c>
      <c r="O177" s="18">
        <f t="shared" si="11"/>
        <v>80.025345622119815</v>
      </c>
    </row>
    <row r="178" spans="1:15" ht="14.25" customHeight="1" x14ac:dyDescent="0.4">
      <c r="A178" s="14">
        <v>176</v>
      </c>
      <c r="B178" s="11">
        <v>119</v>
      </c>
      <c r="C178" s="11">
        <v>127</v>
      </c>
      <c r="D178" s="11">
        <v>149</v>
      </c>
      <c r="E178" s="11">
        <v>84</v>
      </c>
      <c r="F178" s="11">
        <v>68</v>
      </c>
      <c r="G178" s="11">
        <v>51</v>
      </c>
      <c r="H178" s="11">
        <v>24</v>
      </c>
      <c r="I178" s="11">
        <v>24</v>
      </c>
      <c r="J178" s="11">
        <v>27</v>
      </c>
      <c r="K178" s="11">
        <v>29</v>
      </c>
      <c r="L178" s="11">
        <v>53</v>
      </c>
      <c r="M178" s="11">
        <v>112</v>
      </c>
      <c r="N178" s="27">
        <f t="shared" si="10"/>
        <v>867</v>
      </c>
      <c r="O178" s="18">
        <f t="shared" si="11"/>
        <v>101.88248847926268</v>
      </c>
    </row>
    <row r="179" spans="1:15" ht="14.25" customHeight="1" x14ac:dyDescent="0.4">
      <c r="A179" s="14">
        <v>177</v>
      </c>
      <c r="B179" s="11">
        <v>84</v>
      </c>
      <c r="C179" s="11">
        <v>92</v>
      </c>
      <c r="D179" s="11">
        <v>106</v>
      </c>
      <c r="E179" s="11">
        <v>42</v>
      </c>
      <c r="F179" s="11">
        <v>33</v>
      </c>
      <c r="G179" s="11">
        <v>21</v>
      </c>
      <c r="H179" s="11">
        <v>11</v>
      </c>
      <c r="I179" s="11">
        <v>13</v>
      </c>
      <c r="J179" s="11">
        <v>10</v>
      </c>
      <c r="K179" s="11">
        <v>18</v>
      </c>
      <c r="L179" s="11">
        <v>43</v>
      </c>
      <c r="M179" s="11">
        <v>101</v>
      </c>
      <c r="N179" s="27">
        <f t="shared" si="10"/>
        <v>574</v>
      </c>
      <c r="O179" s="18">
        <f t="shared" si="11"/>
        <v>67.451612903225808</v>
      </c>
    </row>
    <row r="180" spans="1:15" ht="14.25" customHeight="1" x14ac:dyDescent="0.4">
      <c r="A180" s="14">
        <v>178</v>
      </c>
      <c r="B180" s="11">
        <v>118</v>
      </c>
      <c r="C180" s="11">
        <v>146</v>
      </c>
      <c r="D180" s="11">
        <v>82</v>
      </c>
      <c r="E180" s="11">
        <v>62</v>
      </c>
      <c r="F180" s="11">
        <v>33</v>
      </c>
      <c r="G180" s="11">
        <v>18</v>
      </c>
      <c r="H180" s="11">
        <v>13</v>
      </c>
      <c r="I180" s="11">
        <v>10</v>
      </c>
      <c r="J180" s="11">
        <v>14</v>
      </c>
      <c r="K180" s="11">
        <v>29</v>
      </c>
      <c r="L180" s="11">
        <v>113</v>
      </c>
      <c r="M180" s="11">
        <v>132</v>
      </c>
      <c r="N180" s="27">
        <f t="shared" si="10"/>
        <v>770</v>
      </c>
      <c r="O180" s="18">
        <f t="shared" si="11"/>
        <v>90.483870967741936</v>
      </c>
    </row>
    <row r="181" spans="1:15" ht="14.25" customHeight="1" x14ac:dyDescent="0.4">
      <c r="A181" s="14">
        <v>179</v>
      </c>
      <c r="B181" s="11">
        <v>101</v>
      </c>
      <c r="C181" s="11">
        <v>103</v>
      </c>
      <c r="D181" s="11">
        <v>119</v>
      </c>
      <c r="E181" s="11">
        <v>52</v>
      </c>
      <c r="F181" s="11">
        <v>41</v>
      </c>
      <c r="G181" s="11">
        <v>21</v>
      </c>
      <c r="H181" s="11">
        <v>5</v>
      </c>
      <c r="I181" s="11">
        <v>6</v>
      </c>
      <c r="J181" s="11">
        <v>7</v>
      </c>
      <c r="K181" s="11">
        <v>9</v>
      </c>
      <c r="L181" s="11">
        <v>34</v>
      </c>
      <c r="M181" s="11">
        <v>88</v>
      </c>
      <c r="N181" s="27">
        <f t="shared" si="10"/>
        <v>586</v>
      </c>
      <c r="O181" s="18">
        <f t="shared" si="11"/>
        <v>68.861751152073737</v>
      </c>
    </row>
    <row r="182" spans="1:15" ht="14.25" customHeight="1" x14ac:dyDescent="0.4">
      <c r="A182" s="14">
        <v>180</v>
      </c>
      <c r="B182" s="11">
        <v>66</v>
      </c>
      <c r="C182" s="11">
        <v>71</v>
      </c>
      <c r="D182" s="11">
        <v>79</v>
      </c>
      <c r="E182" s="11">
        <v>34</v>
      </c>
      <c r="F182" s="11">
        <v>26</v>
      </c>
      <c r="G182" s="11">
        <v>18</v>
      </c>
      <c r="H182" s="11">
        <v>7</v>
      </c>
      <c r="I182" s="11">
        <v>8</v>
      </c>
      <c r="J182" s="11">
        <v>9</v>
      </c>
      <c r="K182" s="11">
        <v>9</v>
      </c>
      <c r="L182" s="11">
        <v>25</v>
      </c>
      <c r="M182" s="11">
        <v>59</v>
      </c>
      <c r="N182" s="27">
        <f t="shared" si="10"/>
        <v>411</v>
      </c>
      <c r="O182" s="18">
        <f t="shared" si="11"/>
        <v>48.297235023041473</v>
      </c>
    </row>
    <row r="183" spans="1:15" ht="14.25" customHeight="1" x14ac:dyDescent="0.4">
      <c r="A183" s="14">
        <v>181</v>
      </c>
      <c r="B183" s="11">
        <v>155</v>
      </c>
      <c r="C183" s="11">
        <v>176</v>
      </c>
      <c r="D183" s="11">
        <v>129</v>
      </c>
      <c r="E183" s="11">
        <v>80</v>
      </c>
      <c r="F183" s="11">
        <v>61</v>
      </c>
      <c r="G183" s="11">
        <v>43</v>
      </c>
      <c r="H183" s="11">
        <v>34</v>
      </c>
      <c r="I183" s="11">
        <v>32</v>
      </c>
      <c r="J183" s="11">
        <v>28</v>
      </c>
      <c r="K183" s="11">
        <v>55</v>
      </c>
      <c r="L183" s="11">
        <v>94</v>
      </c>
      <c r="M183" s="11">
        <v>136</v>
      </c>
      <c r="N183" s="27">
        <f t="shared" si="10"/>
        <v>1023</v>
      </c>
      <c r="O183" s="18">
        <f t="shared" si="11"/>
        <v>120.21428571428571</v>
      </c>
    </row>
    <row r="184" spans="1:15" ht="14.25" customHeight="1" x14ac:dyDescent="0.4">
      <c r="A184" s="14">
        <v>182</v>
      </c>
      <c r="B184" s="11">
        <v>83</v>
      </c>
      <c r="C184" s="11">
        <v>96</v>
      </c>
      <c r="D184" s="11">
        <v>104</v>
      </c>
      <c r="E184" s="11">
        <v>49</v>
      </c>
      <c r="F184" s="11">
        <v>40</v>
      </c>
      <c r="G184" s="11">
        <v>21</v>
      </c>
      <c r="H184" s="11">
        <v>7</v>
      </c>
      <c r="I184" s="11">
        <v>8</v>
      </c>
      <c r="J184" s="11">
        <v>8</v>
      </c>
      <c r="K184" s="11">
        <v>10</v>
      </c>
      <c r="L184" s="11">
        <v>32</v>
      </c>
      <c r="M184" s="11">
        <v>77</v>
      </c>
      <c r="N184" s="27">
        <f t="shared" si="10"/>
        <v>535</v>
      </c>
      <c r="O184" s="18">
        <f t="shared" si="11"/>
        <v>62.868663594470043</v>
      </c>
    </row>
    <row r="185" spans="1:15" ht="14.25" customHeight="1" x14ac:dyDescent="0.4">
      <c r="A185" s="14">
        <v>183</v>
      </c>
      <c r="B185" s="11">
        <v>61</v>
      </c>
      <c r="C185" s="11">
        <v>68</v>
      </c>
      <c r="D185" s="11">
        <v>72</v>
      </c>
      <c r="E185" s="11">
        <v>39</v>
      </c>
      <c r="F185" s="11">
        <v>27</v>
      </c>
      <c r="G185" s="11">
        <v>18</v>
      </c>
      <c r="H185" s="11">
        <v>11</v>
      </c>
      <c r="I185" s="11">
        <v>10</v>
      </c>
      <c r="J185" s="11">
        <v>12</v>
      </c>
      <c r="K185" s="11">
        <v>12</v>
      </c>
      <c r="L185" s="11">
        <v>29</v>
      </c>
      <c r="M185" s="11">
        <v>65</v>
      </c>
      <c r="N185" s="27">
        <f t="shared" si="10"/>
        <v>424</v>
      </c>
      <c r="O185" s="18">
        <f t="shared" si="11"/>
        <v>49.824884792626726</v>
      </c>
    </row>
    <row r="186" spans="1:15" ht="14.25" customHeight="1" x14ac:dyDescent="0.4">
      <c r="A186" s="14">
        <v>184</v>
      </c>
      <c r="B186" s="11">
        <v>115</v>
      </c>
      <c r="C186" s="11">
        <v>143</v>
      </c>
      <c r="D186" s="11">
        <v>136</v>
      </c>
      <c r="E186" s="11">
        <v>59</v>
      </c>
      <c r="F186" s="11">
        <v>48</v>
      </c>
      <c r="G186" s="11">
        <v>33</v>
      </c>
      <c r="H186" s="11">
        <v>30</v>
      </c>
      <c r="I186" s="11">
        <v>26</v>
      </c>
      <c r="J186" s="11">
        <v>28</v>
      </c>
      <c r="K186" s="11">
        <v>28</v>
      </c>
      <c r="L186" s="11">
        <v>51</v>
      </c>
      <c r="M186" s="11">
        <v>106</v>
      </c>
      <c r="N186" s="27">
        <f t="shared" si="10"/>
        <v>803</v>
      </c>
      <c r="O186" s="18">
        <f t="shared" si="11"/>
        <v>94.361751152073737</v>
      </c>
    </row>
    <row r="187" spans="1:15" ht="14.25" customHeight="1" x14ac:dyDescent="0.4">
      <c r="A187" s="14">
        <v>185</v>
      </c>
      <c r="B187" s="11">
        <v>104</v>
      </c>
      <c r="C187" s="11">
        <v>110</v>
      </c>
      <c r="D187" s="11">
        <v>129</v>
      </c>
      <c r="E187" s="11">
        <v>62</v>
      </c>
      <c r="F187" s="11">
        <v>47</v>
      </c>
      <c r="G187" s="11">
        <v>28</v>
      </c>
      <c r="H187" s="11">
        <v>12</v>
      </c>
      <c r="I187" s="11">
        <v>11</v>
      </c>
      <c r="J187" s="11">
        <v>12</v>
      </c>
      <c r="K187" s="11">
        <v>13</v>
      </c>
      <c r="L187" s="11">
        <v>41</v>
      </c>
      <c r="M187" s="11">
        <v>99</v>
      </c>
      <c r="N187" s="27">
        <f t="shared" si="10"/>
        <v>668</v>
      </c>
      <c r="O187" s="18">
        <f t="shared" si="11"/>
        <v>78.497695852534562</v>
      </c>
    </row>
    <row r="188" spans="1:15" ht="14.25" customHeight="1" x14ac:dyDescent="0.4">
      <c r="A188" s="14">
        <v>186</v>
      </c>
      <c r="B188" s="11">
        <v>163</v>
      </c>
      <c r="C188" s="11">
        <v>172</v>
      </c>
      <c r="D188" s="11">
        <v>190</v>
      </c>
      <c r="E188" s="11">
        <v>86</v>
      </c>
      <c r="F188" s="11">
        <v>60</v>
      </c>
      <c r="G188" s="11">
        <v>34</v>
      </c>
      <c r="H188" s="11">
        <v>14</v>
      </c>
      <c r="I188" s="11">
        <v>13</v>
      </c>
      <c r="J188" s="11">
        <v>11</v>
      </c>
      <c r="K188" s="11">
        <v>16</v>
      </c>
      <c r="L188" s="11">
        <v>61</v>
      </c>
      <c r="M188" s="11">
        <v>155</v>
      </c>
      <c r="N188" s="27">
        <f t="shared" si="10"/>
        <v>975</v>
      </c>
      <c r="O188" s="18">
        <f t="shared" si="11"/>
        <v>114.57373271889401</v>
      </c>
    </row>
    <row r="189" spans="1:15" ht="14.25" customHeight="1" x14ac:dyDescent="0.4">
      <c r="A189" s="14">
        <v>187</v>
      </c>
      <c r="B189" s="11">
        <v>90</v>
      </c>
      <c r="C189" s="11">
        <v>96</v>
      </c>
      <c r="D189" s="11">
        <v>109</v>
      </c>
      <c r="E189" s="11">
        <v>49</v>
      </c>
      <c r="F189" s="11">
        <v>37</v>
      </c>
      <c r="G189" s="11">
        <v>22</v>
      </c>
      <c r="H189" s="11">
        <v>9</v>
      </c>
      <c r="I189" s="11">
        <v>9</v>
      </c>
      <c r="J189" s="11">
        <v>10</v>
      </c>
      <c r="K189" s="11">
        <v>11</v>
      </c>
      <c r="L189" s="11">
        <v>34</v>
      </c>
      <c r="M189" s="11">
        <v>81</v>
      </c>
      <c r="N189" s="27">
        <f t="shared" si="10"/>
        <v>557</v>
      </c>
      <c r="O189" s="18">
        <f t="shared" si="11"/>
        <v>65.453917050691246</v>
      </c>
    </row>
    <row r="190" spans="1:15" ht="14.25" customHeight="1" x14ac:dyDescent="0.4">
      <c r="A190" s="14">
        <v>188</v>
      </c>
      <c r="B190" s="11">
        <v>60</v>
      </c>
      <c r="C190" s="11">
        <v>84</v>
      </c>
      <c r="D190" s="11">
        <v>92</v>
      </c>
      <c r="E190" s="11">
        <v>41</v>
      </c>
      <c r="F190" s="11">
        <v>29</v>
      </c>
      <c r="G190" s="11">
        <v>26</v>
      </c>
      <c r="H190" s="11">
        <v>18</v>
      </c>
      <c r="I190" s="11">
        <v>21</v>
      </c>
      <c r="J190" s="11">
        <v>23</v>
      </c>
      <c r="K190" s="11">
        <v>21</v>
      </c>
      <c r="L190" s="11">
        <v>22</v>
      </c>
      <c r="M190" s="11">
        <v>30</v>
      </c>
      <c r="N190" s="27">
        <f t="shared" si="10"/>
        <v>467</v>
      </c>
      <c r="O190" s="18">
        <f t="shared" si="11"/>
        <v>54.877880184331801</v>
      </c>
    </row>
    <row r="191" spans="1:15" ht="14.25" customHeight="1" x14ac:dyDescent="0.4">
      <c r="A191" s="14">
        <v>189</v>
      </c>
      <c r="B191" s="11">
        <v>141</v>
      </c>
      <c r="C191" s="11">
        <v>145</v>
      </c>
      <c r="D191" s="11">
        <v>155</v>
      </c>
      <c r="E191" s="11">
        <v>70</v>
      </c>
      <c r="F191" s="11">
        <v>63</v>
      </c>
      <c r="G191" s="11">
        <v>33</v>
      </c>
      <c r="H191" s="11">
        <v>14</v>
      </c>
      <c r="I191" s="11">
        <v>15</v>
      </c>
      <c r="J191" s="11">
        <v>17</v>
      </c>
      <c r="K191" s="11">
        <v>20</v>
      </c>
      <c r="L191" s="11">
        <v>48</v>
      </c>
      <c r="M191" s="11">
        <v>111</v>
      </c>
      <c r="N191" s="27">
        <f t="shared" si="10"/>
        <v>832</v>
      </c>
      <c r="O191" s="18">
        <f t="shared" si="11"/>
        <v>97.769585253456228</v>
      </c>
    </row>
    <row r="192" spans="1:15" ht="14.25" customHeight="1" x14ac:dyDescent="0.4">
      <c r="A192" s="14">
        <v>190</v>
      </c>
      <c r="B192" s="11">
        <v>72</v>
      </c>
      <c r="C192" s="11">
        <v>74</v>
      </c>
      <c r="D192" s="11">
        <v>79</v>
      </c>
      <c r="E192" s="11">
        <v>31</v>
      </c>
      <c r="F192" s="11">
        <v>17</v>
      </c>
      <c r="G192" s="11">
        <v>11</v>
      </c>
      <c r="H192" s="11">
        <v>6</v>
      </c>
      <c r="I192" s="11">
        <v>8</v>
      </c>
      <c r="J192" s="11">
        <v>9</v>
      </c>
      <c r="K192" s="11">
        <v>9</v>
      </c>
      <c r="L192" s="11">
        <v>22</v>
      </c>
      <c r="M192" s="11">
        <v>63</v>
      </c>
      <c r="N192" s="27">
        <f t="shared" si="10"/>
        <v>401</v>
      </c>
      <c r="O192" s="18">
        <f t="shared" si="11"/>
        <v>47.122119815668199</v>
      </c>
    </row>
    <row r="193" spans="1:15" ht="14.25" customHeight="1" x14ac:dyDescent="0.4">
      <c r="A193" s="14">
        <v>191</v>
      </c>
      <c r="B193" s="11">
        <v>115</v>
      </c>
      <c r="C193" s="11">
        <v>119</v>
      </c>
      <c r="D193" s="11">
        <v>133</v>
      </c>
      <c r="E193" s="11">
        <v>58</v>
      </c>
      <c r="F193" s="11">
        <v>46</v>
      </c>
      <c r="G193" s="11">
        <v>28</v>
      </c>
      <c r="H193" s="11">
        <v>15</v>
      </c>
      <c r="I193" s="11">
        <v>13</v>
      </c>
      <c r="J193" s="11">
        <v>14</v>
      </c>
      <c r="K193" s="11">
        <v>18</v>
      </c>
      <c r="L193" s="11">
        <v>49</v>
      </c>
      <c r="M193" s="11">
        <v>104</v>
      </c>
      <c r="N193" s="27">
        <f t="shared" si="10"/>
        <v>712</v>
      </c>
      <c r="O193" s="18">
        <f t="shared" si="11"/>
        <v>83.668202764976954</v>
      </c>
    </row>
    <row r="194" spans="1:15" ht="14.25" customHeight="1" x14ac:dyDescent="0.4">
      <c r="A194" s="14">
        <v>192</v>
      </c>
      <c r="B194" s="11">
        <v>131</v>
      </c>
      <c r="C194" s="11">
        <v>139</v>
      </c>
      <c r="D194" s="11">
        <v>151</v>
      </c>
      <c r="E194" s="11">
        <v>70</v>
      </c>
      <c r="F194" s="11">
        <v>59</v>
      </c>
      <c r="G194" s="11">
        <v>25</v>
      </c>
      <c r="H194" s="11">
        <v>4</v>
      </c>
      <c r="I194" s="11">
        <v>3</v>
      </c>
      <c r="J194" s="11">
        <v>3</v>
      </c>
      <c r="K194" s="11">
        <v>11</v>
      </c>
      <c r="L194" s="11">
        <v>54</v>
      </c>
      <c r="M194" s="11">
        <v>125</v>
      </c>
      <c r="N194" s="27">
        <f t="shared" si="10"/>
        <v>775</v>
      </c>
      <c r="O194" s="18">
        <f t="shared" si="11"/>
        <v>91.071428571428569</v>
      </c>
    </row>
    <row r="195" spans="1:15" ht="14.25" customHeight="1" x14ac:dyDescent="0.4">
      <c r="A195" s="14">
        <v>193</v>
      </c>
      <c r="B195" s="11">
        <v>102</v>
      </c>
      <c r="C195" s="11">
        <v>112</v>
      </c>
      <c r="D195" s="11">
        <v>117</v>
      </c>
      <c r="E195" s="11">
        <v>51</v>
      </c>
      <c r="F195" s="11">
        <v>42</v>
      </c>
      <c r="G195" s="11">
        <v>25</v>
      </c>
      <c r="H195" s="11">
        <v>8</v>
      </c>
      <c r="I195" s="11">
        <v>7</v>
      </c>
      <c r="J195" s="11">
        <v>6</v>
      </c>
      <c r="K195" s="11">
        <v>12</v>
      </c>
      <c r="L195" s="11">
        <v>39</v>
      </c>
      <c r="M195" s="11">
        <v>95</v>
      </c>
      <c r="N195" s="27">
        <f t="shared" ref="N195:N258" si="12">SUM(B195:M195)</f>
        <v>616</v>
      </c>
      <c r="O195" s="18">
        <f t="shared" si="11"/>
        <v>72.387096774193552</v>
      </c>
    </row>
    <row r="196" spans="1:15" ht="14.25" customHeight="1" x14ac:dyDescent="0.4">
      <c r="A196" s="14">
        <v>194</v>
      </c>
      <c r="B196" s="11">
        <v>132</v>
      </c>
      <c r="C196" s="11">
        <v>142</v>
      </c>
      <c r="D196" s="11">
        <v>164</v>
      </c>
      <c r="E196" s="11">
        <v>84</v>
      </c>
      <c r="F196" s="11">
        <v>73</v>
      </c>
      <c r="G196" s="11">
        <v>49</v>
      </c>
      <c r="H196" s="11">
        <v>14</v>
      </c>
      <c r="I196" s="11">
        <v>16</v>
      </c>
      <c r="J196" s="11">
        <v>13</v>
      </c>
      <c r="K196" s="11">
        <v>31</v>
      </c>
      <c r="L196" s="11">
        <v>65</v>
      </c>
      <c r="M196" s="11">
        <v>132</v>
      </c>
      <c r="N196" s="27">
        <f t="shared" si="12"/>
        <v>915</v>
      </c>
      <c r="O196" s="18">
        <f t="shared" ref="O196:O259" si="13">N196*102/868</f>
        <v>107.52304147465438</v>
      </c>
    </row>
    <row r="197" spans="1:15" ht="14.25" customHeight="1" x14ac:dyDescent="0.4">
      <c r="A197" s="14">
        <v>195</v>
      </c>
      <c r="B197" s="11">
        <v>141</v>
      </c>
      <c r="C197" s="11">
        <v>142</v>
      </c>
      <c r="D197" s="11">
        <v>158</v>
      </c>
      <c r="E197" s="11">
        <v>79</v>
      </c>
      <c r="F197" s="11">
        <v>61</v>
      </c>
      <c r="G197" s="11">
        <v>32</v>
      </c>
      <c r="H197" s="11">
        <v>11</v>
      </c>
      <c r="I197" s="11">
        <v>9</v>
      </c>
      <c r="J197" s="11">
        <v>10</v>
      </c>
      <c r="K197" s="11">
        <v>21</v>
      </c>
      <c r="L197" s="11">
        <v>55</v>
      </c>
      <c r="M197" s="11">
        <v>128</v>
      </c>
      <c r="N197" s="27">
        <f t="shared" si="12"/>
        <v>847</v>
      </c>
      <c r="O197" s="18">
        <f t="shared" si="13"/>
        <v>99.532258064516128</v>
      </c>
    </row>
    <row r="198" spans="1:15" ht="14.25" customHeight="1" x14ac:dyDescent="0.4">
      <c r="A198" s="14">
        <v>196</v>
      </c>
      <c r="B198" s="11">
        <v>175</v>
      </c>
      <c r="C198" s="11">
        <v>174</v>
      </c>
      <c r="D198" s="11">
        <v>195</v>
      </c>
      <c r="E198" s="11">
        <v>96</v>
      </c>
      <c r="F198" s="11">
        <v>83</v>
      </c>
      <c r="G198" s="11">
        <v>49</v>
      </c>
      <c r="H198" s="11">
        <v>22</v>
      </c>
      <c r="I198" s="11">
        <v>15</v>
      </c>
      <c r="J198" s="11">
        <v>20</v>
      </c>
      <c r="K198" s="11">
        <v>28</v>
      </c>
      <c r="L198" s="11">
        <v>64</v>
      </c>
      <c r="M198" s="11">
        <v>144</v>
      </c>
      <c r="N198" s="27">
        <f t="shared" si="12"/>
        <v>1065</v>
      </c>
      <c r="O198" s="18">
        <f t="shared" si="13"/>
        <v>125.14976958525345</v>
      </c>
    </row>
    <row r="199" spans="1:15" ht="14.25" customHeight="1" x14ac:dyDescent="0.4">
      <c r="A199" s="14">
        <v>197</v>
      </c>
      <c r="B199" s="11">
        <v>124</v>
      </c>
      <c r="C199" s="11">
        <v>131</v>
      </c>
      <c r="D199" s="11">
        <v>162</v>
      </c>
      <c r="E199" s="11">
        <v>56</v>
      </c>
      <c r="F199" s="11">
        <v>23</v>
      </c>
      <c r="G199" s="11">
        <v>15</v>
      </c>
      <c r="H199" s="11">
        <v>4</v>
      </c>
      <c r="I199" s="11">
        <v>5</v>
      </c>
      <c r="J199" s="11">
        <v>4</v>
      </c>
      <c r="K199" s="11">
        <v>34</v>
      </c>
      <c r="L199" s="11">
        <v>45</v>
      </c>
      <c r="M199" s="11">
        <v>97</v>
      </c>
      <c r="N199" s="27">
        <f t="shared" si="12"/>
        <v>700</v>
      </c>
      <c r="O199" s="18">
        <f t="shared" si="13"/>
        <v>82.258064516129039</v>
      </c>
    </row>
    <row r="200" spans="1:15" ht="14.25" customHeight="1" x14ac:dyDescent="0.4">
      <c r="A200" s="14">
        <v>198</v>
      </c>
      <c r="B200" s="11">
        <v>104</v>
      </c>
      <c r="C200" s="11">
        <v>99</v>
      </c>
      <c r="D200" s="11">
        <v>117</v>
      </c>
      <c r="E200" s="11">
        <v>60</v>
      </c>
      <c r="F200" s="11">
        <v>49</v>
      </c>
      <c r="G200" s="11">
        <v>34</v>
      </c>
      <c r="H200" s="11">
        <v>16</v>
      </c>
      <c r="I200" s="11">
        <v>15</v>
      </c>
      <c r="J200" s="11">
        <v>14</v>
      </c>
      <c r="K200" s="11">
        <v>39</v>
      </c>
      <c r="L200" s="11">
        <v>70</v>
      </c>
      <c r="M200" s="11">
        <v>103</v>
      </c>
      <c r="N200" s="27">
        <f t="shared" si="12"/>
        <v>720</v>
      </c>
      <c r="O200" s="18">
        <f t="shared" si="13"/>
        <v>84.608294930875573</v>
      </c>
    </row>
    <row r="201" spans="1:15" ht="14.25" customHeight="1" x14ac:dyDescent="0.4">
      <c r="A201" s="14">
        <v>199</v>
      </c>
      <c r="B201" s="11">
        <v>109</v>
      </c>
      <c r="C201" s="11">
        <v>116</v>
      </c>
      <c r="D201" s="11">
        <v>122</v>
      </c>
      <c r="E201" s="11">
        <v>68</v>
      </c>
      <c r="F201" s="11">
        <v>45</v>
      </c>
      <c r="G201" s="11">
        <v>21</v>
      </c>
      <c r="H201" s="11">
        <v>9</v>
      </c>
      <c r="I201" s="11">
        <v>9</v>
      </c>
      <c r="J201" s="11">
        <v>7</v>
      </c>
      <c r="K201" s="11">
        <v>8</v>
      </c>
      <c r="L201" s="11">
        <v>33</v>
      </c>
      <c r="M201" s="11">
        <v>83</v>
      </c>
      <c r="N201" s="27">
        <f t="shared" si="12"/>
        <v>630</v>
      </c>
      <c r="O201" s="18">
        <f t="shared" si="13"/>
        <v>74.032258064516128</v>
      </c>
    </row>
    <row r="202" spans="1:15" ht="14.25" customHeight="1" x14ac:dyDescent="0.4">
      <c r="A202" s="14">
        <v>200</v>
      </c>
      <c r="B202" s="11">
        <v>158</v>
      </c>
      <c r="C202" s="11">
        <v>163</v>
      </c>
      <c r="D202" s="11">
        <v>190</v>
      </c>
      <c r="E202" s="11">
        <v>91</v>
      </c>
      <c r="F202" s="11">
        <v>73</v>
      </c>
      <c r="G202" s="11">
        <v>39</v>
      </c>
      <c r="H202" s="11">
        <v>16</v>
      </c>
      <c r="I202" s="11">
        <v>15</v>
      </c>
      <c r="J202" s="11">
        <v>13</v>
      </c>
      <c r="K202" s="11">
        <v>15</v>
      </c>
      <c r="L202" s="11">
        <v>52</v>
      </c>
      <c r="M202" s="11">
        <v>141</v>
      </c>
      <c r="N202" s="27">
        <f t="shared" si="12"/>
        <v>966</v>
      </c>
      <c r="O202" s="18">
        <f t="shared" si="13"/>
        <v>113.51612903225806</v>
      </c>
    </row>
    <row r="203" spans="1:15" ht="14.25" customHeight="1" x14ac:dyDescent="0.4">
      <c r="A203" s="14">
        <v>201</v>
      </c>
      <c r="B203" s="11">
        <v>141</v>
      </c>
      <c r="C203" s="11">
        <v>168</v>
      </c>
      <c r="D203" s="11">
        <v>144</v>
      </c>
      <c r="E203" s="11">
        <v>52</v>
      </c>
      <c r="F203" s="11">
        <v>51</v>
      </c>
      <c r="G203" s="11">
        <v>41</v>
      </c>
      <c r="H203" s="11">
        <v>18</v>
      </c>
      <c r="I203" s="11">
        <v>16</v>
      </c>
      <c r="J203" s="11">
        <v>14</v>
      </c>
      <c r="K203" s="11">
        <v>11</v>
      </c>
      <c r="L203" s="11">
        <v>53</v>
      </c>
      <c r="M203" s="11">
        <v>82</v>
      </c>
      <c r="N203" s="27">
        <f t="shared" si="12"/>
        <v>791</v>
      </c>
      <c r="O203" s="18">
        <f t="shared" si="13"/>
        <v>92.951612903225808</v>
      </c>
    </row>
    <row r="204" spans="1:15" ht="14.25" customHeight="1" x14ac:dyDescent="0.4">
      <c r="A204" s="14">
        <v>202</v>
      </c>
      <c r="B204" s="11">
        <v>105</v>
      </c>
      <c r="C204" s="11">
        <v>127</v>
      </c>
      <c r="D204" s="11">
        <v>126</v>
      </c>
      <c r="E204" s="11">
        <v>52</v>
      </c>
      <c r="F204" s="11">
        <v>38</v>
      </c>
      <c r="G204" s="11">
        <v>41</v>
      </c>
      <c r="H204" s="11">
        <v>26</v>
      </c>
      <c r="I204" s="11">
        <v>19</v>
      </c>
      <c r="J204" s="11">
        <v>22</v>
      </c>
      <c r="K204" s="11">
        <v>17</v>
      </c>
      <c r="L204" s="11">
        <v>35</v>
      </c>
      <c r="M204" s="11">
        <v>94</v>
      </c>
      <c r="N204" s="27">
        <f t="shared" si="12"/>
        <v>702</v>
      </c>
      <c r="O204" s="18">
        <f t="shared" si="13"/>
        <v>82.493087557603687</v>
      </c>
    </row>
    <row r="205" spans="1:15" ht="14.25" customHeight="1" x14ac:dyDescent="0.4">
      <c r="A205" s="14">
        <v>203</v>
      </c>
      <c r="B205" s="11">
        <v>101</v>
      </c>
      <c r="C205" s="11">
        <v>107</v>
      </c>
      <c r="D205" s="11">
        <v>130</v>
      </c>
      <c r="E205" s="11">
        <v>66</v>
      </c>
      <c r="F205" s="11">
        <v>55</v>
      </c>
      <c r="G205" s="11">
        <v>9</v>
      </c>
      <c r="H205" s="11">
        <v>12</v>
      </c>
      <c r="I205" s="11">
        <v>11</v>
      </c>
      <c r="J205" s="11">
        <v>15</v>
      </c>
      <c r="K205" s="11">
        <v>15</v>
      </c>
      <c r="L205" s="11">
        <v>39</v>
      </c>
      <c r="M205" s="11">
        <v>95</v>
      </c>
      <c r="N205" s="27">
        <f t="shared" si="12"/>
        <v>655</v>
      </c>
      <c r="O205" s="18">
        <f t="shared" si="13"/>
        <v>76.97004608294931</v>
      </c>
    </row>
    <row r="206" spans="1:15" ht="14.25" customHeight="1" x14ac:dyDescent="0.4">
      <c r="A206" s="14">
        <v>204</v>
      </c>
      <c r="B206" s="11">
        <v>112</v>
      </c>
      <c r="C206" s="11">
        <v>55</v>
      </c>
      <c r="D206" s="11">
        <v>65</v>
      </c>
      <c r="E206" s="11">
        <v>42</v>
      </c>
      <c r="F206" s="11">
        <v>35</v>
      </c>
      <c r="G206" s="11">
        <v>29</v>
      </c>
      <c r="H206" s="11">
        <v>24</v>
      </c>
      <c r="I206" s="11">
        <v>18</v>
      </c>
      <c r="J206" s="11">
        <v>22</v>
      </c>
      <c r="K206" s="11">
        <v>26</v>
      </c>
      <c r="L206" s="11">
        <v>52</v>
      </c>
      <c r="M206" s="11">
        <v>72</v>
      </c>
      <c r="N206" s="27">
        <f t="shared" si="12"/>
        <v>552</v>
      </c>
      <c r="O206" s="18">
        <f t="shared" si="13"/>
        <v>64.866359447004612</v>
      </c>
    </row>
    <row r="207" spans="1:15" ht="14.25" customHeight="1" x14ac:dyDescent="0.4">
      <c r="A207" s="14">
        <v>205</v>
      </c>
      <c r="B207" s="11">
        <v>139</v>
      </c>
      <c r="C207" s="11">
        <v>137</v>
      </c>
      <c r="D207" s="11">
        <v>168</v>
      </c>
      <c r="E207" s="11">
        <v>92</v>
      </c>
      <c r="F207" s="11">
        <v>84</v>
      </c>
      <c r="G207" s="11">
        <v>57</v>
      </c>
      <c r="H207" s="11">
        <v>25</v>
      </c>
      <c r="I207" s="11">
        <v>27</v>
      </c>
      <c r="J207" s="11">
        <v>25</v>
      </c>
      <c r="K207" s="11">
        <v>30</v>
      </c>
      <c r="L207" s="11">
        <v>67</v>
      </c>
      <c r="M207" s="11">
        <v>135</v>
      </c>
      <c r="N207" s="27">
        <f t="shared" si="12"/>
        <v>986</v>
      </c>
      <c r="O207" s="18">
        <f t="shared" si="13"/>
        <v>115.86635944700461</v>
      </c>
    </row>
    <row r="208" spans="1:15" ht="14.25" customHeight="1" x14ac:dyDescent="0.4">
      <c r="A208" s="14">
        <v>206</v>
      </c>
      <c r="B208" s="11">
        <v>90</v>
      </c>
      <c r="C208" s="11">
        <v>103</v>
      </c>
      <c r="D208" s="11">
        <v>112</v>
      </c>
      <c r="E208" s="11">
        <v>44</v>
      </c>
      <c r="F208" s="11">
        <v>8</v>
      </c>
      <c r="G208" s="11">
        <v>16</v>
      </c>
      <c r="H208" s="11">
        <v>14</v>
      </c>
      <c r="I208" s="11">
        <v>14</v>
      </c>
      <c r="J208" s="11">
        <v>10</v>
      </c>
      <c r="K208" s="11">
        <v>13</v>
      </c>
      <c r="L208" s="11">
        <v>53</v>
      </c>
      <c r="M208" s="11">
        <v>123</v>
      </c>
      <c r="N208" s="27">
        <f t="shared" si="12"/>
        <v>600</v>
      </c>
      <c r="O208" s="18">
        <f t="shared" si="13"/>
        <v>70.506912442396313</v>
      </c>
    </row>
    <row r="209" spans="1:15" ht="14.25" customHeight="1" x14ac:dyDescent="0.4">
      <c r="A209" s="14">
        <v>207</v>
      </c>
      <c r="B209" s="11">
        <v>110</v>
      </c>
      <c r="C209" s="11">
        <v>123</v>
      </c>
      <c r="D209" s="11">
        <v>149</v>
      </c>
      <c r="E209" s="11">
        <v>69</v>
      </c>
      <c r="F209" s="11">
        <v>46</v>
      </c>
      <c r="G209" s="11">
        <v>28</v>
      </c>
      <c r="H209" s="11">
        <v>9</v>
      </c>
      <c r="I209" s="11">
        <v>9</v>
      </c>
      <c r="J209" s="11">
        <v>8</v>
      </c>
      <c r="K209" s="11">
        <v>15</v>
      </c>
      <c r="L209" s="11">
        <v>38</v>
      </c>
      <c r="M209" s="11">
        <v>100</v>
      </c>
      <c r="N209" s="27">
        <f t="shared" si="12"/>
        <v>704</v>
      </c>
      <c r="O209" s="18">
        <f t="shared" si="13"/>
        <v>82.728110599078335</v>
      </c>
    </row>
    <row r="210" spans="1:15" ht="14.25" customHeight="1" x14ac:dyDescent="0.4">
      <c r="A210" s="14">
        <v>208</v>
      </c>
      <c r="B210" s="11">
        <v>115</v>
      </c>
      <c r="C210" s="11">
        <v>121</v>
      </c>
      <c r="D210" s="11">
        <v>137</v>
      </c>
      <c r="E210" s="11">
        <v>60</v>
      </c>
      <c r="F210" s="11">
        <v>47</v>
      </c>
      <c r="G210" s="11">
        <v>24</v>
      </c>
      <c r="H210" s="11">
        <v>8</v>
      </c>
      <c r="I210" s="11">
        <v>6</v>
      </c>
      <c r="J210" s="11">
        <v>6</v>
      </c>
      <c r="K210" s="11">
        <v>7</v>
      </c>
      <c r="L210" s="11">
        <v>40</v>
      </c>
      <c r="M210" s="11">
        <v>105</v>
      </c>
      <c r="N210" s="27">
        <f t="shared" si="12"/>
        <v>676</v>
      </c>
      <c r="O210" s="18">
        <f t="shared" si="13"/>
        <v>79.437788018433181</v>
      </c>
    </row>
    <row r="211" spans="1:15" ht="14.25" customHeight="1" x14ac:dyDescent="0.4">
      <c r="A211" s="14">
        <v>209</v>
      </c>
      <c r="B211" s="11">
        <v>136</v>
      </c>
      <c r="C211" s="11">
        <v>60</v>
      </c>
      <c r="D211" s="11">
        <v>114</v>
      </c>
      <c r="E211" s="11">
        <v>53</v>
      </c>
      <c r="F211" s="11">
        <v>37</v>
      </c>
      <c r="G211" s="11">
        <v>19</v>
      </c>
      <c r="H211" s="11">
        <v>5</v>
      </c>
      <c r="I211" s="11">
        <v>6</v>
      </c>
      <c r="J211" s="11">
        <v>7</v>
      </c>
      <c r="K211" s="11">
        <v>6</v>
      </c>
      <c r="L211" s="11">
        <v>29</v>
      </c>
      <c r="M211" s="11">
        <v>85</v>
      </c>
      <c r="N211" s="27">
        <f t="shared" si="12"/>
        <v>557</v>
      </c>
      <c r="O211" s="18">
        <f t="shared" si="13"/>
        <v>65.453917050691246</v>
      </c>
    </row>
    <row r="212" spans="1:15" ht="14.25" customHeight="1" x14ac:dyDescent="0.4">
      <c r="A212" s="14">
        <v>210</v>
      </c>
      <c r="B212" s="11">
        <v>109</v>
      </c>
      <c r="C212" s="11">
        <v>127</v>
      </c>
      <c r="D212" s="11">
        <v>147</v>
      </c>
      <c r="E212" s="11">
        <v>64</v>
      </c>
      <c r="F212" s="11">
        <v>60</v>
      </c>
      <c r="G212" s="11">
        <v>43</v>
      </c>
      <c r="H212" s="11">
        <v>7</v>
      </c>
      <c r="I212" s="11">
        <v>18</v>
      </c>
      <c r="J212" s="11">
        <v>20</v>
      </c>
      <c r="K212" s="11">
        <v>20</v>
      </c>
      <c r="L212" s="11">
        <v>42</v>
      </c>
      <c r="M212" s="11">
        <v>106</v>
      </c>
      <c r="N212" s="27">
        <f t="shared" si="12"/>
        <v>763</v>
      </c>
      <c r="O212" s="18">
        <f t="shared" si="13"/>
        <v>89.661290322580641</v>
      </c>
    </row>
    <row r="213" spans="1:15" ht="14.25" customHeight="1" x14ac:dyDescent="0.4">
      <c r="A213" s="14">
        <v>211</v>
      </c>
      <c r="B213" s="11">
        <v>84</v>
      </c>
      <c r="C213" s="11">
        <v>96</v>
      </c>
      <c r="D213" s="11">
        <v>119</v>
      </c>
      <c r="E213" s="11">
        <v>62</v>
      </c>
      <c r="F213" s="11">
        <v>45</v>
      </c>
      <c r="G213" s="11">
        <v>26</v>
      </c>
      <c r="H213" s="11">
        <v>13</v>
      </c>
      <c r="I213" s="11">
        <v>14</v>
      </c>
      <c r="J213" s="11">
        <v>12</v>
      </c>
      <c r="K213" s="11">
        <v>18</v>
      </c>
      <c r="L213" s="11">
        <v>39</v>
      </c>
      <c r="M213" s="11">
        <v>84</v>
      </c>
      <c r="N213" s="27">
        <f t="shared" si="12"/>
        <v>612</v>
      </c>
      <c r="O213" s="18">
        <f t="shared" si="13"/>
        <v>71.917050691244242</v>
      </c>
    </row>
    <row r="214" spans="1:15" ht="14.25" customHeight="1" x14ac:dyDescent="0.4">
      <c r="A214" s="14">
        <v>212</v>
      </c>
      <c r="B214" s="11">
        <v>106</v>
      </c>
      <c r="C214" s="11">
        <v>121</v>
      </c>
      <c r="D214" s="11">
        <v>86</v>
      </c>
      <c r="E214" s="11">
        <v>47</v>
      </c>
      <c r="F214" s="11">
        <v>32</v>
      </c>
      <c r="G214" s="11">
        <v>18</v>
      </c>
      <c r="H214" s="11">
        <v>14</v>
      </c>
      <c r="I214" s="11">
        <v>13</v>
      </c>
      <c r="J214" s="11">
        <v>14</v>
      </c>
      <c r="K214" s="11">
        <v>19</v>
      </c>
      <c r="L214" s="11">
        <v>53</v>
      </c>
      <c r="M214" s="11">
        <v>85</v>
      </c>
      <c r="N214" s="27">
        <f t="shared" si="12"/>
        <v>608</v>
      </c>
      <c r="O214" s="18">
        <f t="shared" si="13"/>
        <v>71.447004608294932</v>
      </c>
    </row>
    <row r="215" spans="1:15" ht="14.25" customHeight="1" x14ac:dyDescent="0.4">
      <c r="A215" s="14">
        <v>213</v>
      </c>
      <c r="B215" s="11">
        <v>85</v>
      </c>
      <c r="C215" s="11">
        <v>106</v>
      </c>
      <c r="D215" s="11">
        <v>108</v>
      </c>
      <c r="E215" s="11">
        <v>52</v>
      </c>
      <c r="F215" s="11">
        <v>34</v>
      </c>
      <c r="G215" s="11">
        <v>26</v>
      </c>
      <c r="H215" s="11">
        <v>12</v>
      </c>
      <c r="I215" s="11">
        <v>13</v>
      </c>
      <c r="J215" s="11">
        <v>14</v>
      </c>
      <c r="K215" s="11">
        <v>14</v>
      </c>
      <c r="L215" s="11">
        <v>29</v>
      </c>
      <c r="M215" s="11">
        <v>76</v>
      </c>
      <c r="N215" s="27">
        <f t="shared" si="12"/>
        <v>569</v>
      </c>
      <c r="O215" s="18">
        <f t="shared" si="13"/>
        <v>66.864055299539174</v>
      </c>
    </row>
    <row r="216" spans="1:15" ht="14.25" customHeight="1" x14ac:dyDescent="0.4">
      <c r="A216" s="14">
        <v>214</v>
      </c>
      <c r="B216" s="11">
        <v>75</v>
      </c>
      <c r="C216" s="11">
        <v>103</v>
      </c>
      <c r="D216" s="11">
        <v>70</v>
      </c>
      <c r="E216" s="11">
        <v>42</v>
      </c>
      <c r="F216" s="11">
        <v>33</v>
      </c>
      <c r="G216" s="11">
        <v>12</v>
      </c>
      <c r="H216" s="11">
        <v>11</v>
      </c>
      <c r="I216" s="11">
        <v>8</v>
      </c>
      <c r="J216" s="11">
        <v>9</v>
      </c>
      <c r="K216" s="11">
        <v>10</v>
      </c>
      <c r="L216" s="11">
        <v>40</v>
      </c>
      <c r="M216" s="11">
        <v>70</v>
      </c>
      <c r="N216" s="27">
        <f t="shared" si="12"/>
        <v>483</v>
      </c>
      <c r="O216" s="18">
        <f t="shared" si="13"/>
        <v>56.758064516129032</v>
      </c>
    </row>
    <row r="217" spans="1:15" ht="14.25" customHeight="1" x14ac:dyDescent="0.4">
      <c r="A217" s="14">
        <v>215</v>
      </c>
      <c r="B217" s="11">
        <v>61</v>
      </c>
      <c r="C217" s="11">
        <v>71</v>
      </c>
      <c r="D217" s="11">
        <v>80</v>
      </c>
      <c r="E217" s="11">
        <v>30</v>
      </c>
      <c r="F217" s="11">
        <v>24</v>
      </c>
      <c r="G217" s="11">
        <v>18</v>
      </c>
      <c r="H217" s="11">
        <v>10</v>
      </c>
      <c r="I217" s="11">
        <v>10</v>
      </c>
      <c r="J217" s="11">
        <v>10</v>
      </c>
      <c r="K217" s="11">
        <v>10</v>
      </c>
      <c r="L217" s="11">
        <v>21</v>
      </c>
      <c r="M217" s="11">
        <v>62</v>
      </c>
      <c r="N217" s="27">
        <f t="shared" si="12"/>
        <v>407</v>
      </c>
      <c r="O217" s="18">
        <f t="shared" si="13"/>
        <v>47.827188940092164</v>
      </c>
    </row>
    <row r="218" spans="1:15" ht="14.25" customHeight="1" x14ac:dyDescent="0.4">
      <c r="A218" s="14">
        <v>216</v>
      </c>
      <c r="B218" s="11">
        <v>110</v>
      </c>
      <c r="C218" s="11">
        <v>109</v>
      </c>
      <c r="D218" s="11">
        <v>133</v>
      </c>
      <c r="E218" s="11">
        <v>62</v>
      </c>
      <c r="F218" s="11">
        <v>44</v>
      </c>
      <c r="G218" s="11">
        <v>24</v>
      </c>
      <c r="H218" s="11">
        <v>9</v>
      </c>
      <c r="I218" s="11">
        <v>7</v>
      </c>
      <c r="J218" s="11">
        <v>10</v>
      </c>
      <c r="K218" s="11">
        <v>14</v>
      </c>
      <c r="L218" s="11">
        <v>41</v>
      </c>
      <c r="M218" s="11">
        <v>97</v>
      </c>
      <c r="N218" s="27">
        <f t="shared" si="12"/>
        <v>660</v>
      </c>
      <c r="O218" s="18">
        <f t="shared" si="13"/>
        <v>77.557603686635943</v>
      </c>
    </row>
    <row r="219" spans="1:15" ht="14.25" customHeight="1" x14ac:dyDescent="0.4">
      <c r="A219" s="14">
        <v>217</v>
      </c>
      <c r="B219" s="11">
        <v>98</v>
      </c>
      <c r="C219" s="11">
        <v>122</v>
      </c>
      <c r="D219" s="11">
        <v>153</v>
      </c>
      <c r="E219" s="11">
        <v>71</v>
      </c>
      <c r="F219" s="11">
        <v>54</v>
      </c>
      <c r="G219" s="11">
        <v>41</v>
      </c>
      <c r="H219" s="11">
        <v>24</v>
      </c>
      <c r="I219" s="11">
        <v>21</v>
      </c>
      <c r="J219" s="11">
        <v>22</v>
      </c>
      <c r="K219" s="11">
        <v>23</v>
      </c>
      <c r="L219" s="11">
        <v>26</v>
      </c>
      <c r="M219" s="11">
        <v>103</v>
      </c>
      <c r="N219" s="27">
        <f t="shared" si="12"/>
        <v>758</v>
      </c>
      <c r="O219" s="18">
        <f t="shared" si="13"/>
        <v>89.073732718894007</v>
      </c>
    </row>
    <row r="220" spans="1:15" ht="14.25" customHeight="1" x14ac:dyDescent="0.4">
      <c r="A220" s="14">
        <v>218</v>
      </c>
      <c r="B220" s="11">
        <v>83</v>
      </c>
      <c r="C220" s="11">
        <v>90</v>
      </c>
      <c r="D220" s="11">
        <v>113</v>
      </c>
      <c r="E220" s="11">
        <v>46</v>
      </c>
      <c r="F220" s="11">
        <v>43</v>
      </c>
      <c r="G220" s="11">
        <v>28</v>
      </c>
      <c r="H220" s="11">
        <v>5</v>
      </c>
      <c r="I220" s="11">
        <v>5</v>
      </c>
      <c r="J220" s="11">
        <v>5</v>
      </c>
      <c r="K220" s="11">
        <v>7</v>
      </c>
      <c r="L220" s="11">
        <v>20</v>
      </c>
      <c r="M220" s="11">
        <v>72</v>
      </c>
      <c r="N220" s="27">
        <f t="shared" si="12"/>
        <v>517</v>
      </c>
      <c r="O220" s="18">
        <f t="shared" si="13"/>
        <v>60.753456221198157</v>
      </c>
    </row>
    <row r="221" spans="1:15" ht="14.25" customHeight="1" x14ac:dyDescent="0.4">
      <c r="A221" s="14">
        <v>219</v>
      </c>
      <c r="B221" s="11">
        <v>151</v>
      </c>
      <c r="C221" s="11">
        <v>159</v>
      </c>
      <c r="D221" s="11">
        <v>185</v>
      </c>
      <c r="E221" s="11">
        <v>75</v>
      </c>
      <c r="F221" s="11">
        <v>65</v>
      </c>
      <c r="G221" s="11">
        <v>43</v>
      </c>
      <c r="H221" s="11">
        <v>19</v>
      </c>
      <c r="I221" s="11">
        <v>15</v>
      </c>
      <c r="J221" s="11">
        <v>16</v>
      </c>
      <c r="K221" s="11">
        <v>29</v>
      </c>
      <c r="L221" s="11">
        <v>65</v>
      </c>
      <c r="M221" s="11">
        <v>140</v>
      </c>
      <c r="N221" s="27">
        <f t="shared" si="12"/>
        <v>962</v>
      </c>
      <c r="O221" s="18">
        <f t="shared" si="13"/>
        <v>113.04608294930875</v>
      </c>
    </row>
    <row r="222" spans="1:15" ht="14.25" customHeight="1" x14ac:dyDescent="0.4">
      <c r="A222" s="14">
        <v>220</v>
      </c>
      <c r="B222" s="11">
        <v>97</v>
      </c>
      <c r="C222" s="11">
        <v>97</v>
      </c>
      <c r="D222" s="11">
        <v>116</v>
      </c>
      <c r="E222" s="11">
        <v>56</v>
      </c>
      <c r="F222" s="11">
        <v>46</v>
      </c>
      <c r="G222" s="11">
        <v>28</v>
      </c>
      <c r="H222" s="11">
        <v>9</v>
      </c>
      <c r="I222" s="11">
        <v>8</v>
      </c>
      <c r="J222" s="11">
        <v>10</v>
      </c>
      <c r="K222" s="11">
        <v>13</v>
      </c>
      <c r="L222" s="11">
        <v>37</v>
      </c>
      <c r="M222" s="11">
        <v>89</v>
      </c>
      <c r="N222" s="27">
        <f t="shared" si="12"/>
        <v>606</v>
      </c>
      <c r="O222" s="18">
        <f t="shared" si="13"/>
        <v>71.21198156682027</v>
      </c>
    </row>
    <row r="223" spans="1:15" ht="14.25" customHeight="1" x14ac:dyDescent="0.4">
      <c r="A223" s="14">
        <v>221</v>
      </c>
      <c r="B223" s="11">
        <v>161</v>
      </c>
      <c r="C223" s="11">
        <v>182</v>
      </c>
      <c r="D223" s="11">
        <v>210</v>
      </c>
      <c r="E223" s="11">
        <v>120</v>
      </c>
      <c r="F223" s="11">
        <v>82</v>
      </c>
      <c r="G223" s="11">
        <v>47</v>
      </c>
      <c r="H223" s="11">
        <v>14</v>
      </c>
      <c r="I223" s="11">
        <v>13</v>
      </c>
      <c r="J223" s="11">
        <v>14</v>
      </c>
      <c r="K223" s="11">
        <v>25</v>
      </c>
      <c r="L223" s="11">
        <v>85</v>
      </c>
      <c r="M223" s="11">
        <v>174</v>
      </c>
      <c r="N223" s="27">
        <f t="shared" si="12"/>
        <v>1127</v>
      </c>
      <c r="O223" s="18">
        <f t="shared" si="13"/>
        <v>132.43548387096774</v>
      </c>
    </row>
    <row r="224" spans="1:15" ht="14.25" customHeight="1" x14ac:dyDescent="0.4">
      <c r="A224" s="14">
        <v>222</v>
      </c>
      <c r="B224" s="11">
        <v>100</v>
      </c>
      <c r="C224" s="11">
        <v>105</v>
      </c>
      <c r="D224" s="11">
        <v>117</v>
      </c>
      <c r="E224" s="11">
        <v>57</v>
      </c>
      <c r="F224" s="11">
        <v>41</v>
      </c>
      <c r="G224" s="11">
        <v>21</v>
      </c>
      <c r="H224" s="11">
        <v>12</v>
      </c>
      <c r="I224" s="11">
        <v>9</v>
      </c>
      <c r="J224" s="11">
        <v>13</v>
      </c>
      <c r="K224" s="11">
        <v>16</v>
      </c>
      <c r="L224" s="11">
        <v>24</v>
      </c>
      <c r="M224" s="11">
        <v>89</v>
      </c>
      <c r="N224" s="27">
        <f t="shared" si="12"/>
        <v>604</v>
      </c>
      <c r="O224" s="18">
        <f t="shared" si="13"/>
        <v>70.976958525345623</v>
      </c>
    </row>
    <row r="225" spans="1:23" ht="14.25" customHeight="1" x14ac:dyDescent="0.4">
      <c r="A225" s="14">
        <v>223</v>
      </c>
      <c r="B225" s="11">
        <v>90</v>
      </c>
      <c r="C225" s="11">
        <v>94</v>
      </c>
      <c r="D225" s="11">
        <v>111</v>
      </c>
      <c r="E225" s="11">
        <v>50</v>
      </c>
      <c r="F225" s="11">
        <v>36</v>
      </c>
      <c r="G225" s="11">
        <v>21</v>
      </c>
      <c r="H225" s="11">
        <v>9</v>
      </c>
      <c r="I225" s="11">
        <v>9</v>
      </c>
      <c r="J225" s="11">
        <v>7</v>
      </c>
      <c r="K225" s="11">
        <v>8</v>
      </c>
      <c r="L225" s="11">
        <v>23</v>
      </c>
      <c r="M225" s="11">
        <v>74</v>
      </c>
      <c r="N225" s="27">
        <f t="shared" si="12"/>
        <v>532</v>
      </c>
      <c r="O225" s="18">
        <f t="shared" si="13"/>
        <v>62.516129032258064</v>
      </c>
    </row>
    <row r="226" spans="1:23" ht="14.25" customHeight="1" x14ac:dyDescent="0.4">
      <c r="A226" s="14">
        <v>224</v>
      </c>
      <c r="B226" s="11">
        <v>158</v>
      </c>
      <c r="C226" s="11">
        <v>168</v>
      </c>
      <c r="D226" s="11">
        <v>173</v>
      </c>
      <c r="E226" s="11">
        <v>87</v>
      </c>
      <c r="F226" s="11">
        <v>57</v>
      </c>
      <c r="G226" s="11">
        <v>35</v>
      </c>
      <c r="H226" s="11">
        <v>20</v>
      </c>
      <c r="I226" s="11">
        <v>19</v>
      </c>
      <c r="J226" s="11">
        <v>19</v>
      </c>
      <c r="K226" s="11">
        <v>23</v>
      </c>
      <c r="L226" s="11">
        <v>55</v>
      </c>
      <c r="M226" s="11">
        <v>123</v>
      </c>
      <c r="N226" s="27">
        <f t="shared" si="12"/>
        <v>937</v>
      </c>
      <c r="O226" s="18">
        <f t="shared" si="13"/>
        <v>110.10829493087557</v>
      </c>
    </row>
    <row r="227" spans="1:23" ht="14.25" customHeight="1" x14ac:dyDescent="0.4">
      <c r="A227" s="14">
        <v>225</v>
      </c>
      <c r="B227" s="11">
        <v>112</v>
      </c>
      <c r="C227" s="11">
        <v>112</v>
      </c>
      <c r="D227" s="11">
        <v>139</v>
      </c>
      <c r="E227" s="11">
        <v>66</v>
      </c>
      <c r="F227" s="11">
        <v>52</v>
      </c>
      <c r="G227" s="11">
        <v>29</v>
      </c>
      <c r="H227" s="11">
        <v>14</v>
      </c>
      <c r="I227" s="11">
        <v>12</v>
      </c>
      <c r="J227" s="11">
        <v>12</v>
      </c>
      <c r="K227" s="11">
        <v>22</v>
      </c>
      <c r="L227" s="11">
        <v>47</v>
      </c>
      <c r="M227" s="11">
        <v>102</v>
      </c>
      <c r="N227" s="27">
        <f t="shared" si="12"/>
        <v>719</v>
      </c>
      <c r="O227" s="18">
        <f t="shared" si="13"/>
        <v>84.490783410138249</v>
      </c>
      <c r="P227" s="11"/>
      <c r="Q227" s="11"/>
      <c r="R227" s="11"/>
      <c r="S227" s="11"/>
      <c r="T227" s="11"/>
      <c r="U227" s="11"/>
      <c r="V227" s="11"/>
      <c r="W227" s="11"/>
    </row>
    <row r="228" spans="1:23" ht="14.25" customHeight="1" x14ac:dyDescent="0.4">
      <c r="A228" s="14">
        <v>226</v>
      </c>
      <c r="B228" s="11">
        <v>94</v>
      </c>
      <c r="C228" s="11">
        <v>97</v>
      </c>
      <c r="D228" s="11">
        <v>112</v>
      </c>
      <c r="E228" s="11">
        <v>52</v>
      </c>
      <c r="F228" s="11">
        <v>39</v>
      </c>
      <c r="G228" s="11">
        <v>22</v>
      </c>
      <c r="H228" s="11">
        <v>9</v>
      </c>
      <c r="I228" s="11">
        <v>8</v>
      </c>
      <c r="J228" s="11">
        <v>10</v>
      </c>
      <c r="K228" s="11">
        <v>9</v>
      </c>
      <c r="L228" s="11">
        <v>29</v>
      </c>
      <c r="M228" s="11">
        <v>75</v>
      </c>
      <c r="N228" s="27">
        <f t="shared" si="12"/>
        <v>556</v>
      </c>
      <c r="O228" s="18">
        <f t="shared" si="13"/>
        <v>65.336405529953922</v>
      </c>
    </row>
    <row r="229" spans="1:23" ht="14.25" customHeight="1" x14ac:dyDescent="0.4">
      <c r="A229" s="14">
        <v>227</v>
      </c>
      <c r="B229" s="11">
        <v>90</v>
      </c>
      <c r="C229" s="11">
        <v>99</v>
      </c>
      <c r="D229" s="11">
        <v>104</v>
      </c>
      <c r="E229" s="11">
        <v>54</v>
      </c>
      <c r="F229" s="11">
        <v>44</v>
      </c>
      <c r="G229" s="11">
        <v>30</v>
      </c>
      <c r="H229" s="11">
        <v>14</v>
      </c>
      <c r="I229" s="11">
        <v>17</v>
      </c>
      <c r="J229" s="11">
        <v>20</v>
      </c>
      <c r="K229" s="11">
        <v>18</v>
      </c>
      <c r="L229" s="11">
        <v>44</v>
      </c>
      <c r="M229" s="11">
        <v>76</v>
      </c>
      <c r="N229" s="27">
        <f t="shared" si="12"/>
        <v>610</v>
      </c>
      <c r="O229" s="18">
        <f t="shared" si="13"/>
        <v>71.68202764976958</v>
      </c>
    </row>
    <row r="230" spans="1:23" ht="14.25" customHeight="1" x14ac:dyDescent="0.4">
      <c r="A230" s="14">
        <v>228</v>
      </c>
      <c r="B230" s="11">
        <v>108</v>
      </c>
      <c r="C230" s="11">
        <v>114</v>
      </c>
      <c r="D230" s="11">
        <v>78</v>
      </c>
      <c r="E230" s="11"/>
      <c r="F230" s="11"/>
      <c r="G230" s="11"/>
      <c r="H230" s="11"/>
      <c r="I230" s="11"/>
      <c r="J230" s="11"/>
      <c r="K230" s="11"/>
      <c r="L230" s="11"/>
      <c r="M230" s="11"/>
      <c r="N230" s="27">
        <f t="shared" si="12"/>
        <v>300</v>
      </c>
      <c r="O230" s="18">
        <f t="shared" si="13"/>
        <v>35.253456221198157</v>
      </c>
    </row>
    <row r="231" spans="1:23" ht="14.25" customHeight="1" x14ac:dyDescent="0.4">
      <c r="A231" s="14">
        <v>229</v>
      </c>
      <c r="B231" s="11">
        <v>77</v>
      </c>
      <c r="C231" s="11">
        <v>84</v>
      </c>
      <c r="D231" s="11">
        <v>101</v>
      </c>
      <c r="E231" s="11">
        <v>42</v>
      </c>
      <c r="F231" s="11">
        <v>35</v>
      </c>
      <c r="G231" s="11">
        <v>23</v>
      </c>
      <c r="H231" s="11">
        <v>13</v>
      </c>
      <c r="I231" s="11">
        <v>12</v>
      </c>
      <c r="J231" s="11">
        <v>12</v>
      </c>
      <c r="K231" s="11">
        <v>12</v>
      </c>
      <c r="L231" s="11">
        <v>27</v>
      </c>
      <c r="M231" s="11">
        <v>71</v>
      </c>
      <c r="N231" s="27">
        <f t="shared" si="12"/>
        <v>509</v>
      </c>
      <c r="O231" s="18">
        <f t="shared" si="13"/>
        <v>59.813364055299537</v>
      </c>
    </row>
    <row r="232" spans="1:23" ht="14.25" customHeight="1" x14ac:dyDescent="0.4">
      <c r="A232" s="14">
        <v>230</v>
      </c>
      <c r="B232" s="11">
        <v>135</v>
      </c>
      <c r="C232" s="11">
        <v>145</v>
      </c>
      <c r="D232" s="11">
        <v>169</v>
      </c>
      <c r="E232" s="11">
        <v>82</v>
      </c>
      <c r="F232" s="11">
        <v>55</v>
      </c>
      <c r="G232" s="11">
        <v>30</v>
      </c>
      <c r="H232" s="11">
        <v>11</v>
      </c>
      <c r="I232" s="11">
        <v>10</v>
      </c>
      <c r="J232" s="11">
        <v>18</v>
      </c>
      <c r="K232" s="11">
        <v>21</v>
      </c>
      <c r="L232" s="11">
        <v>57</v>
      </c>
      <c r="M232" s="11">
        <v>130</v>
      </c>
      <c r="N232" s="27">
        <f t="shared" si="12"/>
        <v>863</v>
      </c>
      <c r="O232" s="18">
        <f t="shared" si="13"/>
        <v>101.41244239631337</v>
      </c>
    </row>
    <row r="233" spans="1:23" ht="14.25" customHeight="1" x14ac:dyDescent="0.4">
      <c r="A233" s="14">
        <v>231</v>
      </c>
      <c r="B233" s="11">
        <v>79</v>
      </c>
      <c r="C233" s="11">
        <v>91</v>
      </c>
      <c r="D233" s="11">
        <v>108</v>
      </c>
      <c r="E233" s="11">
        <v>47</v>
      </c>
      <c r="F233" s="11">
        <v>37</v>
      </c>
      <c r="G233" s="11">
        <v>27</v>
      </c>
      <c r="H233" s="11">
        <v>15</v>
      </c>
      <c r="I233" s="11">
        <v>18</v>
      </c>
      <c r="J233" s="11">
        <v>15</v>
      </c>
      <c r="K233" s="11">
        <v>14</v>
      </c>
      <c r="L233" s="11">
        <v>41</v>
      </c>
      <c r="M233" s="11">
        <v>92</v>
      </c>
      <c r="N233" s="27">
        <f t="shared" si="12"/>
        <v>584</v>
      </c>
      <c r="O233" s="18">
        <f t="shared" si="13"/>
        <v>68.626728110599075</v>
      </c>
    </row>
    <row r="234" spans="1:23" ht="14.25" customHeight="1" x14ac:dyDescent="0.4">
      <c r="A234" s="14">
        <v>232</v>
      </c>
      <c r="B234" s="11">
        <v>19</v>
      </c>
      <c r="C234" s="11">
        <v>22</v>
      </c>
      <c r="D234" s="11">
        <v>31</v>
      </c>
      <c r="E234" s="11">
        <v>12</v>
      </c>
      <c r="F234" s="11">
        <v>10</v>
      </c>
      <c r="G234" s="11">
        <v>8</v>
      </c>
      <c r="H234" s="11">
        <v>5</v>
      </c>
      <c r="I234" s="11">
        <v>6</v>
      </c>
      <c r="J234" s="11">
        <v>6</v>
      </c>
      <c r="K234" s="11">
        <v>5</v>
      </c>
      <c r="L234" s="11">
        <v>8</v>
      </c>
      <c r="M234" s="11">
        <v>12</v>
      </c>
      <c r="N234" s="27">
        <f t="shared" si="12"/>
        <v>144</v>
      </c>
      <c r="O234" s="18">
        <f t="shared" si="13"/>
        <v>16.921658986175114</v>
      </c>
    </row>
    <row r="235" spans="1:23" ht="14.25" customHeight="1" x14ac:dyDescent="0.4">
      <c r="A235" s="14">
        <v>233</v>
      </c>
      <c r="B235" s="11">
        <v>107</v>
      </c>
      <c r="C235" s="11">
        <v>127</v>
      </c>
      <c r="D235" s="11">
        <v>161</v>
      </c>
      <c r="E235" s="11">
        <v>79</v>
      </c>
      <c r="F235" s="11">
        <v>65</v>
      </c>
      <c r="G235" s="11">
        <v>32</v>
      </c>
      <c r="H235" s="11">
        <v>11</v>
      </c>
      <c r="I235" s="11">
        <v>16</v>
      </c>
      <c r="J235" s="11">
        <v>18</v>
      </c>
      <c r="K235" s="11">
        <v>27</v>
      </c>
      <c r="L235" s="11">
        <v>46</v>
      </c>
      <c r="M235" s="11">
        <v>119</v>
      </c>
      <c r="N235" s="27">
        <f t="shared" si="12"/>
        <v>808</v>
      </c>
      <c r="O235" s="18">
        <f t="shared" si="13"/>
        <v>94.94930875576037</v>
      </c>
    </row>
    <row r="236" spans="1:23" ht="14.25" customHeight="1" x14ac:dyDescent="0.4">
      <c r="A236" s="14">
        <v>234</v>
      </c>
      <c r="B236" s="11">
        <v>206</v>
      </c>
      <c r="C236" s="11">
        <v>226</v>
      </c>
      <c r="D236" s="11">
        <v>257</v>
      </c>
      <c r="E236" s="11">
        <v>129</v>
      </c>
      <c r="F236" s="11">
        <v>120</v>
      </c>
      <c r="G236" s="11">
        <v>53</v>
      </c>
      <c r="H236" s="11">
        <v>15</v>
      </c>
      <c r="I236" s="11">
        <v>12</v>
      </c>
      <c r="J236" s="11">
        <v>15</v>
      </c>
      <c r="K236" s="11">
        <v>30</v>
      </c>
      <c r="L236" s="11">
        <v>79</v>
      </c>
      <c r="M236" s="11">
        <v>113</v>
      </c>
      <c r="N236" s="27">
        <f t="shared" si="12"/>
        <v>1255</v>
      </c>
      <c r="O236" s="18">
        <f t="shared" si="13"/>
        <v>147.47695852534562</v>
      </c>
    </row>
    <row r="237" spans="1:23" ht="14.25" customHeight="1" x14ac:dyDescent="0.4">
      <c r="A237" s="14">
        <v>235</v>
      </c>
      <c r="B237" s="11">
        <v>161</v>
      </c>
      <c r="C237" s="11">
        <v>172</v>
      </c>
      <c r="D237" s="11">
        <v>191</v>
      </c>
      <c r="E237" s="11">
        <v>79</v>
      </c>
      <c r="F237" s="11">
        <v>51</v>
      </c>
      <c r="G237" s="11">
        <v>28</v>
      </c>
      <c r="H237" s="11">
        <v>7</v>
      </c>
      <c r="I237" s="11">
        <v>7</v>
      </c>
      <c r="J237" s="11">
        <v>7</v>
      </c>
      <c r="K237" s="11">
        <v>4</v>
      </c>
      <c r="L237" s="11"/>
      <c r="M237" s="11">
        <v>110</v>
      </c>
      <c r="N237" s="27">
        <f t="shared" si="12"/>
        <v>817</v>
      </c>
      <c r="O237" s="18">
        <f t="shared" si="13"/>
        <v>96.006912442396313</v>
      </c>
    </row>
    <row r="238" spans="1:23" ht="14.25" customHeight="1" x14ac:dyDescent="0.4">
      <c r="A238" s="14">
        <v>236</v>
      </c>
      <c r="B238" s="11">
        <v>136</v>
      </c>
      <c r="C238" s="11">
        <v>143</v>
      </c>
      <c r="D238" s="11">
        <v>159</v>
      </c>
      <c r="E238" s="11">
        <v>80</v>
      </c>
      <c r="F238" s="11">
        <v>65</v>
      </c>
      <c r="G238" s="11">
        <v>38</v>
      </c>
      <c r="H238" s="11">
        <v>15</v>
      </c>
      <c r="I238" s="11">
        <v>15</v>
      </c>
      <c r="J238" s="11">
        <v>14</v>
      </c>
      <c r="K238" s="11">
        <v>17</v>
      </c>
      <c r="L238" s="11">
        <v>51</v>
      </c>
      <c r="M238" s="11">
        <v>118</v>
      </c>
      <c r="N238" s="27">
        <f t="shared" si="12"/>
        <v>851</v>
      </c>
      <c r="O238" s="18">
        <f t="shared" si="13"/>
        <v>100.00230414746544</v>
      </c>
    </row>
    <row r="239" spans="1:23" ht="14.25" customHeight="1" x14ac:dyDescent="0.4">
      <c r="A239" s="14">
        <v>237</v>
      </c>
      <c r="B239" s="11">
        <v>145</v>
      </c>
      <c r="C239" s="11">
        <v>150</v>
      </c>
      <c r="D239" s="11">
        <v>164</v>
      </c>
      <c r="E239" s="11">
        <v>45</v>
      </c>
      <c r="F239" s="11">
        <v>43</v>
      </c>
      <c r="G239" s="11">
        <v>22</v>
      </c>
      <c r="H239" s="11">
        <v>10</v>
      </c>
      <c r="I239" s="11">
        <v>9</v>
      </c>
      <c r="J239" s="11">
        <v>10</v>
      </c>
      <c r="K239" s="11">
        <v>11</v>
      </c>
      <c r="L239" s="11">
        <v>34</v>
      </c>
      <c r="M239" s="11">
        <v>102</v>
      </c>
      <c r="N239" s="27">
        <f t="shared" si="12"/>
        <v>745</v>
      </c>
      <c r="O239" s="18">
        <f t="shared" si="13"/>
        <v>87.546082949308754</v>
      </c>
    </row>
    <row r="240" spans="1:23" ht="14.25" customHeight="1" x14ac:dyDescent="0.4">
      <c r="A240" s="14">
        <v>238</v>
      </c>
      <c r="B240" s="11">
        <v>111</v>
      </c>
      <c r="C240" s="11">
        <v>136</v>
      </c>
      <c r="D240" s="11">
        <v>164</v>
      </c>
      <c r="E240" s="11">
        <v>102</v>
      </c>
      <c r="F240" s="11">
        <v>43</v>
      </c>
      <c r="G240" s="11">
        <v>26</v>
      </c>
      <c r="H240" s="11">
        <v>17</v>
      </c>
      <c r="I240" s="11">
        <v>15</v>
      </c>
      <c r="J240" s="11">
        <v>17</v>
      </c>
      <c r="K240" s="11">
        <v>12</v>
      </c>
      <c r="L240" s="11">
        <v>31</v>
      </c>
      <c r="M240" s="11">
        <v>83</v>
      </c>
      <c r="N240" s="27">
        <f t="shared" si="12"/>
        <v>757</v>
      </c>
      <c r="O240" s="18">
        <f t="shared" si="13"/>
        <v>88.956221198156683</v>
      </c>
    </row>
    <row r="241" spans="1:15" ht="14.25" customHeight="1" x14ac:dyDescent="0.4">
      <c r="A241" s="14">
        <v>239</v>
      </c>
      <c r="B241" s="11">
        <v>82</v>
      </c>
      <c r="C241" s="11">
        <v>84</v>
      </c>
      <c r="D241" s="11">
        <v>96</v>
      </c>
      <c r="E241" s="11">
        <v>47</v>
      </c>
      <c r="F241" s="11">
        <v>38</v>
      </c>
      <c r="G241" s="11">
        <v>29</v>
      </c>
      <c r="H241" s="11">
        <v>19</v>
      </c>
      <c r="I241" s="11">
        <v>16</v>
      </c>
      <c r="J241" s="11">
        <v>16</v>
      </c>
      <c r="K241" s="11">
        <v>16</v>
      </c>
      <c r="L241" s="11">
        <v>25</v>
      </c>
      <c r="M241" s="11">
        <v>63</v>
      </c>
      <c r="N241" s="27">
        <f t="shared" si="12"/>
        <v>531</v>
      </c>
      <c r="O241" s="18">
        <f t="shared" si="13"/>
        <v>62.39861751152074</v>
      </c>
    </row>
    <row r="242" spans="1:15" ht="14.25" customHeight="1" x14ac:dyDescent="0.4">
      <c r="A242" s="14">
        <v>240</v>
      </c>
      <c r="B242" s="11">
        <v>105</v>
      </c>
      <c r="C242" s="11">
        <v>100</v>
      </c>
      <c r="D242" s="11">
        <v>137</v>
      </c>
      <c r="E242" s="11">
        <v>57</v>
      </c>
      <c r="F242" s="11">
        <v>39</v>
      </c>
      <c r="G242" s="11">
        <v>15</v>
      </c>
      <c r="H242" s="11">
        <v>3</v>
      </c>
      <c r="I242" s="11">
        <v>4</v>
      </c>
      <c r="J242" s="11"/>
      <c r="K242" s="11">
        <v>5</v>
      </c>
      <c r="L242" s="11">
        <v>45</v>
      </c>
      <c r="M242" s="11">
        <v>88</v>
      </c>
      <c r="N242" s="27">
        <f t="shared" si="12"/>
        <v>598</v>
      </c>
      <c r="O242" s="18">
        <f t="shared" si="13"/>
        <v>70.271889400921665</v>
      </c>
    </row>
    <row r="243" spans="1:15" ht="14.25" customHeight="1" x14ac:dyDescent="0.4">
      <c r="A243" s="14">
        <v>241</v>
      </c>
      <c r="B243" s="11">
        <v>77</v>
      </c>
      <c r="C243" s="11">
        <v>77</v>
      </c>
      <c r="D243" s="11">
        <v>74</v>
      </c>
      <c r="E243" s="11">
        <v>31</v>
      </c>
      <c r="F243" s="11">
        <v>26</v>
      </c>
      <c r="G243" s="11">
        <v>19</v>
      </c>
      <c r="H243" s="11">
        <v>13</v>
      </c>
      <c r="I243" s="11">
        <v>12</v>
      </c>
      <c r="J243" s="11">
        <v>15</v>
      </c>
      <c r="K243" s="11">
        <v>15</v>
      </c>
      <c r="L243" s="11">
        <v>15</v>
      </c>
      <c r="M243" s="11">
        <v>54</v>
      </c>
      <c r="N243" s="27">
        <f t="shared" si="12"/>
        <v>428</v>
      </c>
      <c r="O243" s="18">
        <f t="shared" si="13"/>
        <v>50.294930875576036</v>
      </c>
    </row>
    <row r="244" spans="1:15" ht="14.25" customHeight="1" x14ac:dyDescent="0.4">
      <c r="A244" s="14">
        <v>242</v>
      </c>
      <c r="B244" s="11">
        <v>139</v>
      </c>
      <c r="C244" s="11">
        <v>145</v>
      </c>
      <c r="D244" s="11">
        <v>173</v>
      </c>
      <c r="E244" s="11">
        <v>83</v>
      </c>
      <c r="F244" s="11">
        <v>63</v>
      </c>
      <c r="G244" s="11">
        <v>47</v>
      </c>
      <c r="H244" s="11">
        <v>21</v>
      </c>
      <c r="I244" s="11">
        <v>16</v>
      </c>
      <c r="J244" s="11">
        <v>17</v>
      </c>
      <c r="K244" s="11">
        <v>26</v>
      </c>
      <c r="L244" s="11">
        <v>64</v>
      </c>
      <c r="M244" s="11">
        <v>131</v>
      </c>
      <c r="N244" s="27">
        <f t="shared" si="12"/>
        <v>925</v>
      </c>
      <c r="O244" s="18">
        <f t="shared" si="13"/>
        <v>108.69815668202764</v>
      </c>
    </row>
    <row r="245" spans="1:15" ht="14.25" customHeight="1" x14ac:dyDescent="0.4">
      <c r="A245" s="14">
        <v>243</v>
      </c>
      <c r="B245" s="11">
        <v>214</v>
      </c>
      <c r="C245" s="11">
        <v>193</v>
      </c>
      <c r="D245" s="11">
        <v>232</v>
      </c>
      <c r="E245" s="11">
        <v>142</v>
      </c>
      <c r="F245" s="11">
        <v>107</v>
      </c>
      <c r="G245" s="11">
        <v>82</v>
      </c>
      <c r="H245" s="11">
        <v>29</v>
      </c>
      <c r="I245" s="11">
        <v>31</v>
      </c>
      <c r="J245" s="11">
        <v>40</v>
      </c>
      <c r="K245" s="11">
        <v>45</v>
      </c>
      <c r="L245" s="11">
        <v>101</v>
      </c>
      <c r="M245" s="11">
        <v>218</v>
      </c>
      <c r="N245" s="27">
        <f t="shared" si="12"/>
        <v>1434</v>
      </c>
      <c r="O245" s="18">
        <f t="shared" si="13"/>
        <v>168.5115207373272</v>
      </c>
    </row>
    <row r="246" spans="1:15" ht="14.25" customHeight="1" x14ac:dyDescent="0.4">
      <c r="A246" s="14">
        <v>244</v>
      </c>
      <c r="B246" s="11">
        <v>54</v>
      </c>
      <c r="C246" s="11">
        <v>66</v>
      </c>
      <c r="D246" s="11">
        <v>96</v>
      </c>
      <c r="E246" s="11">
        <v>49</v>
      </c>
      <c r="F246" s="11">
        <v>43</v>
      </c>
      <c r="G246" s="11">
        <v>27</v>
      </c>
      <c r="H246" s="11">
        <v>16</v>
      </c>
      <c r="I246" s="11">
        <v>15</v>
      </c>
      <c r="J246" s="11">
        <v>20</v>
      </c>
      <c r="K246" s="11">
        <v>17</v>
      </c>
      <c r="L246" s="11">
        <v>16</v>
      </c>
      <c r="M246" s="11">
        <v>35</v>
      </c>
      <c r="N246" s="27">
        <f t="shared" si="12"/>
        <v>454</v>
      </c>
      <c r="O246" s="18">
        <f t="shared" si="13"/>
        <v>53.350230414746541</v>
      </c>
    </row>
    <row r="247" spans="1:15" ht="14.25" customHeight="1" x14ac:dyDescent="0.4">
      <c r="A247" s="14">
        <v>245</v>
      </c>
      <c r="B247" s="11">
        <v>189</v>
      </c>
      <c r="C247" s="11">
        <v>201</v>
      </c>
      <c r="D247" s="11">
        <v>226</v>
      </c>
      <c r="E247" s="11">
        <v>122</v>
      </c>
      <c r="F247" s="11">
        <v>108</v>
      </c>
      <c r="G247" s="11">
        <v>67</v>
      </c>
      <c r="H247" s="11">
        <v>26</v>
      </c>
      <c r="I247" s="11">
        <v>30</v>
      </c>
      <c r="J247" s="11">
        <v>26</v>
      </c>
      <c r="K247" s="11">
        <v>60</v>
      </c>
      <c r="L247" s="11">
        <v>101</v>
      </c>
      <c r="M247" s="11">
        <v>186</v>
      </c>
      <c r="N247" s="27">
        <f t="shared" si="12"/>
        <v>1342</v>
      </c>
      <c r="O247" s="18">
        <f t="shared" si="13"/>
        <v>157.7004608294931</v>
      </c>
    </row>
    <row r="248" spans="1:15" ht="14.25" customHeight="1" x14ac:dyDescent="0.4">
      <c r="A248" s="14">
        <v>246</v>
      </c>
      <c r="B248" s="11">
        <v>62</v>
      </c>
      <c r="C248" s="11">
        <v>65</v>
      </c>
      <c r="D248" s="11">
        <v>74</v>
      </c>
      <c r="E248" s="11">
        <v>35</v>
      </c>
      <c r="F248" s="11">
        <v>39</v>
      </c>
      <c r="G248" s="11">
        <v>23</v>
      </c>
      <c r="H248" s="11">
        <v>11</v>
      </c>
      <c r="I248" s="11">
        <v>10</v>
      </c>
      <c r="J248" s="11">
        <v>10</v>
      </c>
      <c r="K248" s="11">
        <v>13</v>
      </c>
      <c r="L248" s="11">
        <v>34</v>
      </c>
      <c r="M248" s="11">
        <v>77</v>
      </c>
      <c r="N248" s="27">
        <f t="shared" si="12"/>
        <v>453</v>
      </c>
      <c r="O248" s="18">
        <f t="shared" si="13"/>
        <v>53.232718894009217</v>
      </c>
    </row>
    <row r="249" spans="1:15" ht="14.25" customHeight="1" x14ac:dyDescent="0.4">
      <c r="A249" s="14">
        <v>247</v>
      </c>
      <c r="B249" s="11">
        <v>120</v>
      </c>
      <c r="C249" s="11">
        <v>130</v>
      </c>
      <c r="D249" s="11">
        <v>126</v>
      </c>
      <c r="E249" s="11">
        <v>59</v>
      </c>
      <c r="F249" s="11">
        <v>43</v>
      </c>
      <c r="G249" s="11">
        <v>29</v>
      </c>
      <c r="H249" s="11">
        <v>17</v>
      </c>
      <c r="I249" s="11">
        <v>19</v>
      </c>
      <c r="J249" s="11">
        <v>21</v>
      </c>
      <c r="K249" s="11">
        <v>23</v>
      </c>
      <c r="L249" s="11">
        <v>52</v>
      </c>
      <c r="M249" s="11">
        <v>123</v>
      </c>
      <c r="N249" s="27">
        <f t="shared" si="12"/>
        <v>762</v>
      </c>
      <c r="O249" s="18">
        <f t="shared" si="13"/>
        <v>89.543778801843317</v>
      </c>
    </row>
    <row r="250" spans="1:15" ht="14.25" customHeight="1" x14ac:dyDescent="0.4">
      <c r="A250" s="14">
        <v>248</v>
      </c>
      <c r="B250" s="11">
        <v>119</v>
      </c>
      <c r="C250" s="11">
        <v>123</v>
      </c>
      <c r="D250" s="11">
        <v>139</v>
      </c>
      <c r="E250" s="11">
        <v>74</v>
      </c>
      <c r="F250" s="11">
        <v>65</v>
      </c>
      <c r="G250" s="11">
        <v>42</v>
      </c>
      <c r="H250" s="11">
        <v>13</v>
      </c>
      <c r="I250" s="11">
        <v>12</v>
      </c>
      <c r="J250" s="11">
        <v>12</v>
      </c>
      <c r="K250" s="11">
        <v>13</v>
      </c>
      <c r="L250" s="11">
        <v>50</v>
      </c>
      <c r="M250" s="11">
        <v>107</v>
      </c>
      <c r="N250" s="27">
        <f t="shared" si="12"/>
        <v>769</v>
      </c>
      <c r="O250" s="18">
        <f t="shared" si="13"/>
        <v>90.366359447004612</v>
      </c>
    </row>
    <row r="251" spans="1:15" ht="14.25" customHeight="1" x14ac:dyDescent="0.4">
      <c r="A251" s="14">
        <v>249</v>
      </c>
      <c r="B251" s="11">
        <v>91</v>
      </c>
      <c r="C251" s="11">
        <v>110</v>
      </c>
      <c r="D251" s="11">
        <v>58</v>
      </c>
      <c r="E251" s="11">
        <v>42</v>
      </c>
      <c r="F251" s="11">
        <v>20</v>
      </c>
      <c r="G251" s="11">
        <v>10</v>
      </c>
      <c r="H251" s="11">
        <v>8</v>
      </c>
      <c r="I251" s="11">
        <v>6</v>
      </c>
      <c r="J251" s="11">
        <v>7</v>
      </c>
      <c r="K251" s="11">
        <v>15</v>
      </c>
      <c r="L251" s="11">
        <v>53</v>
      </c>
      <c r="M251" s="11">
        <v>82</v>
      </c>
      <c r="N251" s="27">
        <f t="shared" si="12"/>
        <v>502</v>
      </c>
      <c r="O251" s="18">
        <f t="shared" si="13"/>
        <v>58.990783410138249</v>
      </c>
    </row>
    <row r="252" spans="1:15" ht="14.25" customHeight="1" x14ac:dyDescent="0.4">
      <c r="A252" s="14">
        <v>250</v>
      </c>
      <c r="B252" s="11">
        <v>79</v>
      </c>
      <c r="C252" s="11">
        <v>85</v>
      </c>
      <c r="D252" s="11">
        <v>103</v>
      </c>
      <c r="E252" s="11">
        <v>45</v>
      </c>
      <c r="F252" s="11">
        <v>41</v>
      </c>
      <c r="G252" s="11">
        <v>37</v>
      </c>
      <c r="H252" s="11">
        <v>16</v>
      </c>
      <c r="I252" s="11">
        <v>14</v>
      </c>
      <c r="J252" s="11">
        <v>17</v>
      </c>
      <c r="K252" s="11">
        <v>19</v>
      </c>
      <c r="L252" s="11">
        <v>36</v>
      </c>
      <c r="M252" s="11">
        <v>74</v>
      </c>
      <c r="N252" s="27">
        <f t="shared" si="12"/>
        <v>566</v>
      </c>
      <c r="O252" s="18">
        <f t="shared" si="13"/>
        <v>66.511520737327189</v>
      </c>
    </row>
    <row r="253" spans="1:15" ht="14.25" customHeight="1" x14ac:dyDescent="0.4">
      <c r="A253" s="14">
        <v>251</v>
      </c>
      <c r="B253" s="11">
        <v>108</v>
      </c>
      <c r="C253" s="11">
        <v>113</v>
      </c>
      <c r="D253" s="11">
        <v>132</v>
      </c>
      <c r="E253" s="11">
        <v>55</v>
      </c>
      <c r="F253" s="11">
        <v>49</v>
      </c>
      <c r="G253" s="11">
        <v>25</v>
      </c>
      <c r="H253" s="11">
        <v>11</v>
      </c>
      <c r="I253" s="11">
        <v>10</v>
      </c>
      <c r="J253" s="11">
        <v>10</v>
      </c>
      <c r="K253" s="11">
        <v>12</v>
      </c>
      <c r="L253" s="11">
        <v>36</v>
      </c>
      <c r="M253" s="11">
        <v>93</v>
      </c>
      <c r="N253" s="27">
        <f t="shared" si="12"/>
        <v>654</v>
      </c>
      <c r="O253" s="18">
        <f t="shared" si="13"/>
        <v>76.852534562211986</v>
      </c>
    </row>
    <row r="254" spans="1:15" ht="14.25" customHeight="1" x14ac:dyDescent="0.4">
      <c r="A254" s="14">
        <v>252</v>
      </c>
      <c r="B254" s="11">
        <v>85</v>
      </c>
      <c r="C254" s="11"/>
      <c r="D254" s="11">
        <v>201</v>
      </c>
      <c r="E254" s="11">
        <v>55</v>
      </c>
      <c r="F254" s="11">
        <v>22</v>
      </c>
      <c r="G254" s="11">
        <v>17</v>
      </c>
      <c r="H254" s="11">
        <v>4</v>
      </c>
      <c r="I254" s="11">
        <v>5</v>
      </c>
      <c r="J254" s="11">
        <v>4</v>
      </c>
      <c r="K254" s="11">
        <v>4</v>
      </c>
      <c r="L254" s="11">
        <v>19</v>
      </c>
      <c r="M254" s="11">
        <v>57</v>
      </c>
      <c r="N254" s="27">
        <f t="shared" si="12"/>
        <v>473</v>
      </c>
      <c r="O254" s="18">
        <f t="shared" si="13"/>
        <v>55.582949308755758</v>
      </c>
    </row>
    <row r="255" spans="1:15" ht="14.25" customHeight="1" x14ac:dyDescent="0.4">
      <c r="A255" s="14">
        <v>253</v>
      </c>
      <c r="B255" s="11">
        <v>101</v>
      </c>
      <c r="C255" s="11">
        <v>109</v>
      </c>
      <c r="D255" s="11">
        <v>124</v>
      </c>
      <c r="E255" s="11">
        <v>50</v>
      </c>
      <c r="F255" s="11">
        <v>38</v>
      </c>
      <c r="G255" s="11">
        <v>19</v>
      </c>
      <c r="H255" s="11">
        <v>7</v>
      </c>
      <c r="I255" s="11">
        <v>6</v>
      </c>
      <c r="J255" s="11">
        <v>4</v>
      </c>
      <c r="K255" s="11">
        <v>8</v>
      </c>
      <c r="L255" s="11">
        <v>32</v>
      </c>
      <c r="M255" s="11">
        <v>86</v>
      </c>
      <c r="N255" s="27">
        <f t="shared" si="12"/>
        <v>584</v>
      </c>
      <c r="O255" s="18">
        <f t="shared" si="13"/>
        <v>68.626728110599075</v>
      </c>
    </row>
    <row r="256" spans="1:15" ht="14.25" customHeight="1" x14ac:dyDescent="0.4">
      <c r="A256" s="14">
        <v>254</v>
      </c>
      <c r="B256" s="11">
        <v>87</v>
      </c>
      <c r="C256" s="11">
        <v>95</v>
      </c>
      <c r="D256" s="11">
        <v>107</v>
      </c>
      <c r="E256" s="11">
        <v>40</v>
      </c>
      <c r="F256" s="11">
        <v>29</v>
      </c>
      <c r="G256" s="11">
        <v>16</v>
      </c>
      <c r="H256" s="11">
        <v>8</v>
      </c>
      <c r="I256" s="11">
        <v>8</v>
      </c>
      <c r="J256" s="11">
        <v>9</v>
      </c>
      <c r="K256" s="11">
        <v>9</v>
      </c>
      <c r="L256" s="11">
        <v>18</v>
      </c>
      <c r="M256" s="11">
        <v>73</v>
      </c>
      <c r="N256" s="27">
        <f t="shared" si="12"/>
        <v>499</v>
      </c>
      <c r="O256" s="18">
        <f t="shared" si="13"/>
        <v>58.63824884792627</v>
      </c>
    </row>
    <row r="257" spans="1:15" ht="14.25" customHeight="1" x14ac:dyDescent="0.4">
      <c r="A257" s="14">
        <v>255</v>
      </c>
      <c r="B257" s="12">
        <v>277</v>
      </c>
      <c r="C257" s="11">
        <v>287</v>
      </c>
      <c r="D257" s="11">
        <v>329</v>
      </c>
      <c r="E257" s="11">
        <v>145</v>
      </c>
      <c r="F257" s="11">
        <v>127</v>
      </c>
      <c r="G257" s="11">
        <v>78</v>
      </c>
      <c r="H257" s="11">
        <v>11</v>
      </c>
      <c r="I257" s="11">
        <v>10</v>
      </c>
      <c r="J257" s="11">
        <v>11</v>
      </c>
      <c r="K257" s="11">
        <v>56</v>
      </c>
      <c r="L257" s="11">
        <v>139</v>
      </c>
      <c r="M257" s="11">
        <v>279</v>
      </c>
      <c r="N257" s="27">
        <f t="shared" si="12"/>
        <v>1749</v>
      </c>
      <c r="O257" s="18">
        <f t="shared" si="13"/>
        <v>205.52764976958525</v>
      </c>
    </row>
    <row r="258" spans="1:15" ht="14.25" customHeight="1" x14ac:dyDescent="0.4">
      <c r="A258" s="14">
        <v>256</v>
      </c>
      <c r="B258" s="12">
        <v>106</v>
      </c>
      <c r="C258" s="11">
        <v>116</v>
      </c>
      <c r="D258" s="11">
        <v>141</v>
      </c>
      <c r="E258" s="11">
        <v>69</v>
      </c>
      <c r="F258" s="11">
        <v>50</v>
      </c>
      <c r="G258" s="11">
        <v>35</v>
      </c>
      <c r="H258" s="11">
        <v>16</v>
      </c>
      <c r="I258" s="11">
        <v>14</v>
      </c>
      <c r="J258" s="11">
        <v>15</v>
      </c>
      <c r="K258" s="11">
        <v>15</v>
      </c>
      <c r="L258" s="11">
        <v>41</v>
      </c>
      <c r="M258" s="11">
        <v>98</v>
      </c>
      <c r="N258" s="27">
        <f t="shared" si="12"/>
        <v>716</v>
      </c>
      <c r="O258" s="18">
        <f t="shared" si="13"/>
        <v>84.138248847926263</v>
      </c>
    </row>
    <row r="259" spans="1:15" ht="14.25" customHeight="1" x14ac:dyDescent="0.4">
      <c r="A259" s="14">
        <v>257</v>
      </c>
      <c r="B259" s="11">
        <v>160</v>
      </c>
      <c r="C259" s="11">
        <v>135</v>
      </c>
      <c r="D259" s="11">
        <v>160</v>
      </c>
      <c r="E259" s="11">
        <v>81</v>
      </c>
      <c r="F259" s="11">
        <v>42</v>
      </c>
      <c r="G259" s="11">
        <v>1</v>
      </c>
      <c r="H259" s="11">
        <v>5</v>
      </c>
      <c r="I259" s="11">
        <v>1</v>
      </c>
      <c r="J259" s="11">
        <v>1</v>
      </c>
      <c r="K259" s="11"/>
      <c r="L259" s="11">
        <v>23</v>
      </c>
      <c r="M259" s="11">
        <v>80</v>
      </c>
      <c r="N259" s="27">
        <f t="shared" ref="N259:N260" si="14">SUM(B259:M259)</f>
        <v>689</v>
      </c>
      <c r="O259" s="18">
        <f t="shared" si="13"/>
        <v>80.965437788018434</v>
      </c>
    </row>
    <row r="260" spans="1:15" ht="14.25" customHeight="1" x14ac:dyDescent="0.4">
      <c r="A260" s="14">
        <v>258</v>
      </c>
      <c r="B260" s="11">
        <v>91</v>
      </c>
      <c r="C260" s="11">
        <v>95</v>
      </c>
      <c r="D260" s="11">
        <v>106</v>
      </c>
      <c r="E260" s="11">
        <v>55</v>
      </c>
      <c r="F260" s="11">
        <v>47</v>
      </c>
      <c r="G260" s="11">
        <v>37</v>
      </c>
      <c r="H260" s="11">
        <v>3</v>
      </c>
      <c r="I260" s="11">
        <v>3</v>
      </c>
      <c r="J260" s="11">
        <v>5</v>
      </c>
      <c r="K260" s="11">
        <v>12</v>
      </c>
      <c r="L260" s="11">
        <v>29</v>
      </c>
      <c r="M260" s="11">
        <v>67</v>
      </c>
      <c r="N260" s="27">
        <f t="shared" si="14"/>
        <v>550</v>
      </c>
      <c r="O260" s="18">
        <f t="shared" ref="O260" si="15">N260*102/868</f>
        <v>64.63133640552995</v>
      </c>
    </row>
    <row r="261" spans="1:15" ht="14.25" customHeight="1" x14ac:dyDescent="0.4"/>
    <row r="262" spans="1:15" ht="14.25" customHeight="1" x14ac:dyDescent="0.4"/>
    <row r="263" spans="1:15" ht="14.25" customHeight="1" x14ac:dyDescent="0.4"/>
    <row r="264" spans="1:15" ht="14.25" customHeight="1" x14ac:dyDescent="0.4">
      <c r="A264" s="10"/>
      <c r="N264" s="6"/>
      <c r="O264" s="6"/>
    </row>
    <row r="265" spans="1:15" ht="14.25" customHeight="1" x14ac:dyDescent="0.4"/>
    <row r="266" spans="1:15" ht="14.25" customHeight="1" x14ac:dyDescent="0.4">
      <c r="A266" s="13" t="s">
        <v>21</v>
      </c>
      <c r="B266" s="26">
        <f t="shared" ref="B266:N266" si="16">SUM(B3:B260)</f>
        <v>27005</v>
      </c>
      <c r="C266" s="26">
        <f t="shared" si="16"/>
        <v>28640</v>
      </c>
      <c r="D266" s="26">
        <f t="shared" si="16"/>
        <v>32752</v>
      </c>
      <c r="E266" s="26">
        <f t="shared" si="16"/>
        <v>15102</v>
      </c>
      <c r="F266" s="26">
        <f t="shared" si="16"/>
        <v>11650</v>
      </c>
      <c r="G266" s="26">
        <f t="shared" si="16"/>
        <v>6993</v>
      </c>
      <c r="H266" s="26">
        <f t="shared" si="16"/>
        <v>3044</v>
      </c>
      <c r="I266" s="26">
        <f t="shared" si="16"/>
        <v>2937</v>
      </c>
      <c r="J266" s="26">
        <f t="shared" si="16"/>
        <v>2977</v>
      </c>
      <c r="K266" s="26">
        <f t="shared" si="16"/>
        <v>3905</v>
      </c>
      <c r="L266" s="26">
        <f t="shared" si="16"/>
        <v>9958</v>
      </c>
      <c r="M266" s="26">
        <f t="shared" si="16"/>
        <v>24464</v>
      </c>
      <c r="N266" s="26">
        <f t="shared" si="16"/>
        <v>169427</v>
      </c>
      <c r="O266" s="26"/>
    </row>
    <row r="267" spans="1:15" ht="14.25" customHeight="1" x14ac:dyDescent="0.4">
      <c r="N267">
        <f>N266/0.118</f>
        <v>1435822.0338983051</v>
      </c>
    </row>
    <row r="268" spans="1:15" ht="14.25" customHeight="1" x14ac:dyDescent="0.4"/>
    <row r="269" spans="1:15" ht="14.25" customHeight="1" x14ac:dyDescent="0.4"/>
    <row r="270" spans="1:15" ht="14.25" customHeight="1" x14ac:dyDescent="0.4"/>
    <row r="271" spans="1:15" ht="14.25" customHeight="1" x14ac:dyDescent="0.4"/>
    <row r="272" spans="1:15" ht="14.25" customHeight="1" x14ac:dyDescent="0.4"/>
    <row r="273" ht="14.25" customHeight="1" x14ac:dyDescent="0.4"/>
    <row r="274" ht="14.25" customHeight="1" x14ac:dyDescent="0.4"/>
    <row r="275" ht="14.25" customHeight="1" x14ac:dyDescent="0.4"/>
    <row r="276" ht="14.25" customHeight="1" x14ac:dyDescent="0.4"/>
    <row r="277" ht="14.25" customHeight="1" x14ac:dyDescent="0.4"/>
    <row r="278" ht="14.25" customHeight="1" x14ac:dyDescent="0.4"/>
    <row r="279" ht="14.25" customHeight="1" x14ac:dyDescent="0.4"/>
    <row r="280" ht="14.25" customHeight="1" x14ac:dyDescent="0.4"/>
    <row r="281" ht="14.25" customHeight="1" x14ac:dyDescent="0.4"/>
    <row r="282" ht="14.25" customHeight="1" x14ac:dyDescent="0.4"/>
    <row r="283" ht="14.25" customHeight="1" x14ac:dyDescent="0.4"/>
    <row r="284" ht="14.25" customHeight="1" x14ac:dyDescent="0.4"/>
    <row r="285" ht="14.25" customHeight="1" x14ac:dyDescent="0.4"/>
    <row r="286" ht="14.25" customHeight="1" x14ac:dyDescent="0.4"/>
    <row r="287" ht="14.25" customHeight="1" x14ac:dyDescent="0.4"/>
    <row r="288" ht="14.25" customHeight="1" x14ac:dyDescent="0.4"/>
    <row r="289" ht="14.25" customHeight="1" x14ac:dyDescent="0.4"/>
    <row r="290" ht="14.25" customHeight="1" x14ac:dyDescent="0.4"/>
    <row r="291" ht="14.25" customHeight="1" x14ac:dyDescent="0.4"/>
    <row r="292" ht="14.25" customHeight="1" x14ac:dyDescent="0.4"/>
    <row r="293" ht="14.25" customHeight="1" x14ac:dyDescent="0.4"/>
    <row r="294" ht="14.25" customHeight="1" x14ac:dyDescent="0.4"/>
    <row r="295" ht="14.25" customHeight="1" x14ac:dyDescent="0.4"/>
    <row r="296" ht="14.25" customHeight="1" x14ac:dyDescent="0.4"/>
    <row r="297" ht="14.25" customHeight="1" x14ac:dyDescent="0.4"/>
    <row r="298" ht="14.25" customHeight="1" x14ac:dyDescent="0.4"/>
    <row r="299" ht="14.25" customHeight="1" x14ac:dyDescent="0.4"/>
    <row r="300" ht="14.25" customHeight="1" x14ac:dyDescent="0.4"/>
    <row r="301" ht="14.25" customHeight="1" x14ac:dyDescent="0.4"/>
    <row r="302" ht="14.25" customHeight="1" x14ac:dyDescent="0.4"/>
    <row r="303" ht="14.25" customHeight="1" x14ac:dyDescent="0.4"/>
    <row r="304" ht="14.25" customHeight="1" x14ac:dyDescent="0.4"/>
    <row r="305" ht="14.25" customHeight="1" x14ac:dyDescent="0.4"/>
    <row r="306" ht="14.25" customHeight="1" x14ac:dyDescent="0.4"/>
    <row r="307" ht="14.25" customHeight="1" x14ac:dyDescent="0.4"/>
    <row r="308" ht="14.25" customHeight="1" x14ac:dyDescent="0.4"/>
    <row r="309" ht="14.25" customHeight="1" x14ac:dyDescent="0.4"/>
    <row r="310" ht="14.25" customHeight="1" x14ac:dyDescent="0.4"/>
    <row r="311" ht="14.25" customHeight="1" x14ac:dyDescent="0.4"/>
    <row r="312" ht="14.25" customHeight="1" x14ac:dyDescent="0.4"/>
    <row r="313" ht="14.25" customHeight="1" x14ac:dyDescent="0.4"/>
    <row r="314" ht="14.25" customHeight="1" x14ac:dyDescent="0.4"/>
    <row r="315" ht="14.25" customHeight="1" x14ac:dyDescent="0.4"/>
    <row r="316" ht="14.25" customHeight="1" x14ac:dyDescent="0.4"/>
    <row r="317" ht="14.25" customHeight="1" x14ac:dyDescent="0.4"/>
    <row r="318" ht="14.25" customHeight="1" x14ac:dyDescent="0.4"/>
    <row r="319" ht="14.25" customHeight="1" x14ac:dyDescent="0.4"/>
    <row r="320" ht="14.25" customHeight="1" x14ac:dyDescent="0.4"/>
    <row r="321" ht="14.25" customHeight="1" x14ac:dyDescent="0.4"/>
    <row r="322" ht="14.25" customHeight="1" x14ac:dyDescent="0.4"/>
    <row r="323" ht="14.25" customHeight="1" x14ac:dyDescent="0.4"/>
    <row r="324" ht="14.25" customHeight="1" x14ac:dyDescent="0.4"/>
    <row r="325" ht="14.25" customHeight="1" x14ac:dyDescent="0.4"/>
    <row r="326" ht="14.25" customHeight="1" x14ac:dyDescent="0.4"/>
    <row r="327" ht="14.25" customHeight="1" x14ac:dyDescent="0.4"/>
    <row r="328" ht="14.25" customHeight="1" x14ac:dyDescent="0.4"/>
    <row r="329" ht="14.25" customHeight="1" x14ac:dyDescent="0.4"/>
    <row r="330" ht="14.25" customHeight="1" x14ac:dyDescent="0.4"/>
    <row r="331" ht="14.25" customHeight="1" x14ac:dyDescent="0.4"/>
    <row r="332" ht="14.25" customHeight="1" x14ac:dyDescent="0.4"/>
    <row r="333" ht="14.25" customHeight="1" x14ac:dyDescent="0.4"/>
    <row r="334" ht="14.25" customHeight="1" x14ac:dyDescent="0.4"/>
    <row r="335" ht="14.25" customHeight="1" x14ac:dyDescent="0.4"/>
    <row r="336" ht="14.25" customHeight="1" x14ac:dyDescent="0.4"/>
    <row r="337" ht="14.25" customHeight="1" x14ac:dyDescent="0.4"/>
    <row r="338" ht="14.25" customHeight="1" x14ac:dyDescent="0.4"/>
    <row r="339" ht="14.25" customHeight="1" x14ac:dyDescent="0.4"/>
    <row r="340" ht="14.25" customHeight="1" x14ac:dyDescent="0.4"/>
    <row r="341" ht="14.25" customHeight="1" x14ac:dyDescent="0.4"/>
    <row r="342" ht="14.25" customHeight="1" x14ac:dyDescent="0.4"/>
    <row r="343" ht="14.25" customHeight="1" x14ac:dyDescent="0.4"/>
    <row r="344" ht="14.25" customHeight="1" x14ac:dyDescent="0.4"/>
    <row r="345" ht="14.25" customHeight="1" x14ac:dyDescent="0.4"/>
    <row r="346" ht="14.25" customHeight="1" x14ac:dyDescent="0.4"/>
    <row r="347" ht="14.25" customHeight="1" x14ac:dyDescent="0.4"/>
    <row r="348" ht="14.25" customHeight="1" x14ac:dyDescent="0.4"/>
    <row r="349" ht="14.25" customHeight="1" x14ac:dyDescent="0.4"/>
    <row r="350" ht="14.25" customHeight="1" x14ac:dyDescent="0.4"/>
    <row r="351" ht="14.25" customHeight="1" x14ac:dyDescent="0.4"/>
    <row r="352" ht="14.25" customHeight="1" x14ac:dyDescent="0.4"/>
    <row r="353" ht="14.25" customHeight="1" x14ac:dyDescent="0.4"/>
    <row r="354" ht="14.25" customHeight="1" x14ac:dyDescent="0.4"/>
    <row r="355" ht="14.25" customHeight="1" x14ac:dyDescent="0.4"/>
    <row r="356" ht="14.25" customHeight="1" x14ac:dyDescent="0.4"/>
    <row r="357" ht="14.25" customHeight="1" x14ac:dyDescent="0.4"/>
    <row r="358" ht="14.25" customHeight="1" x14ac:dyDescent="0.4"/>
    <row r="359" ht="14.25" customHeight="1" x14ac:dyDescent="0.4"/>
    <row r="360" ht="14.25" customHeight="1" x14ac:dyDescent="0.4"/>
    <row r="361" ht="14.25" customHeight="1" x14ac:dyDescent="0.4"/>
    <row r="362" ht="14.25" customHeight="1" x14ac:dyDescent="0.4"/>
    <row r="363" ht="14.25" customHeight="1" x14ac:dyDescent="0.4"/>
    <row r="364" ht="14.25" customHeight="1" x14ac:dyDescent="0.4"/>
    <row r="365" ht="14.25" customHeight="1" x14ac:dyDescent="0.4"/>
    <row r="366" ht="14.25" customHeight="1" x14ac:dyDescent="0.4"/>
    <row r="367" ht="14.25" customHeight="1" x14ac:dyDescent="0.4"/>
    <row r="368" ht="14.25" customHeight="1" x14ac:dyDescent="0.4"/>
    <row r="369" ht="14.25" customHeight="1" x14ac:dyDescent="0.4"/>
    <row r="370" ht="14.25" customHeight="1" x14ac:dyDescent="0.4"/>
    <row r="371" ht="14.25" customHeight="1" x14ac:dyDescent="0.4"/>
    <row r="372" ht="14.25" customHeight="1" x14ac:dyDescent="0.4"/>
    <row r="373" ht="14.25" customHeight="1" x14ac:dyDescent="0.4"/>
    <row r="374" ht="14.25" customHeight="1" x14ac:dyDescent="0.4"/>
    <row r="375" ht="14.25" customHeight="1" x14ac:dyDescent="0.4"/>
    <row r="376" ht="14.25" customHeight="1" x14ac:dyDescent="0.4"/>
    <row r="377" ht="14.25" customHeight="1" x14ac:dyDescent="0.4"/>
    <row r="378" ht="14.25" customHeight="1" x14ac:dyDescent="0.4"/>
    <row r="379" ht="14.25" customHeight="1" x14ac:dyDescent="0.4"/>
    <row r="380" ht="14.25" customHeight="1" x14ac:dyDescent="0.4"/>
    <row r="381" ht="14.25" customHeight="1" x14ac:dyDescent="0.4"/>
    <row r="382" ht="14.25" customHeight="1" x14ac:dyDescent="0.4"/>
    <row r="383" ht="14.25" customHeight="1" x14ac:dyDescent="0.4"/>
    <row r="384" ht="14.25" customHeight="1" x14ac:dyDescent="0.4"/>
    <row r="385" ht="14.25" customHeight="1" x14ac:dyDescent="0.4"/>
    <row r="386" ht="14.25" customHeight="1" x14ac:dyDescent="0.4"/>
    <row r="387" ht="14.25" customHeight="1" x14ac:dyDescent="0.4"/>
    <row r="388" ht="14.25" customHeight="1" x14ac:dyDescent="0.4"/>
    <row r="389" ht="14.25" customHeight="1" x14ac:dyDescent="0.4"/>
    <row r="390" ht="14.25" customHeight="1" x14ac:dyDescent="0.4"/>
    <row r="391" ht="14.25" customHeight="1" x14ac:dyDescent="0.4"/>
    <row r="392" ht="14.25" customHeight="1" x14ac:dyDescent="0.4"/>
    <row r="393" ht="14.25" customHeight="1" x14ac:dyDescent="0.4"/>
    <row r="394" ht="14.25" customHeight="1" x14ac:dyDescent="0.4"/>
    <row r="395" ht="14.25" customHeight="1" x14ac:dyDescent="0.4"/>
    <row r="396" ht="14.25" customHeight="1" x14ac:dyDescent="0.4"/>
    <row r="397" ht="14.25" customHeight="1" x14ac:dyDescent="0.4"/>
    <row r="398" ht="14.25" customHeight="1" x14ac:dyDescent="0.4"/>
    <row r="399" ht="14.25" customHeight="1" x14ac:dyDescent="0.4"/>
    <row r="400" ht="14.25" customHeight="1" x14ac:dyDescent="0.4"/>
    <row r="401" ht="14.25" customHeight="1" x14ac:dyDescent="0.4"/>
    <row r="402" ht="14.25" customHeight="1" x14ac:dyDescent="0.4"/>
    <row r="403" ht="14.25" customHeight="1" x14ac:dyDescent="0.4"/>
    <row r="404" ht="14.25" customHeight="1" x14ac:dyDescent="0.4"/>
    <row r="405" ht="14.25" customHeight="1" x14ac:dyDescent="0.4"/>
    <row r="406" ht="14.25" customHeight="1" x14ac:dyDescent="0.4"/>
    <row r="407" ht="14.25" customHeight="1" x14ac:dyDescent="0.4"/>
    <row r="408" ht="14.25" customHeight="1" x14ac:dyDescent="0.4"/>
    <row r="409" ht="14.25" customHeight="1" x14ac:dyDescent="0.4"/>
    <row r="410" ht="14.25" customHeight="1" x14ac:dyDescent="0.4"/>
    <row r="411" ht="14.25" customHeight="1" x14ac:dyDescent="0.4"/>
    <row r="412" ht="14.25" customHeight="1" x14ac:dyDescent="0.4"/>
    <row r="413" ht="14.25" customHeight="1" x14ac:dyDescent="0.4"/>
    <row r="414" ht="14.25" customHeight="1" x14ac:dyDescent="0.4"/>
    <row r="415" ht="14.25" customHeight="1" x14ac:dyDescent="0.4"/>
    <row r="416" ht="14.25" customHeight="1" x14ac:dyDescent="0.4"/>
    <row r="417" ht="14.25" customHeight="1" x14ac:dyDescent="0.4"/>
    <row r="418" ht="14.25" customHeight="1" x14ac:dyDescent="0.4"/>
    <row r="419" ht="14.25" customHeight="1" x14ac:dyDescent="0.4"/>
    <row r="420" ht="14.25" customHeight="1" x14ac:dyDescent="0.4"/>
    <row r="421" ht="14.25" customHeight="1" x14ac:dyDescent="0.4"/>
    <row r="422" ht="14.25" customHeight="1" x14ac:dyDescent="0.4"/>
    <row r="423" ht="14.25" customHeight="1" x14ac:dyDescent="0.4"/>
    <row r="424" ht="14.25" customHeight="1" x14ac:dyDescent="0.4"/>
    <row r="425" ht="14.25" customHeight="1" x14ac:dyDescent="0.4"/>
    <row r="426" ht="14.25" customHeight="1" x14ac:dyDescent="0.4"/>
    <row r="427" ht="14.25" customHeight="1" x14ac:dyDescent="0.4"/>
    <row r="428" ht="14.25" customHeight="1" x14ac:dyDescent="0.4"/>
    <row r="429" ht="14.25" customHeight="1" x14ac:dyDescent="0.4"/>
    <row r="430" ht="14.25" customHeight="1" x14ac:dyDescent="0.4"/>
    <row r="431" ht="14.25" customHeight="1" x14ac:dyDescent="0.4"/>
    <row r="432" ht="14.25" customHeight="1" x14ac:dyDescent="0.4"/>
    <row r="433" ht="14.25" customHeight="1" x14ac:dyDescent="0.4"/>
    <row r="434" ht="14.25" customHeight="1" x14ac:dyDescent="0.4"/>
    <row r="435" ht="14.25" customHeight="1" x14ac:dyDescent="0.4"/>
    <row r="436" ht="14.25" customHeight="1" x14ac:dyDescent="0.4"/>
    <row r="437" ht="14.25" customHeight="1" x14ac:dyDescent="0.4"/>
    <row r="438" ht="14.25" customHeight="1" x14ac:dyDescent="0.4"/>
    <row r="439" ht="14.25" customHeight="1" x14ac:dyDescent="0.4"/>
    <row r="440" ht="14.25" customHeight="1" x14ac:dyDescent="0.4"/>
    <row r="441" ht="14.25" customHeight="1" x14ac:dyDescent="0.4"/>
    <row r="442" ht="14.25" customHeight="1" x14ac:dyDescent="0.4"/>
    <row r="443" ht="14.25" customHeight="1" x14ac:dyDescent="0.4"/>
    <row r="444" ht="14.25" customHeight="1" x14ac:dyDescent="0.4"/>
    <row r="445" ht="14.25" customHeight="1" x14ac:dyDescent="0.4"/>
    <row r="446" ht="14.25" customHeight="1" x14ac:dyDescent="0.4"/>
    <row r="447" ht="14.25" customHeight="1" x14ac:dyDescent="0.4"/>
    <row r="448" ht="14.25" customHeight="1" x14ac:dyDescent="0.4"/>
    <row r="449" ht="14.25" customHeight="1" x14ac:dyDescent="0.4"/>
    <row r="450" ht="14.25" customHeight="1" x14ac:dyDescent="0.4"/>
    <row r="451" ht="14.25" customHeight="1" x14ac:dyDescent="0.4"/>
    <row r="452" ht="14.25" customHeight="1" x14ac:dyDescent="0.4"/>
    <row r="453" ht="14.25" customHeight="1" x14ac:dyDescent="0.4"/>
    <row r="454" ht="14.25" customHeight="1" x14ac:dyDescent="0.4"/>
    <row r="455" ht="14.25" customHeight="1" x14ac:dyDescent="0.4"/>
    <row r="456" ht="14.25" customHeight="1" x14ac:dyDescent="0.4"/>
    <row r="457" ht="14.25" customHeight="1" x14ac:dyDescent="0.4"/>
    <row r="458" ht="14.25" customHeight="1" x14ac:dyDescent="0.4"/>
    <row r="459" ht="14.25" customHeight="1" x14ac:dyDescent="0.4"/>
    <row r="460" ht="14.25" customHeight="1" x14ac:dyDescent="0.4"/>
    <row r="461" ht="14.25" customHeight="1" x14ac:dyDescent="0.4"/>
    <row r="462" ht="14.25" customHeight="1" x14ac:dyDescent="0.4"/>
    <row r="463" ht="14.25" customHeight="1" x14ac:dyDescent="0.4"/>
    <row r="464" ht="14.25" customHeight="1" x14ac:dyDescent="0.4"/>
    <row r="465" ht="14.25" customHeight="1" x14ac:dyDescent="0.4"/>
    <row r="466" ht="14.25" customHeight="1" x14ac:dyDescent="0.4"/>
    <row r="467" ht="14.25" customHeight="1" x14ac:dyDescent="0.4"/>
    <row r="468" ht="14.25" customHeight="1" x14ac:dyDescent="0.4"/>
    <row r="469" ht="14.25" customHeight="1" x14ac:dyDescent="0.4"/>
    <row r="470" ht="14.25" customHeight="1" x14ac:dyDescent="0.4"/>
    <row r="471" ht="14.25" customHeight="1" x14ac:dyDescent="0.4"/>
    <row r="472" ht="14.25" customHeight="1" x14ac:dyDescent="0.4"/>
    <row r="473" ht="14.25" customHeight="1" x14ac:dyDescent="0.4"/>
    <row r="474" ht="14.25" customHeight="1" x14ac:dyDescent="0.4"/>
    <row r="475" ht="14.25" customHeight="1" x14ac:dyDescent="0.4"/>
    <row r="476" ht="14.25" customHeight="1" x14ac:dyDescent="0.4"/>
    <row r="477" ht="14.25" customHeight="1" x14ac:dyDescent="0.4"/>
    <row r="478" ht="14.25" customHeight="1" x14ac:dyDescent="0.4"/>
    <row r="479" ht="14.25" customHeight="1" x14ac:dyDescent="0.4"/>
    <row r="480" ht="14.25" customHeight="1" x14ac:dyDescent="0.4"/>
    <row r="481" ht="14.25" customHeight="1" x14ac:dyDescent="0.4"/>
    <row r="482" ht="14.25" customHeight="1" x14ac:dyDescent="0.4"/>
    <row r="483" ht="14.25" customHeight="1" x14ac:dyDescent="0.4"/>
    <row r="484" ht="14.25" customHeight="1" x14ac:dyDescent="0.4"/>
    <row r="485" ht="14.25" customHeight="1" x14ac:dyDescent="0.4"/>
    <row r="486" ht="14.25" customHeight="1" x14ac:dyDescent="0.4"/>
    <row r="487" ht="14.25" customHeight="1" x14ac:dyDescent="0.4"/>
    <row r="488" ht="14.25" customHeight="1" x14ac:dyDescent="0.4"/>
    <row r="489" ht="14.25" customHeight="1" x14ac:dyDescent="0.4"/>
    <row r="490" ht="14.25" customHeight="1" x14ac:dyDescent="0.4"/>
    <row r="491" ht="14.25" customHeight="1" x14ac:dyDescent="0.4"/>
    <row r="492" ht="14.25" customHeight="1" x14ac:dyDescent="0.4"/>
    <row r="493" ht="14.25" customHeight="1" x14ac:dyDescent="0.4"/>
    <row r="494" ht="14.25" customHeight="1" x14ac:dyDescent="0.4"/>
    <row r="495" ht="14.25" customHeight="1" x14ac:dyDescent="0.4"/>
    <row r="496" ht="14.25" customHeight="1" x14ac:dyDescent="0.4"/>
    <row r="497" ht="14.25" customHeight="1" x14ac:dyDescent="0.4"/>
    <row r="498" ht="14.25" customHeight="1" x14ac:dyDescent="0.4"/>
    <row r="499" ht="14.25" customHeight="1" x14ac:dyDescent="0.4"/>
    <row r="500" ht="14.25" customHeight="1" x14ac:dyDescent="0.4"/>
    <row r="501" ht="14.25" customHeight="1" x14ac:dyDescent="0.4"/>
    <row r="502" ht="14.25" customHeight="1" x14ac:dyDescent="0.4"/>
    <row r="503" ht="14.25" customHeight="1" x14ac:dyDescent="0.4"/>
    <row r="504" ht="14.25" customHeight="1" x14ac:dyDescent="0.4"/>
    <row r="505" ht="14.25" customHeight="1" x14ac:dyDescent="0.4"/>
    <row r="506" ht="14.25" customHeight="1" x14ac:dyDescent="0.4"/>
    <row r="507" ht="14.25" customHeight="1" x14ac:dyDescent="0.4"/>
    <row r="508" ht="14.25" customHeight="1" x14ac:dyDescent="0.4"/>
    <row r="509" ht="14.25" customHeight="1" x14ac:dyDescent="0.4"/>
    <row r="510" ht="14.25" customHeight="1" x14ac:dyDescent="0.4"/>
    <row r="511" ht="14.25" customHeight="1" x14ac:dyDescent="0.4"/>
    <row r="512" ht="14.25" customHeight="1" x14ac:dyDescent="0.4"/>
    <row r="513" ht="14.25" customHeight="1" x14ac:dyDescent="0.4"/>
    <row r="514" ht="14.25" customHeight="1" x14ac:dyDescent="0.4"/>
    <row r="515" ht="14.25" customHeight="1" x14ac:dyDescent="0.4"/>
    <row r="516" ht="14.25" customHeight="1" x14ac:dyDescent="0.4"/>
    <row r="517" ht="14.25" customHeight="1" x14ac:dyDescent="0.4"/>
    <row r="518" ht="14.25" customHeight="1" x14ac:dyDescent="0.4"/>
    <row r="519" ht="14.25" customHeight="1" x14ac:dyDescent="0.4"/>
    <row r="520" ht="14.25" customHeight="1" x14ac:dyDescent="0.4"/>
    <row r="521" ht="14.25" customHeight="1" x14ac:dyDescent="0.4"/>
    <row r="522" ht="14.25" customHeight="1" x14ac:dyDescent="0.4"/>
    <row r="523" ht="14.25" customHeight="1" x14ac:dyDescent="0.4"/>
    <row r="524" ht="14.25" customHeight="1" x14ac:dyDescent="0.4"/>
    <row r="525" ht="14.25" customHeight="1" x14ac:dyDescent="0.4"/>
    <row r="526" ht="14.25" customHeight="1" x14ac:dyDescent="0.4"/>
    <row r="527" ht="14.25" customHeight="1" x14ac:dyDescent="0.4"/>
    <row r="528" ht="14.25" customHeight="1" x14ac:dyDescent="0.4"/>
    <row r="529" ht="14.25" customHeight="1" x14ac:dyDescent="0.4"/>
    <row r="530" ht="14.25" customHeight="1" x14ac:dyDescent="0.4"/>
    <row r="531" ht="14.25" customHeight="1" x14ac:dyDescent="0.4"/>
    <row r="532" ht="14.25" customHeight="1" x14ac:dyDescent="0.4"/>
    <row r="533" ht="14.25" customHeight="1" x14ac:dyDescent="0.4"/>
    <row r="534" ht="14.25" customHeight="1" x14ac:dyDescent="0.4"/>
    <row r="535" ht="14.25" customHeight="1" x14ac:dyDescent="0.4"/>
    <row r="536" ht="14.25" customHeight="1" x14ac:dyDescent="0.4"/>
    <row r="537" ht="14.25" customHeight="1" x14ac:dyDescent="0.4"/>
    <row r="538" ht="14.25" customHeight="1" x14ac:dyDescent="0.4"/>
    <row r="539" ht="14.25" customHeight="1" x14ac:dyDescent="0.4"/>
    <row r="540" ht="14.25" customHeight="1" x14ac:dyDescent="0.4"/>
    <row r="541" ht="14.25" customHeight="1" x14ac:dyDescent="0.4"/>
    <row r="542" ht="14.25" customHeight="1" x14ac:dyDescent="0.4"/>
    <row r="543" ht="14.25" customHeight="1" x14ac:dyDescent="0.4"/>
    <row r="544" ht="14.25" customHeight="1" x14ac:dyDescent="0.4"/>
    <row r="545" ht="14.25" customHeight="1" x14ac:dyDescent="0.4"/>
    <row r="546" ht="14.25" customHeight="1" x14ac:dyDescent="0.4"/>
    <row r="547" ht="14.25" customHeight="1" x14ac:dyDescent="0.4"/>
    <row r="548" ht="14.25" customHeight="1" x14ac:dyDescent="0.4"/>
    <row r="549" ht="14.25" customHeight="1" x14ac:dyDescent="0.4"/>
    <row r="550" ht="14.25" customHeight="1" x14ac:dyDescent="0.4"/>
    <row r="551" ht="14.25" customHeight="1" x14ac:dyDescent="0.4"/>
    <row r="552" ht="14.25" customHeight="1" x14ac:dyDescent="0.4"/>
    <row r="553" ht="14.25" customHeight="1" x14ac:dyDescent="0.4"/>
    <row r="554" ht="14.25" customHeight="1" x14ac:dyDescent="0.4"/>
    <row r="555" ht="14.25" customHeight="1" x14ac:dyDescent="0.4"/>
    <row r="556" ht="14.25" customHeight="1" x14ac:dyDescent="0.4"/>
    <row r="557" ht="14.25" customHeight="1" x14ac:dyDescent="0.4"/>
    <row r="558" ht="14.25" customHeight="1" x14ac:dyDescent="0.4"/>
    <row r="559" ht="14.25" customHeight="1" x14ac:dyDescent="0.4"/>
    <row r="560" ht="14.25" customHeight="1" x14ac:dyDescent="0.4"/>
    <row r="561" ht="14.25" customHeight="1" x14ac:dyDescent="0.4"/>
    <row r="562" ht="14.25" customHeight="1" x14ac:dyDescent="0.4"/>
    <row r="563" ht="14.25" customHeight="1" x14ac:dyDescent="0.4"/>
    <row r="564" ht="14.25" customHeight="1" x14ac:dyDescent="0.4"/>
    <row r="565" ht="14.25" customHeight="1" x14ac:dyDescent="0.4"/>
    <row r="566" ht="14.25" customHeight="1" x14ac:dyDescent="0.4"/>
    <row r="567" ht="14.25" customHeight="1" x14ac:dyDescent="0.4"/>
    <row r="568" ht="14.25" customHeight="1" x14ac:dyDescent="0.4"/>
    <row r="569" ht="14.25" customHeight="1" x14ac:dyDescent="0.4"/>
    <row r="570" ht="14.25" customHeight="1" x14ac:dyDescent="0.4"/>
    <row r="571" ht="14.25" customHeight="1" x14ac:dyDescent="0.4"/>
    <row r="572" ht="14.25" customHeight="1" x14ac:dyDescent="0.4"/>
    <row r="573" ht="14.25" customHeight="1" x14ac:dyDescent="0.4"/>
    <row r="574" ht="14.25" customHeight="1" x14ac:dyDescent="0.4"/>
    <row r="575" ht="14.25" customHeight="1" x14ac:dyDescent="0.4"/>
    <row r="576" ht="14.25" customHeight="1" x14ac:dyDescent="0.4"/>
    <row r="577" ht="14.25" customHeight="1" x14ac:dyDescent="0.4"/>
    <row r="578" ht="14.25" customHeight="1" x14ac:dyDescent="0.4"/>
    <row r="579" ht="14.25" customHeight="1" x14ac:dyDescent="0.4"/>
    <row r="580" ht="14.25" customHeight="1" x14ac:dyDescent="0.4"/>
    <row r="581" ht="14.25" customHeight="1" x14ac:dyDescent="0.4"/>
    <row r="582" ht="14.25" customHeight="1" x14ac:dyDescent="0.4"/>
    <row r="583" ht="14.25" customHeight="1" x14ac:dyDescent="0.4"/>
    <row r="584" ht="14.25" customHeight="1" x14ac:dyDescent="0.4"/>
    <row r="585" ht="14.25" customHeight="1" x14ac:dyDescent="0.4"/>
    <row r="586" ht="14.25" customHeight="1" x14ac:dyDescent="0.4"/>
    <row r="587" ht="14.25" customHeight="1" x14ac:dyDescent="0.4"/>
    <row r="588" ht="14.25" customHeight="1" x14ac:dyDescent="0.4"/>
    <row r="589" ht="14.25" customHeight="1" x14ac:dyDescent="0.4"/>
    <row r="590" ht="14.25" customHeight="1" x14ac:dyDescent="0.4"/>
    <row r="591" ht="14.25" customHeight="1" x14ac:dyDescent="0.4"/>
    <row r="592" ht="14.25" customHeight="1" x14ac:dyDescent="0.4"/>
    <row r="593" ht="14.25" customHeight="1" x14ac:dyDescent="0.4"/>
    <row r="594" ht="14.25" customHeight="1" x14ac:dyDescent="0.4"/>
    <row r="595" ht="14.25" customHeight="1" x14ac:dyDescent="0.4"/>
    <row r="596" ht="14.25" customHeight="1" x14ac:dyDescent="0.4"/>
    <row r="597" ht="14.25" customHeight="1" x14ac:dyDescent="0.4"/>
    <row r="598" ht="14.25" customHeight="1" x14ac:dyDescent="0.4"/>
    <row r="599" ht="14.25" customHeight="1" x14ac:dyDescent="0.4"/>
    <row r="600" ht="14.25" customHeight="1" x14ac:dyDescent="0.4"/>
    <row r="601" ht="14.25" customHeight="1" x14ac:dyDescent="0.4"/>
    <row r="602" ht="14.25" customHeight="1" x14ac:dyDescent="0.4"/>
    <row r="603" ht="14.25" customHeight="1" x14ac:dyDescent="0.4"/>
    <row r="604" ht="14.25" customHeight="1" x14ac:dyDescent="0.4"/>
    <row r="605" ht="14.25" customHeight="1" x14ac:dyDescent="0.4"/>
    <row r="606" ht="14.25" customHeight="1" x14ac:dyDescent="0.4"/>
    <row r="607" ht="14.25" customHeight="1" x14ac:dyDescent="0.4"/>
    <row r="608" ht="14.25" customHeight="1" x14ac:dyDescent="0.4"/>
    <row r="609" ht="14.25" customHeight="1" x14ac:dyDescent="0.4"/>
    <row r="610" ht="14.25" customHeight="1" x14ac:dyDescent="0.4"/>
    <row r="611" ht="14.25" customHeight="1" x14ac:dyDescent="0.4"/>
    <row r="612" ht="14.25" customHeight="1" x14ac:dyDescent="0.4"/>
    <row r="613" ht="14.25" customHeight="1" x14ac:dyDescent="0.4"/>
    <row r="614" ht="14.25" customHeight="1" x14ac:dyDescent="0.4"/>
    <row r="615" ht="14.25" customHeight="1" x14ac:dyDescent="0.4"/>
    <row r="616" ht="14.25" customHeight="1" x14ac:dyDescent="0.4"/>
    <row r="617" ht="14.25" customHeight="1" x14ac:dyDescent="0.4"/>
    <row r="618" ht="14.25" customHeight="1" x14ac:dyDescent="0.4"/>
    <row r="619" ht="14.25" customHeight="1" x14ac:dyDescent="0.4"/>
    <row r="620" ht="14.25" customHeight="1" x14ac:dyDescent="0.4"/>
    <row r="621" ht="14.25" customHeight="1" x14ac:dyDescent="0.4"/>
    <row r="622" ht="14.25" customHeight="1" x14ac:dyDescent="0.4"/>
    <row r="623" ht="14.25" customHeight="1" x14ac:dyDescent="0.4"/>
    <row r="624" ht="14.25" customHeight="1" x14ac:dyDescent="0.4"/>
    <row r="625" ht="14.25" customHeight="1" x14ac:dyDescent="0.4"/>
    <row r="626" ht="14.25" customHeight="1" x14ac:dyDescent="0.4"/>
    <row r="627" ht="14.25" customHeight="1" x14ac:dyDescent="0.4"/>
    <row r="628" ht="14.25" customHeight="1" x14ac:dyDescent="0.4"/>
    <row r="629" ht="14.25" customHeight="1" x14ac:dyDescent="0.4"/>
    <row r="630" ht="14.25" customHeight="1" x14ac:dyDescent="0.4"/>
    <row r="631" ht="14.25" customHeight="1" x14ac:dyDescent="0.4"/>
    <row r="632" ht="14.25" customHeight="1" x14ac:dyDescent="0.4"/>
    <row r="633" ht="14.25" customHeight="1" x14ac:dyDescent="0.4"/>
    <row r="634" ht="14.25" customHeight="1" x14ac:dyDescent="0.4"/>
    <row r="635" ht="14.25" customHeight="1" x14ac:dyDescent="0.4"/>
    <row r="636" ht="14.25" customHeight="1" x14ac:dyDescent="0.4"/>
    <row r="637" ht="14.25" customHeight="1" x14ac:dyDescent="0.4"/>
    <row r="638" ht="14.25" customHeight="1" x14ac:dyDescent="0.4"/>
    <row r="639" ht="14.25" customHeight="1" x14ac:dyDescent="0.4"/>
    <row r="640" ht="14.25" customHeight="1" x14ac:dyDescent="0.4"/>
    <row r="641" ht="14.25" customHeight="1" x14ac:dyDescent="0.4"/>
    <row r="642" ht="14.25" customHeight="1" x14ac:dyDescent="0.4"/>
    <row r="643" ht="14.25" customHeight="1" x14ac:dyDescent="0.4"/>
    <row r="644" ht="14.25" customHeight="1" x14ac:dyDescent="0.4"/>
    <row r="645" ht="14.25" customHeight="1" x14ac:dyDescent="0.4"/>
    <row r="646" ht="14.25" customHeight="1" x14ac:dyDescent="0.4"/>
    <row r="647" ht="14.25" customHeight="1" x14ac:dyDescent="0.4"/>
    <row r="648" ht="14.25" customHeight="1" x14ac:dyDescent="0.4"/>
    <row r="649" ht="14.25" customHeight="1" x14ac:dyDescent="0.4"/>
    <row r="650" ht="14.25" customHeight="1" x14ac:dyDescent="0.4"/>
    <row r="651" ht="14.25" customHeight="1" x14ac:dyDescent="0.4"/>
    <row r="652" ht="14.25" customHeight="1" x14ac:dyDescent="0.4"/>
    <row r="653" ht="14.25" customHeight="1" x14ac:dyDescent="0.4"/>
    <row r="654" ht="14.25" customHeight="1" x14ac:dyDescent="0.4"/>
    <row r="655" ht="14.25" customHeight="1" x14ac:dyDescent="0.4"/>
    <row r="656" ht="14.25" customHeight="1" x14ac:dyDescent="0.4"/>
    <row r="657" ht="14.25" customHeight="1" x14ac:dyDescent="0.4"/>
    <row r="658" ht="14.25" customHeight="1" x14ac:dyDescent="0.4"/>
    <row r="659" ht="14.25" customHeight="1" x14ac:dyDescent="0.4"/>
    <row r="660" ht="14.25" customHeight="1" x14ac:dyDescent="0.4"/>
    <row r="661" ht="14.25" customHeight="1" x14ac:dyDescent="0.4"/>
    <row r="662" ht="14.25" customHeight="1" x14ac:dyDescent="0.4"/>
    <row r="663" ht="14.25" customHeight="1" x14ac:dyDescent="0.4"/>
    <row r="664" ht="14.25" customHeight="1" x14ac:dyDescent="0.4"/>
    <row r="665" ht="14.25" customHeight="1" x14ac:dyDescent="0.4"/>
    <row r="666" ht="14.25" customHeight="1" x14ac:dyDescent="0.4"/>
    <row r="667" ht="14.25" customHeight="1" x14ac:dyDescent="0.4"/>
    <row r="668" ht="14.25" customHeight="1" x14ac:dyDescent="0.4"/>
    <row r="669" ht="14.25" customHeight="1" x14ac:dyDescent="0.4"/>
    <row r="670" ht="14.25" customHeight="1" x14ac:dyDescent="0.4"/>
    <row r="671" ht="14.25" customHeight="1" x14ac:dyDescent="0.4"/>
    <row r="672" ht="14.25" customHeight="1" x14ac:dyDescent="0.4"/>
    <row r="673" ht="14.25" customHeight="1" x14ac:dyDescent="0.4"/>
    <row r="674" ht="14.25" customHeight="1" x14ac:dyDescent="0.4"/>
    <row r="675" ht="14.25" customHeight="1" x14ac:dyDescent="0.4"/>
    <row r="676" ht="14.25" customHeight="1" x14ac:dyDescent="0.4"/>
    <row r="677" ht="14.25" customHeight="1" x14ac:dyDescent="0.4"/>
    <row r="678" ht="14.25" customHeight="1" x14ac:dyDescent="0.4"/>
    <row r="679" ht="14.25" customHeight="1" x14ac:dyDescent="0.4"/>
    <row r="680" ht="14.25" customHeight="1" x14ac:dyDescent="0.4"/>
    <row r="681" ht="14.25" customHeight="1" x14ac:dyDescent="0.4"/>
    <row r="682" ht="14.25" customHeight="1" x14ac:dyDescent="0.4"/>
    <row r="683" ht="14.25" customHeight="1" x14ac:dyDescent="0.4"/>
    <row r="684" ht="14.25" customHeight="1" x14ac:dyDescent="0.4"/>
    <row r="685" ht="14.25" customHeight="1" x14ac:dyDescent="0.4"/>
    <row r="686" ht="14.25" customHeight="1" x14ac:dyDescent="0.4"/>
    <row r="687" ht="14.25" customHeight="1" x14ac:dyDescent="0.4"/>
    <row r="688" ht="14.25" customHeight="1" x14ac:dyDescent="0.4"/>
    <row r="689" ht="14.25" customHeight="1" x14ac:dyDescent="0.4"/>
    <row r="690" ht="14.25" customHeight="1" x14ac:dyDescent="0.4"/>
    <row r="691" ht="14.25" customHeight="1" x14ac:dyDescent="0.4"/>
    <row r="692" ht="14.25" customHeight="1" x14ac:dyDescent="0.4"/>
    <row r="693" ht="14.25" customHeight="1" x14ac:dyDescent="0.4"/>
    <row r="694" ht="14.25" customHeight="1" x14ac:dyDescent="0.4"/>
    <row r="695" ht="14.25" customHeight="1" x14ac:dyDescent="0.4"/>
    <row r="696" ht="14.25" customHeight="1" x14ac:dyDescent="0.4"/>
    <row r="697" ht="14.25" customHeight="1" x14ac:dyDescent="0.4"/>
    <row r="698" ht="14.25" customHeight="1" x14ac:dyDescent="0.4"/>
    <row r="699" ht="14.25" customHeight="1" x14ac:dyDescent="0.4"/>
    <row r="700" ht="14.25" customHeight="1" x14ac:dyDescent="0.4"/>
    <row r="701" ht="14.25" customHeight="1" x14ac:dyDescent="0.4"/>
    <row r="702" ht="14.25" customHeight="1" x14ac:dyDescent="0.4"/>
    <row r="703" ht="14.25" customHeight="1" x14ac:dyDescent="0.4"/>
    <row r="704" ht="14.25" customHeight="1" x14ac:dyDescent="0.4"/>
    <row r="705" ht="14.25" customHeight="1" x14ac:dyDescent="0.4"/>
    <row r="706" ht="14.25" customHeight="1" x14ac:dyDescent="0.4"/>
    <row r="707" ht="14.25" customHeight="1" x14ac:dyDescent="0.4"/>
    <row r="708" ht="14.25" customHeight="1" x14ac:dyDescent="0.4"/>
    <row r="709" ht="14.25" customHeight="1" x14ac:dyDescent="0.4"/>
    <row r="710" ht="14.25" customHeight="1" x14ac:dyDescent="0.4"/>
    <row r="711" ht="14.25" customHeight="1" x14ac:dyDescent="0.4"/>
    <row r="712" ht="14.25" customHeight="1" x14ac:dyDescent="0.4"/>
    <row r="713" ht="14.25" customHeight="1" x14ac:dyDescent="0.4"/>
    <row r="714" ht="14.25" customHeight="1" x14ac:dyDescent="0.4"/>
    <row r="715" ht="14.25" customHeight="1" x14ac:dyDescent="0.4"/>
    <row r="716" ht="14.25" customHeight="1" x14ac:dyDescent="0.4"/>
    <row r="717" ht="14.25" customHeight="1" x14ac:dyDescent="0.4"/>
    <row r="718" ht="14.25" customHeight="1" x14ac:dyDescent="0.4"/>
    <row r="719" ht="14.25" customHeight="1" x14ac:dyDescent="0.4"/>
    <row r="720" ht="14.25" customHeight="1" x14ac:dyDescent="0.4"/>
    <row r="721" ht="14.25" customHeight="1" x14ac:dyDescent="0.4"/>
    <row r="722" ht="14.25" customHeight="1" x14ac:dyDescent="0.4"/>
    <row r="723" ht="14.25" customHeight="1" x14ac:dyDescent="0.4"/>
    <row r="724" ht="14.25" customHeight="1" x14ac:dyDescent="0.4"/>
    <row r="725" ht="14.25" customHeight="1" x14ac:dyDescent="0.4"/>
    <row r="726" ht="14.25" customHeight="1" x14ac:dyDescent="0.4"/>
    <row r="727" ht="14.25" customHeight="1" x14ac:dyDescent="0.4"/>
    <row r="728" ht="14.25" customHeight="1" x14ac:dyDescent="0.4"/>
    <row r="729" ht="14.25" customHeight="1" x14ac:dyDescent="0.4"/>
    <row r="730" ht="14.25" customHeight="1" x14ac:dyDescent="0.4"/>
    <row r="731" ht="14.25" customHeight="1" x14ac:dyDescent="0.4"/>
    <row r="732" ht="14.25" customHeight="1" x14ac:dyDescent="0.4"/>
    <row r="733" ht="14.25" customHeight="1" x14ac:dyDescent="0.4"/>
    <row r="734" ht="14.25" customHeight="1" x14ac:dyDescent="0.4"/>
    <row r="735" ht="14.25" customHeight="1" x14ac:dyDescent="0.4"/>
    <row r="736" ht="14.25" customHeight="1" x14ac:dyDescent="0.4"/>
    <row r="737" ht="14.25" customHeight="1" x14ac:dyDescent="0.4"/>
    <row r="738" ht="14.25" customHeight="1" x14ac:dyDescent="0.4"/>
    <row r="739" ht="14.25" customHeight="1" x14ac:dyDescent="0.4"/>
    <row r="740" ht="14.25" customHeight="1" x14ac:dyDescent="0.4"/>
    <row r="741" ht="14.25" customHeight="1" x14ac:dyDescent="0.4"/>
    <row r="742" ht="14.25" customHeight="1" x14ac:dyDescent="0.4"/>
    <row r="743" ht="14.25" customHeight="1" x14ac:dyDescent="0.4"/>
    <row r="744" ht="14.25" customHeight="1" x14ac:dyDescent="0.4"/>
    <row r="745" ht="14.25" customHeight="1" x14ac:dyDescent="0.4"/>
    <row r="746" ht="14.25" customHeight="1" x14ac:dyDescent="0.4"/>
    <row r="747" ht="14.25" customHeight="1" x14ac:dyDescent="0.4"/>
    <row r="748" ht="14.25" customHeight="1" x14ac:dyDescent="0.4"/>
    <row r="749" ht="14.25" customHeight="1" x14ac:dyDescent="0.4"/>
    <row r="750" ht="14.25" customHeight="1" x14ac:dyDescent="0.4"/>
    <row r="751" ht="14.25" customHeight="1" x14ac:dyDescent="0.4"/>
    <row r="752" ht="14.25" customHeight="1" x14ac:dyDescent="0.4"/>
    <row r="753" ht="14.25" customHeight="1" x14ac:dyDescent="0.4"/>
    <row r="754" ht="14.25" customHeight="1" x14ac:dyDescent="0.4"/>
    <row r="755" ht="14.25" customHeight="1" x14ac:dyDescent="0.4"/>
    <row r="756" ht="14.25" customHeight="1" x14ac:dyDescent="0.4"/>
    <row r="757" ht="14.25" customHeight="1" x14ac:dyDescent="0.4"/>
    <row r="758" ht="14.25" customHeight="1" x14ac:dyDescent="0.4"/>
    <row r="759" ht="14.25" customHeight="1" x14ac:dyDescent="0.4"/>
    <row r="760" ht="14.25" customHeight="1" x14ac:dyDescent="0.4"/>
    <row r="761" ht="14.25" customHeight="1" x14ac:dyDescent="0.4"/>
    <row r="762" ht="14.25" customHeight="1" x14ac:dyDescent="0.4"/>
    <row r="763" ht="14.25" customHeight="1" x14ac:dyDescent="0.4"/>
    <row r="764" ht="14.25" customHeight="1" x14ac:dyDescent="0.4"/>
    <row r="765" ht="14.25" customHeight="1" x14ac:dyDescent="0.4"/>
    <row r="766" ht="14.25" customHeight="1" x14ac:dyDescent="0.4"/>
    <row r="767" ht="14.25" customHeight="1" x14ac:dyDescent="0.4"/>
    <row r="768" ht="14.25" customHeight="1" x14ac:dyDescent="0.4"/>
    <row r="769" ht="14.25" customHeight="1" x14ac:dyDescent="0.4"/>
    <row r="770" ht="14.25" customHeight="1" x14ac:dyDescent="0.4"/>
    <row r="771" ht="14.25" customHeight="1" x14ac:dyDescent="0.4"/>
    <row r="772" ht="14.25" customHeight="1" x14ac:dyDescent="0.4"/>
    <row r="773" ht="14.25" customHeight="1" x14ac:dyDescent="0.4"/>
    <row r="774" ht="14.25" customHeight="1" x14ac:dyDescent="0.4"/>
    <row r="775" ht="14.25" customHeight="1" x14ac:dyDescent="0.4"/>
    <row r="776" ht="14.25" customHeight="1" x14ac:dyDescent="0.4"/>
    <row r="777" ht="14.25" customHeight="1" x14ac:dyDescent="0.4"/>
    <row r="778" ht="14.25" customHeight="1" x14ac:dyDescent="0.4"/>
    <row r="779" ht="14.25" customHeight="1" x14ac:dyDescent="0.4"/>
    <row r="780" ht="14.25" customHeight="1" x14ac:dyDescent="0.4"/>
    <row r="781" ht="14.25" customHeight="1" x14ac:dyDescent="0.4"/>
    <row r="782" ht="14.25" customHeight="1" x14ac:dyDescent="0.4"/>
    <row r="783" ht="14.25" customHeight="1" x14ac:dyDescent="0.4"/>
    <row r="784" ht="14.25" customHeight="1" x14ac:dyDescent="0.4"/>
    <row r="785" ht="14.25" customHeight="1" x14ac:dyDescent="0.4"/>
    <row r="786" ht="14.25" customHeight="1" x14ac:dyDescent="0.4"/>
    <row r="787" ht="14.25" customHeight="1" x14ac:dyDescent="0.4"/>
    <row r="788" ht="14.25" customHeight="1" x14ac:dyDescent="0.4"/>
    <row r="789" ht="14.25" customHeight="1" x14ac:dyDescent="0.4"/>
    <row r="790" ht="14.25" customHeight="1" x14ac:dyDescent="0.4"/>
    <row r="791" ht="14.25" customHeight="1" x14ac:dyDescent="0.4"/>
    <row r="792" ht="14.25" customHeight="1" x14ac:dyDescent="0.4"/>
    <row r="793" ht="14.25" customHeight="1" x14ac:dyDescent="0.4"/>
    <row r="794" ht="14.25" customHeight="1" x14ac:dyDescent="0.4"/>
    <row r="795" ht="14.25" customHeight="1" x14ac:dyDescent="0.4"/>
    <row r="796" ht="14.25" customHeight="1" x14ac:dyDescent="0.4"/>
    <row r="797" ht="14.25" customHeight="1" x14ac:dyDescent="0.4"/>
    <row r="798" ht="14.25" customHeight="1" x14ac:dyDescent="0.4"/>
    <row r="799" ht="14.25" customHeight="1" x14ac:dyDescent="0.4"/>
    <row r="800" ht="14.25" customHeight="1" x14ac:dyDescent="0.4"/>
    <row r="801" ht="14.25" customHeight="1" x14ac:dyDescent="0.4"/>
    <row r="802" ht="14.25" customHeight="1" x14ac:dyDescent="0.4"/>
    <row r="803" ht="14.25" customHeight="1" x14ac:dyDescent="0.4"/>
    <row r="804" ht="14.25" customHeight="1" x14ac:dyDescent="0.4"/>
    <row r="805" ht="14.25" customHeight="1" x14ac:dyDescent="0.4"/>
    <row r="806" ht="14.25" customHeight="1" x14ac:dyDescent="0.4"/>
    <row r="807" ht="14.25" customHeight="1" x14ac:dyDescent="0.4"/>
    <row r="808" ht="14.25" customHeight="1" x14ac:dyDescent="0.4"/>
    <row r="809" ht="14.25" customHeight="1" x14ac:dyDescent="0.4"/>
    <row r="810" ht="14.25" customHeight="1" x14ac:dyDescent="0.4"/>
    <row r="811" ht="14.25" customHeight="1" x14ac:dyDescent="0.4"/>
    <row r="812" ht="14.25" customHeight="1" x14ac:dyDescent="0.4"/>
    <row r="813" ht="14.25" customHeight="1" x14ac:dyDescent="0.4"/>
    <row r="814" ht="14.25" customHeight="1" x14ac:dyDescent="0.4"/>
    <row r="815" ht="14.25" customHeight="1" x14ac:dyDescent="0.4"/>
    <row r="816" ht="14.25" customHeight="1" x14ac:dyDescent="0.4"/>
    <row r="817" ht="14.25" customHeight="1" x14ac:dyDescent="0.4"/>
    <row r="818" ht="14.25" customHeight="1" x14ac:dyDescent="0.4"/>
    <row r="819" ht="14.25" customHeight="1" x14ac:dyDescent="0.4"/>
    <row r="820" ht="14.25" customHeight="1" x14ac:dyDescent="0.4"/>
    <row r="821" ht="14.25" customHeight="1" x14ac:dyDescent="0.4"/>
    <row r="822" ht="14.25" customHeight="1" x14ac:dyDescent="0.4"/>
    <row r="823" ht="14.25" customHeight="1" x14ac:dyDescent="0.4"/>
    <row r="824" ht="14.25" customHeight="1" x14ac:dyDescent="0.4"/>
    <row r="825" ht="14.25" customHeight="1" x14ac:dyDescent="0.4"/>
    <row r="826" ht="14.25" customHeight="1" x14ac:dyDescent="0.4"/>
    <row r="827" ht="14.25" customHeight="1" x14ac:dyDescent="0.4"/>
    <row r="828" ht="14.25" customHeight="1" x14ac:dyDescent="0.4"/>
    <row r="829" ht="14.25" customHeight="1" x14ac:dyDescent="0.4"/>
    <row r="830" ht="14.25" customHeight="1" x14ac:dyDescent="0.4"/>
    <row r="831" ht="14.25" customHeight="1" x14ac:dyDescent="0.4"/>
    <row r="832" ht="14.25" customHeight="1" x14ac:dyDescent="0.4"/>
    <row r="833" ht="14.25" customHeight="1" x14ac:dyDescent="0.4"/>
    <row r="834" ht="14.25" customHeight="1" x14ac:dyDescent="0.4"/>
    <row r="835" ht="14.25" customHeight="1" x14ac:dyDescent="0.4"/>
    <row r="836" ht="14.25" customHeight="1" x14ac:dyDescent="0.4"/>
    <row r="837" ht="14.25" customHeight="1" x14ac:dyDescent="0.4"/>
    <row r="838" ht="14.25" customHeight="1" x14ac:dyDescent="0.4"/>
    <row r="839" ht="14.25" customHeight="1" x14ac:dyDescent="0.4"/>
    <row r="840" ht="14.25" customHeight="1" x14ac:dyDescent="0.4"/>
    <row r="841" ht="14.25" customHeight="1" x14ac:dyDescent="0.4"/>
    <row r="842" ht="14.25" customHeight="1" x14ac:dyDescent="0.4"/>
    <row r="843" ht="14.25" customHeight="1" x14ac:dyDescent="0.4"/>
    <row r="844" ht="14.25" customHeight="1" x14ac:dyDescent="0.4"/>
    <row r="845" ht="14.25" customHeight="1" x14ac:dyDescent="0.4"/>
    <row r="846" ht="14.25" customHeight="1" x14ac:dyDescent="0.4"/>
    <row r="847" ht="14.25" customHeight="1" x14ac:dyDescent="0.4"/>
    <row r="848" ht="14.25" customHeight="1" x14ac:dyDescent="0.4"/>
    <row r="849" ht="14.25" customHeight="1" x14ac:dyDescent="0.4"/>
    <row r="850" ht="14.25" customHeight="1" x14ac:dyDescent="0.4"/>
    <row r="851" ht="14.25" customHeight="1" x14ac:dyDescent="0.4"/>
    <row r="852" ht="14.25" customHeight="1" x14ac:dyDescent="0.4"/>
    <row r="853" ht="14.25" customHeight="1" x14ac:dyDescent="0.4"/>
    <row r="854" ht="14.25" customHeight="1" x14ac:dyDescent="0.4"/>
    <row r="855" ht="14.25" customHeight="1" x14ac:dyDescent="0.4"/>
    <row r="856" ht="14.25" customHeight="1" x14ac:dyDescent="0.4"/>
    <row r="857" ht="14.25" customHeight="1" x14ac:dyDescent="0.4"/>
    <row r="858" ht="14.25" customHeight="1" x14ac:dyDescent="0.4"/>
    <row r="859" ht="14.25" customHeight="1" x14ac:dyDescent="0.4"/>
    <row r="860" ht="14.25" customHeight="1" x14ac:dyDescent="0.4"/>
    <row r="861" ht="14.25" customHeight="1" x14ac:dyDescent="0.4"/>
    <row r="862" ht="14.25" customHeight="1" x14ac:dyDescent="0.4"/>
    <row r="863" ht="14.25" customHeight="1" x14ac:dyDescent="0.4"/>
    <row r="864" ht="14.25" customHeight="1" x14ac:dyDescent="0.4"/>
    <row r="865" ht="14.25" customHeight="1" x14ac:dyDescent="0.4"/>
    <row r="866" ht="14.25" customHeight="1" x14ac:dyDescent="0.4"/>
    <row r="867" ht="14.25" customHeight="1" x14ac:dyDescent="0.4"/>
    <row r="868" ht="14.25" customHeight="1" x14ac:dyDescent="0.4"/>
    <row r="869" ht="14.25" customHeight="1" x14ac:dyDescent="0.4"/>
    <row r="870" ht="14.25" customHeight="1" x14ac:dyDescent="0.4"/>
    <row r="871" ht="14.25" customHeight="1" x14ac:dyDescent="0.4"/>
    <row r="872" ht="14.25" customHeight="1" x14ac:dyDescent="0.4"/>
    <row r="873" ht="14.25" customHeight="1" x14ac:dyDescent="0.4"/>
    <row r="874" ht="14.25" customHeight="1" x14ac:dyDescent="0.4"/>
    <row r="875" ht="14.25" customHeight="1" x14ac:dyDescent="0.4"/>
    <row r="876" ht="14.25" customHeight="1" x14ac:dyDescent="0.4"/>
    <row r="877" ht="14.25" customHeight="1" x14ac:dyDescent="0.4"/>
    <row r="878" ht="14.25" customHeight="1" x14ac:dyDescent="0.4"/>
    <row r="879" ht="14.25" customHeight="1" x14ac:dyDescent="0.4"/>
    <row r="880" ht="14.25" customHeight="1" x14ac:dyDescent="0.4"/>
    <row r="881" ht="14.25" customHeight="1" x14ac:dyDescent="0.4"/>
    <row r="882" ht="14.25" customHeight="1" x14ac:dyDescent="0.4"/>
    <row r="883" ht="14.25" customHeight="1" x14ac:dyDescent="0.4"/>
    <row r="884" ht="14.25" customHeight="1" x14ac:dyDescent="0.4"/>
    <row r="885" ht="14.25" customHeight="1" x14ac:dyDescent="0.4"/>
    <row r="886" ht="14.25" customHeight="1" x14ac:dyDescent="0.4"/>
    <row r="887" ht="14.25" customHeight="1" x14ac:dyDescent="0.4"/>
    <row r="888" ht="14.25" customHeight="1" x14ac:dyDescent="0.4"/>
    <row r="889" ht="14.25" customHeight="1" x14ac:dyDescent="0.4"/>
    <row r="890" ht="14.25" customHeight="1" x14ac:dyDescent="0.4"/>
    <row r="891" ht="14.25" customHeight="1" x14ac:dyDescent="0.4"/>
    <row r="892" ht="14.25" customHeight="1" x14ac:dyDescent="0.4"/>
    <row r="893" ht="14.25" customHeight="1" x14ac:dyDescent="0.4"/>
    <row r="894" ht="14.25" customHeight="1" x14ac:dyDescent="0.4"/>
    <row r="895" ht="14.25" customHeight="1" x14ac:dyDescent="0.4"/>
    <row r="896" ht="14.25" customHeight="1" x14ac:dyDescent="0.4"/>
    <row r="897" ht="14.25" customHeight="1" x14ac:dyDescent="0.4"/>
    <row r="898" ht="14.25" customHeight="1" x14ac:dyDescent="0.4"/>
    <row r="899" ht="14.25" customHeight="1" x14ac:dyDescent="0.4"/>
    <row r="900" ht="14.25" customHeight="1" x14ac:dyDescent="0.4"/>
    <row r="901" ht="14.25" customHeight="1" x14ac:dyDescent="0.4"/>
    <row r="902" ht="14.25" customHeight="1" x14ac:dyDescent="0.4"/>
    <row r="903" ht="14.25" customHeight="1" x14ac:dyDescent="0.4"/>
    <row r="904" ht="14.25" customHeight="1" x14ac:dyDescent="0.4"/>
    <row r="905" ht="14.25" customHeight="1" x14ac:dyDescent="0.4"/>
    <row r="906" ht="14.25" customHeight="1" x14ac:dyDescent="0.4"/>
    <row r="907" ht="14.25" customHeight="1" x14ac:dyDescent="0.4"/>
    <row r="908" ht="14.25" customHeight="1" x14ac:dyDescent="0.4"/>
    <row r="909" ht="14.25" customHeight="1" x14ac:dyDescent="0.4"/>
    <row r="910" ht="14.25" customHeight="1" x14ac:dyDescent="0.4"/>
    <row r="911" ht="14.25" customHeight="1" x14ac:dyDescent="0.4"/>
    <row r="912" ht="14.25" customHeight="1" x14ac:dyDescent="0.4"/>
    <row r="913" ht="14.25" customHeight="1" x14ac:dyDescent="0.4"/>
    <row r="914" ht="14.25" customHeight="1" x14ac:dyDescent="0.4"/>
    <row r="915" ht="14.25" customHeight="1" x14ac:dyDescent="0.4"/>
    <row r="916" ht="14.25" customHeight="1" x14ac:dyDescent="0.4"/>
    <row r="917" ht="14.25" customHeight="1" x14ac:dyDescent="0.4"/>
    <row r="918" ht="14.25" customHeight="1" x14ac:dyDescent="0.4"/>
    <row r="919" ht="14.25" customHeight="1" x14ac:dyDescent="0.4"/>
    <row r="920" ht="14.25" customHeight="1" x14ac:dyDescent="0.4"/>
    <row r="921" ht="14.25" customHeight="1" x14ac:dyDescent="0.4"/>
    <row r="922" ht="14.25" customHeight="1" x14ac:dyDescent="0.4"/>
    <row r="923" ht="14.25" customHeight="1" x14ac:dyDescent="0.4"/>
    <row r="924" ht="14.25" customHeight="1" x14ac:dyDescent="0.4"/>
    <row r="925" ht="14.25" customHeight="1" x14ac:dyDescent="0.4"/>
    <row r="926" ht="14.25" customHeight="1" x14ac:dyDescent="0.4"/>
    <row r="927" ht="14.25" customHeight="1" x14ac:dyDescent="0.4"/>
    <row r="928" ht="14.25" customHeight="1" x14ac:dyDescent="0.4"/>
    <row r="929" ht="14.25" customHeight="1" x14ac:dyDescent="0.4"/>
    <row r="930" ht="14.25" customHeight="1" x14ac:dyDescent="0.4"/>
    <row r="931" ht="14.25" customHeight="1" x14ac:dyDescent="0.4"/>
    <row r="932" ht="14.25" customHeight="1" x14ac:dyDescent="0.4"/>
    <row r="933" ht="14.25" customHeight="1" x14ac:dyDescent="0.4"/>
    <row r="934" ht="14.25" customHeight="1" x14ac:dyDescent="0.4"/>
    <row r="935" ht="14.25" customHeight="1" x14ac:dyDescent="0.4"/>
    <row r="936" ht="14.25" customHeight="1" x14ac:dyDescent="0.4"/>
    <row r="937" ht="14.25" customHeight="1" x14ac:dyDescent="0.4"/>
    <row r="938" ht="14.25" customHeight="1" x14ac:dyDescent="0.4"/>
    <row r="939" ht="14.25" customHeight="1" x14ac:dyDescent="0.4"/>
    <row r="940" ht="14.25" customHeight="1" x14ac:dyDescent="0.4"/>
    <row r="941" ht="14.25" customHeight="1" x14ac:dyDescent="0.4"/>
    <row r="942" ht="14.25" customHeight="1" x14ac:dyDescent="0.4"/>
    <row r="943" ht="14.25" customHeight="1" x14ac:dyDescent="0.4"/>
    <row r="944" ht="14.25" customHeight="1" x14ac:dyDescent="0.4"/>
    <row r="945" ht="14.25" customHeight="1" x14ac:dyDescent="0.4"/>
    <row r="946" ht="14.25" customHeight="1" x14ac:dyDescent="0.4"/>
    <row r="947" ht="14.25" customHeight="1" x14ac:dyDescent="0.4"/>
    <row r="948" ht="14.25" customHeight="1" x14ac:dyDescent="0.4"/>
    <row r="949" ht="14.25" customHeight="1" x14ac:dyDescent="0.4"/>
    <row r="950" ht="14.25" customHeight="1" x14ac:dyDescent="0.4"/>
    <row r="951" ht="14.25" customHeight="1" x14ac:dyDescent="0.4"/>
    <row r="952" ht="14.25" customHeight="1" x14ac:dyDescent="0.4"/>
    <row r="953" ht="14.25" customHeight="1" x14ac:dyDescent="0.4"/>
    <row r="954" ht="14.25" customHeight="1" x14ac:dyDescent="0.4"/>
    <row r="955" ht="14.25" customHeight="1" x14ac:dyDescent="0.4"/>
    <row r="956" ht="14.25" customHeight="1" x14ac:dyDescent="0.4"/>
    <row r="957" ht="14.25" customHeight="1" x14ac:dyDescent="0.4"/>
    <row r="958" ht="14.25" customHeight="1" x14ac:dyDescent="0.4"/>
    <row r="959" ht="14.25" customHeight="1" x14ac:dyDescent="0.4"/>
    <row r="960" ht="14.25" customHeight="1" x14ac:dyDescent="0.4"/>
    <row r="961" ht="14.25" customHeight="1" x14ac:dyDescent="0.4"/>
    <row r="962" ht="14.25" customHeight="1" x14ac:dyDescent="0.4"/>
    <row r="963" ht="14.25" customHeight="1" x14ac:dyDescent="0.4"/>
    <row r="964" ht="14.25" customHeight="1" x14ac:dyDescent="0.4"/>
    <row r="965" ht="14.25" customHeight="1" x14ac:dyDescent="0.4"/>
    <row r="966" ht="14.25" customHeight="1" x14ac:dyDescent="0.4"/>
    <row r="967" ht="14.25" customHeight="1" x14ac:dyDescent="0.4"/>
    <row r="968" ht="14.25" customHeight="1" x14ac:dyDescent="0.4"/>
    <row r="969" ht="14.25" customHeight="1" x14ac:dyDescent="0.4"/>
    <row r="970" ht="14.25" customHeight="1" x14ac:dyDescent="0.4"/>
    <row r="971" ht="14.25" customHeight="1" x14ac:dyDescent="0.4"/>
    <row r="972" ht="14.25" customHeight="1" x14ac:dyDescent="0.4"/>
    <row r="973" ht="14.25" customHeight="1" x14ac:dyDescent="0.4"/>
    <row r="974" ht="14.25" customHeight="1" x14ac:dyDescent="0.4"/>
    <row r="975" ht="14.25" customHeight="1" x14ac:dyDescent="0.4"/>
    <row r="976" ht="14.25" customHeight="1" x14ac:dyDescent="0.4"/>
    <row r="977" ht="14.25" customHeight="1" x14ac:dyDescent="0.4"/>
    <row r="978" ht="14.25" customHeight="1" x14ac:dyDescent="0.4"/>
    <row r="979" ht="14.25" customHeight="1" x14ac:dyDescent="0.4"/>
    <row r="980" ht="14.25" customHeight="1" x14ac:dyDescent="0.4"/>
    <row r="981" ht="14.25" customHeight="1" x14ac:dyDescent="0.4"/>
    <row r="982" ht="14.25" customHeight="1" x14ac:dyDescent="0.4"/>
    <row r="983" ht="14.25" customHeight="1" x14ac:dyDescent="0.4"/>
    <row r="984" ht="14.25" customHeight="1" x14ac:dyDescent="0.4"/>
    <row r="985" ht="14.25" customHeight="1" x14ac:dyDescent="0.4"/>
    <row r="986" ht="14.25" customHeight="1" x14ac:dyDescent="0.4"/>
    <row r="987" ht="14.25" customHeight="1" x14ac:dyDescent="0.4"/>
    <row r="988" ht="14.25" customHeight="1" x14ac:dyDescent="0.4"/>
    <row r="989" ht="14.25" customHeight="1" x14ac:dyDescent="0.4"/>
    <row r="990" ht="14.25" customHeight="1" x14ac:dyDescent="0.4"/>
    <row r="991" ht="14.25" customHeight="1" x14ac:dyDescent="0.4"/>
    <row r="992" ht="14.25" customHeight="1" x14ac:dyDescent="0.4"/>
    <row r="993" ht="14.25" customHeight="1" x14ac:dyDescent="0.4"/>
    <row r="994" ht="14.25" customHeight="1" x14ac:dyDescent="0.4"/>
    <row r="995" ht="14.25" customHeight="1" x14ac:dyDescent="0.4"/>
    <row r="996" ht="14.25" customHeight="1" x14ac:dyDescent="0.4"/>
    <row r="997" ht="14.25" customHeight="1" x14ac:dyDescent="0.4"/>
    <row r="998" ht="14.25" customHeight="1" x14ac:dyDescent="0.4"/>
    <row r="999" ht="14.25" customHeight="1" x14ac:dyDescent="0.4"/>
    <row r="1000" ht="14.25" customHeight="1" x14ac:dyDescent="0.4"/>
  </sheetData>
  <autoFilter ref="A2:N260" xr:uid="{00000000-0001-0000-0100-000000000000}">
    <sortState xmlns:xlrd2="http://schemas.microsoft.com/office/spreadsheetml/2017/richdata2" ref="A3:N260">
      <sortCondition ref="A2:A260"/>
    </sortState>
  </autoFilter>
  <phoneticPr fontId="15" type="noConversion"/>
  <conditionalFormatting sqref="B3:O260">
    <cfRule type="cellIs" dxfId="0" priority="1" operator="lessThan">
      <formula>0</formula>
    </cfRule>
  </conditionalFormatting>
  <pageMargins left="0.7" right="0.7" top="0.75" bottom="0.75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F2EAC-03CE-492F-B6F1-BB35BCD33DEE}">
  <dimension ref="A1:AG266"/>
  <sheetViews>
    <sheetView tabSelected="1" topLeftCell="S4" zoomScale="148" zoomScaleNormal="148" workbookViewId="0">
      <selection activeCell="AB23" sqref="AB23"/>
    </sheetView>
  </sheetViews>
  <sheetFormatPr defaultRowHeight="14.6" x14ac:dyDescent="0.4"/>
  <cols>
    <col min="2" max="7" width="13.4609375" bestFit="1" customWidth="1"/>
    <col min="8" max="11" width="12.3828125" bestFit="1" customWidth="1"/>
    <col min="12" max="13" width="13.4609375" bestFit="1" customWidth="1"/>
    <col min="14" max="14" width="14.4609375" bestFit="1" customWidth="1"/>
    <col min="15" max="15" width="9.61328125" style="42" bestFit="1" customWidth="1"/>
    <col min="17" max="17" width="16.61328125" bestFit="1" customWidth="1"/>
  </cols>
  <sheetData>
    <row r="1" spans="1:33" x14ac:dyDescent="0.4">
      <c r="A1" t="s">
        <v>54</v>
      </c>
    </row>
    <row r="2" spans="1:33" x14ac:dyDescent="0.4">
      <c r="A2" s="1" t="str">
        <f>'Monthly ELEC - Raw'!A2</f>
        <v>House</v>
      </c>
      <c r="B2" s="31" t="str">
        <f>'Monthly ELEC - Raw'!B2</f>
        <v>January</v>
      </c>
      <c r="C2" s="1" t="str">
        <f>'Monthly ELEC - Raw'!C2</f>
        <v>Feburary</v>
      </c>
      <c r="D2" s="1" t="str">
        <f>'Monthly ELEC - Raw'!D2</f>
        <v>March</v>
      </c>
      <c r="E2" s="1" t="str">
        <f>'Monthly ELEC - Raw'!E2</f>
        <v>April</v>
      </c>
      <c r="F2" s="1" t="str">
        <f>'Monthly ELEC - Raw'!F2</f>
        <v>May</v>
      </c>
      <c r="G2" s="1" t="str">
        <f>'Monthly ELEC - Raw'!G2</f>
        <v>June</v>
      </c>
      <c r="H2" s="1" t="str">
        <f>'Monthly ELEC - Raw'!H2</f>
        <v>July</v>
      </c>
      <c r="I2" s="1" t="str">
        <f>'Monthly ELEC - Raw'!I2</f>
        <v>August</v>
      </c>
      <c r="J2" s="1" t="str">
        <f>'Monthly ELEC - Raw'!J2</f>
        <v>September</v>
      </c>
      <c r="K2" s="1" t="str">
        <f>'Monthly ELEC - Raw'!K2</f>
        <v>October</v>
      </c>
      <c r="L2" s="1" t="str">
        <f>'Monthly ELEC - Raw'!L2</f>
        <v>November</v>
      </c>
      <c r="M2" s="1" t="str">
        <f>'Monthly ELEC - Raw'!M2</f>
        <v>December</v>
      </c>
      <c r="N2" s="1" t="str">
        <f>'Monthly ELEC - Raw'!N2</f>
        <v>Total 2021</v>
      </c>
      <c r="O2" s="43" t="s">
        <v>57</v>
      </c>
      <c r="Q2" s="33" t="s">
        <v>30</v>
      </c>
      <c r="R2" s="33" t="s">
        <v>0</v>
      </c>
      <c r="S2" t="s">
        <v>1</v>
      </c>
      <c r="T2" t="s">
        <v>2</v>
      </c>
      <c r="U2" t="s">
        <v>3</v>
      </c>
      <c r="V2" t="s">
        <v>4</v>
      </c>
      <c r="W2" t="s">
        <v>5</v>
      </c>
      <c r="X2" t="s">
        <v>6</v>
      </c>
      <c r="Y2" t="s">
        <v>7</v>
      </c>
      <c r="Z2" t="s">
        <v>8</v>
      </c>
      <c r="AA2" t="s">
        <v>9</v>
      </c>
      <c r="AB2" t="s">
        <v>10</v>
      </c>
      <c r="AC2" t="s">
        <v>11</v>
      </c>
      <c r="AD2" t="s">
        <v>12</v>
      </c>
      <c r="AF2" s="57" t="s">
        <v>15</v>
      </c>
    </row>
    <row r="3" spans="1:33" x14ac:dyDescent="0.4">
      <c r="A3" s="30">
        <f>'Monthly ELEC - Raw'!A261</f>
        <v>259</v>
      </c>
      <c r="B3" s="32">
        <f>('Monthly ELEC - Raw'!B261*3.412)+('Monthly GAS - Raw'!B261*102)</f>
        <v>1111.9230320000001</v>
      </c>
      <c r="C3" s="32">
        <f>('Monthly ELEC - Raw'!C261*3.412)+('Monthly GAS - Raw'!C261*102)</f>
        <v>1041.4549959999999</v>
      </c>
      <c r="D3" s="32">
        <f>('Monthly ELEC - Raw'!D261*3.412)+('Monthly GAS - Raw'!D261*102)</f>
        <v>955.1484559999999</v>
      </c>
      <c r="E3" s="32">
        <f>('Monthly ELEC - Raw'!E261*3.412)+('Monthly GAS - Raw'!E261*102)</f>
        <v>877.84959600000002</v>
      </c>
      <c r="F3" s="32">
        <f>('Monthly ELEC - Raw'!F261*3.412)+('Monthly GAS - Raw'!F261*102)</f>
        <v>953.92013599999984</v>
      </c>
      <c r="G3" s="32">
        <f>('Monthly ELEC - Raw'!G261*3.412)+('Monthly GAS - Raw'!G261*102)</f>
        <v>1571.512608</v>
      </c>
      <c r="H3" s="32">
        <f>('Monthly ELEC - Raw'!H261*3.412)+('Monthly GAS - Raw'!H261*102)</f>
        <v>2235.0476599999997</v>
      </c>
      <c r="I3" s="32">
        <f>('Monthly ELEC - Raw'!I261*3.412)+('Monthly GAS - Raw'!I261*102)</f>
        <v>2632.4876559999998</v>
      </c>
      <c r="J3" s="32">
        <f>('Monthly ELEC - Raw'!J261*3.412)+('Monthly GAS - Raw'!J261*102)</f>
        <v>1154.596916</v>
      </c>
      <c r="K3" s="32">
        <f>('Monthly ELEC - Raw'!K261*3.412)+('Monthly GAS - Raw'!K261*102)</f>
        <v>782.665032</v>
      </c>
      <c r="L3" s="32">
        <f>('Monthly ELEC - Raw'!L261*3.412)+('Monthly GAS - Raw'!L261*102)</f>
        <v>1020.9761719999999</v>
      </c>
      <c r="M3" s="32">
        <f>('Monthly ELEC - Raw'!M261*3.412)+('Monthly GAS - Raw'!M261*102)</f>
        <v>1171.1724119999999</v>
      </c>
      <c r="N3" s="32">
        <f>('Monthly ELEC - Raw'!N261*3.412)+('Monthly GAS - Raw'!N261*102)</f>
        <v>15508.754672000003</v>
      </c>
      <c r="O3" s="44">
        <f>N3/867</f>
        <v>17.887836991926186</v>
      </c>
      <c r="Q3" s="49" t="s">
        <v>58</v>
      </c>
      <c r="R3" s="16">
        <f>AVERAGE(B5,B7,B9:B93)</f>
        <v>9075.2326452413781</v>
      </c>
      <c r="S3" s="16">
        <f t="shared" ref="S3:AD3" si="0">AVERAGE(C5,C7,C9:C93)</f>
        <v>9265.5081879540194</v>
      </c>
      <c r="T3" s="16">
        <f t="shared" si="0"/>
        <v>10376.75684468966</v>
      </c>
      <c r="U3" s="16">
        <f t="shared" si="0"/>
        <v>5232.996480321839</v>
      </c>
      <c r="V3" s="16">
        <f t="shared" si="0"/>
        <v>4321.8917482758643</v>
      </c>
      <c r="W3" s="16">
        <f t="shared" si="0"/>
        <v>3463.4842840919537</v>
      </c>
      <c r="X3" s="16">
        <f t="shared" si="0"/>
        <v>2509.692081931034</v>
      </c>
      <c r="Y3" s="16">
        <f t="shared" si="0"/>
        <v>2621.6394445976998</v>
      </c>
      <c r="Z3" s="16">
        <f t="shared" si="0"/>
        <v>2055.3765304367798</v>
      </c>
      <c r="AA3" s="16">
        <f t="shared" si="0"/>
        <v>2165.3392584367812</v>
      </c>
      <c r="AB3" s="16">
        <f t="shared" si="0"/>
        <v>3845.6878584367819</v>
      </c>
      <c r="AC3" s="16">
        <f t="shared" si="0"/>
        <v>8275.4814309425274</v>
      </c>
      <c r="AD3" s="16">
        <f t="shared" si="0"/>
        <v>63209.086795356307</v>
      </c>
      <c r="AF3" s="16">
        <f>COUNT(O5,O7,O9:O28)</f>
        <v>22</v>
      </c>
      <c r="AG3" s="48">
        <f>AF3/258</f>
        <v>8.5271317829457363E-2</v>
      </c>
    </row>
    <row r="4" spans="1:33" x14ac:dyDescent="0.4">
      <c r="A4" s="30">
        <f>'Monthly ELEC - Raw'!A263</f>
        <v>261</v>
      </c>
      <c r="B4" s="32">
        <f>('Monthly ELEC - Raw'!B263*3.412)+('Monthly GAS - Raw'!B263*102)</f>
        <v>1604.3701679999999</v>
      </c>
      <c r="C4" s="32">
        <f>('Monthly ELEC - Raw'!C263*3.412)+('Monthly GAS - Raw'!C263*102)</f>
        <v>1604.7796080000001</v>
      </c>
      <c r="D4" s="32">
        <f>('Monthly ELEC - Raw'!D263*3.412)+('Monthly GAS - Raw'!D263*102)</f>
        <v>1233.3151679999999</v>
      </c>
      <c r="E4" s="32">
        <f>('Monthly ELEC - Raw'!E263*3.412)+('Monthly GAS - Raw'!E263*102)</f>
        <v>1071.5795439999999</v>
      </c>
      <c r="F4" s="32">
        <f>('Monthly ELEC - Raw'!F263*3.412)+('Monthly GAS - Raw'!F263*102)</f>
        <v>1220.8886640000001</v>
      </c>
      <c r="G4" s="32">
        <f>('Monthly ELEC - Raw'!G263*3.412)+('Monthly GAS - Raw'!G263*102)</f>
        <v>1527.6479360000001</v>
      </c>
      <c r="H4" s="32">
        <f>('Monthly ELEC - Raw'!H263*3.412)+('Monthly GAS - Raw'!H263*102)</f>
        <v>1839.1089439999998</v>
      </c>
      <c r="I4" s="32">
        <f>('Monthly ELEC - Raw'!I263*3.412)+('Monthly GAS - Raw'!I263*102)</f>
        <v>2062.001256</v>
      </c>
      <c r="J4" s="32">
        <f>('Monthly ELEC - Raw'!J263*3.412)+('Monthly GAS - Raw'!J263*102)</f>
        <v>830.535392</v>
      </c>
      <c r="K4" s="32">
        <f>('Monthly ELEC - Raw'!K263*3.412)+('Monthly GAS - Raw'!K263*102)</f>
        <v>1245.390236</v>
      </c>
      <c r="L4" s="32">
        <f>('Monthly ELEC - Raw'!L263*3.412)+('Monthly GAS - Raw'!L263*102)</f>
        <v>1310.8494559999999</v>
      </c>
      <c r="M4" s="32">
        <f>('Monthly ELEC - Raw'!M263*3.412)+('Monthly GAS - Raw'!M263*102)</f>
        <v>1444.8250479999999</v>
      </c>
      <c r="N4" s="32">
        <f>('Monthly ELEC - Raw'!N263*3.412)+('Monthly GAS - Raw'!N263*102)</f>
        <v>16995.291419999998</v>
      </c>
      <c r="O4" s="44">
        <f t="shared" ref="O4:O67" si="1">N4/867</f>
        <v>19.602412249134947</v>
      </c>
      <c r="Q4" s="33" t="s">
        <v>28</v>
      </c>
      <c r="R4" s="16">
        <f>AVERAGE(B94:B179)</f>
        <v>12040.863455023253</v>
      </c>
      <c r="S4" s="16">
        <f t="shared" ref="S4:AD4" si="2">AVERAGE(C94:C179)</f>
        <v>12473.560943069762</v>
      </c>
      <c r="T4" s="16">
        <f t="shared" si="2"/>
        <v>13936.410183674412</v>
      </c>
      <c r="U4" s="16">
        <f t="shared" si="2"/>
        <v>7029.4476114883719</v>
      </c>
      <c r="V4" s="16">
        <f t="shared" si="2"/>
        <v>5718.716726279069</v>
      </c>
      <c r="W4" s="16">
        <f t="shared" si="2"/>
        <v>4504.0624221395337</v>
      </c>
      <c r="X4" s="16">
        <f t="shared" si="2"/>
        <v>3255.77864660465</v>
      </c>
      <c r="Y4" s="16">
        <f t="shared" si="2"/>
        <v>3542.0284913953469</v>
      </c>
      <c r="Z4" s="16">
        <f t="shared" si="2"/>
        <v>2566.117803441859</v>
      </c>
      <c r="AA4" s="16">
        <f t="shared" si="2"/>
        <v>2712.2759870697673</v>
      </c>
      <c r="AB4" s="16">
        <f t="shared" si="2"/>
        <v>5027.2558143720944</v>
      </c>
      <c r="AC4" s="16">
        <f t="shared" si="2"/>
        <v>10798.207092651157</v>
      </c>
      <c r="AD4" s="16">
        <f t="shared" si="2"/>
        <v>83604.7251772093</v>
      </c>
      <c r="AF4" s="16">
        <f>COUNT(O29:O107)</f>
        <v>79</v>
      </c>
      <c r="AG4" s="48">
        <f>AF4/258</f>
        <v>0.30620155038759689</v>
      </c>
    </row>
    <row r="5" spans="1:33" x14ac:dyDescent="0.4">
      <c r="A5">
        <f>'Monthly ELEC - Raw'!A29</f>
        <v>27</v>
      </c>
      <c r="B5" s="16">
        <f>('Monthly ELEC - Raw'!B29*3.412)+('Monthly GAS - Raw'!B29*102)</f>
        <v>1989.7760399999997</v>
      </c>
      <c r="C5" s="16">
        <f>('Monthly ELEC - Raw'!C29*3.412)+('Monthly GAS - Raw'!C29*102)</f>
        <v>1568.2063800000001</v>
      </c>
      <c r="D5" s="16">
        <f>('Monthly ELEC - Raw'!D29*3.412)+('Monthly GAS - Raw'!D29*102)</f>
        <v>1613.787288</v>
      </c>
      <c r="E5" s="16">
        <f>('Monthly ELEC - Raw'!E29*3.412)+('Monthly GAS - Raw'!E29*102)</f>
        <v>1266.5105159999998</v>
      </c>
      <c r="F5" s="16">
        <f>('Monthly ELEC - Raw'!F29*3.412)+('Monthly GAS - Raw'!F29*102)</f>
        <v>1246.0112199999999</v>
      </c>
      <c r="G5" s="16">
        <f>('Monthly ELEC - Raw'!G29*3.412)+('Monthly GAS - Raw'!G29*102)</f>
        <v>1632.7716559999999</v>
      </c>
      <c r="H5" s="16">
        <f>('Monthly ELEC - Raw'!H29*3.412)+('Monthly GAS - Raw'!H29*102)</f>
        <v>1689.77594</v>
      </c>
      <c r="I5" s="16">
        <f>('Monthly ELEC - Raw'!I29*3.412)+('Monthly GAS - Raw'!I29*102)</f>
        <v>1881.7282360000002</v>
      </c>
      <c r="J5" s="16">
        <f>('Monthly ELEC - Raw'!J29*3.412)+('Monthly GAS - Raw'!J29*102)</f>
        <v>1123.7046679999999</v>
      </c>
      <c r="K5" s="16">
        <f>('Monthly ELEC - Raw'!K29*3.412)+('Monthly GAS - Raw'!K29*102)</f>
        <v>1114.011176</v>
      </c>
      <c r="L5" s="16">
        <f>('Monthly ELEC - Raw'!L29*3.412)+('Monthly GAS - Raw'!L29*102)</f>
        <v>1307.2941519999999</v>
      </c>
      <c r="M5" s="16">
        <f>('Monthly ELEC - Raw'!M29*3.412)+('Monthly GAS - Raw'!M29*102)</f>
        <v>1534.6152399999999</v>
      </c>
      <c r="N5" s="16">
        <f>('Monthly ELEC - Raw'!N29*3.412)+('Monthly GAS - Raw'!N29*102)</f>
        <v>17968.192511999998</v>
      </c>
      <c r="O5" s="45">
        <f t="shared" si="1"/>
        <v>20.724558837370239</v>
      </c>
      <c r="Q5" s="49" t="s">
        <v>59</v>
      </c>
      <c r="R5" s="16">
        <f>AVERAGE(B180:B264)</f>
        <v>16169.120807200003</v>
      </c>
      <c r="S5" s="16">
        <f t="shared" ref="S5:AD5" si="3">AVERAGE(C180:C264)</f>
        <v>17144.178917458819</v>
      </c>
      <c r="T5" s="16">
        <f t="shared" si="3"/>
        <v>18906.472533270586</v>
      </c>
      <c r="U5" s="16">
        <f t="shared" si="3"/>
        <v>9587.7828177882329</v>
      </c>
      <c r="V5" s="16">
        <f t="shared" si="3"/>
        <v>8116.9873234823499</v>
      </c>
      <c r="W5" s="16">
        <f t="shared" si="3"/>
        <v>6235.7312162352928</v>
      </c>
      <c r="X5" s="16">
        <f t="shared" si="3"/>
        <v>4310.9544540235283</v>
      </c>
      <c r="Y5" s="16">
        <f t="shared" si="3"/>
        <v>4352.7274109176451</v>
      </c>
      <c r="Z5" s="16">
        <f t="shared" si="3"/>
        <v>3445.9543905411751</v>
      </c>
      <c r="AA5" s="16">
        <f t="shared" si="3"/>
        <v>3854.1619122352936</v>
      </c>
      <c r="AB5" s="16">
        <f t="shared" si="3"/>
        <v>7446.8250983529379</v>
      </c>
      <c r="AC5" s="16">
        <f t="shared" si="3"/>
        <v>14874.809062541171</v>
      </c>
      <c r="AD5" s="16">
        <f t="shared" si="3"/>
        <v>114445.70594404706</v>
      </c>
      <c r="AF5" s="16">
        <f>COUNT(O108:O264)</f>
        <v>157</v>
      </c>
      <c r="AG5" s="48">
        <f>AF5/258</f>
        <v>0.60852713178294571</v>
      </c>
    </row>
    <row r="6" spans="1:33" x14ac:dyDescent="0.4">
      <c r="A6" s="30">
        <f>'Monthly ELEC - Raw'!A262</f>
        <v>260</v>
      </c>
      <c r="B6" s="32">
        <f>('Monthly ELEC - Raw'!B262*3.412)+('Monthly GAS - Raw'!B262*102)</f>
        <v>1553.084396</v>
      </c>
      <c r="C6" s="32">
        <f>('Monthly ELEC - Raw'!C262*3.412)+('Monthly GAS - Raw'!C262*102)</f>
        <v>1417.9419</v>
      </c>
      <c r="D6" s="32">
        <f>('Monthly ELEC - Raw'!D262*3.412)+('Monthly GAS - Raw'!D262*102)</f>
        <v>1583.4955520000001</v>
      </c>
      <c r="E6" s="32">
        <f>('Monthly ELEC - Raw'!E262*3.412)+('Monthly GAS - Raw'!E262*102)</f>
        <v>1105.5016479999999</v>
      </c>
      <c r="F6" s="32">
        <f>('Monthly ELEC - Raw'!F262*3.412)+('Monthly GAS - Raw'!F262*102)</f>
        <v>1344.181284</v>
      </c>
      <c r="G6" s="32">
        <f>('Monthly ELEC - Raw'!G262*3.412)+('Monthly GAS - Raw'!G262*102)</f>
        <v>1991.7277039999999</v>
      </c>
      <c r="H6" s="32">
        <f>('Monthly ELEC - Raw'!H262*3.412)+('Monthly GAS - Raw'!H262*102)</f>
        <v>1614.7699439999999</v>
      </c>
      <c r="I6" s="32">
        <f>('Monthly ELEC - Raw'!I262*3.412)+('Monthly GAS - Raw'!I262*102)</f>
        <v>3580.982712</v>
      </c>
      <c r="J6" s="32">
        <f>('Monthly ELEC - Raw'!J262*3.412)+('Monthly GAS - Raw'!J262*102)</f>
        <v>1406.535584</v>
      </c>
      <c r="K6" s="32">
        <f>('Monthly ELEC - Raw'!K262*3.412)+('Monthly GAS - Raw'!K262*102)</f>
        <v>954.74925200000007</v>
      </c>
      <c r="L6" s="32">
        <f>('Monthly ELEC - Raw'!L262*3.412)+('Monthly GAS - Raw'!L262*102)</f>
        <v>1319.2225039999998</v>
      </c>
      <c r="M6" s="32">
        <f>('Monthly ELEC - Raw'!M262*3.412)+('Monthly GAS - Raw'!M262*102)</f>
        <v>1482.4184639999999</v>
      </c>
      <c r="N6" s="32">
        <f>('Monthly ELEC - Raw'!N262*3.412)+('Monthly GAS - Raw'!N262*102)</f>
        <v>19354.610944</v>
      </c>
      <c r="O6" s="44">
        <f t="shared" si="1"/>
        <v>22.323657374855824</v>
      </c>
    </row>
    <row r="7" spans="1:33" x14ac:dyDescent="0.4">
      <c r="A7">
        <f>'Monthly ELEC - Raw'!A234</f>
        <v>232</v>
      </c>
      <c r="B7" s="16">
        <f>('Monthly ELEC - Raw'!B234*3.412)+('Monthly GAS - Raw'!B234*102)</f>
        <v>3031.2491559999999</v>
      </c>
      <c r="C7" s="16">
        <f>('Monthly ELEC - Raw'!C234*3.412)+('Monthly GAS - Raw'!C234*102)</f>
        <v>3232.1629679999996</v>
      </c>
      <c r="D7" s="16">
        <f>('Monthly ELEC - Raw'!D234*3.412)+('Monthly GAS - Raw'!D234*102)</f>
        <v>3988.0827319999999</v>
      </c>
      <c r="E7" s="16">
        <f>('Monthly ELEC - Raw'!E234*3.412)+('Monthly GAS - Raw'!E234*102)</f>
        <v>2177.8075399999998</v>
      </c>
      <c r="F7" s="16">
        <f>('Monthly ELEC - Raw'!F234*3.412)+('Monthly GAS - Raw'!F234*102)</f>
        <v>2362.0931399999999</v>
      </c>
      <c r="G7" s="16">
        <f>('Monthly ELEC - Raw'!G234*3.412)+('Monthly GAS - Raw'!G234*102)</f>
        <v>3145.2939240000001</v>
      </c>
      <c r="H7" s="16">
        <f>('Monthly ELEC - Raw'!H234*3.412)+('Monthly GAS - Raw'!H234*102)</f>
        <v>2472.2275520000003</v>
      </c>
      <c r="I7" s="16">
        <f>('Monthly ELEC - Raw'!I234*3.412)+('Monthly GAS - Raw'!I234*102)</f>
        <v>3513.2816039999998</v>
      </c>
      <c r="J7" s="16">
        <f>('Monthly ELEC - Raw'!J234*3.412)+('Monthly GAS - Raw'!J234*102)</f>
        <v>2003.010984</v>
      </c>
      <c r="K7" s="16">
        <f>('Monthly ELEC - Raw'!K234*3.412)+('Monthly GAS - Raw'!K234*102)</f>
        <v>1567.1331359999999</v>
      </c>
      <c r="L7" s="16">
        <f>('Monthly ELEC - Raw'!L234*3.412)+('Monthly GAS - Raw'!L234*102)</f>
        <v>1587.105176</v>
      </c>
      <c r="M7" s="16">
        <f>('Monthly ELEC - Raw'!M234*3.412)+('Monthly GAS - Raw'!M234*102)</f>
        <v>1823.740888</v>
      </c>
      <c r="N7" s="16">
        <f>('Monthly ELEC - Raw'!N234*3.412)+('Monthly GAS - Raw'!N234*102)</f>
        <v>30903.188800000004</v>
      </c>
      <c r="O7" s="45">
        <f t="shared" si="1"/>
        <v>35.643816378316039</v>
      </c>
    </row>
    <row r="8" spans="1:33" x14ac:dyDescent="0.4">
      <c r="A8" s="30">
        <f>'Monthly ELEC - Raw'!A264</f>
        <v>262</v>
      </c>
      <c r="B8" s="32">
        <f>('Monthly ELEC - Raw'!B264*3.412)+('Monthly GAS - Raw'!B264*102)</f>
        <v>2588.8345279999999</v>
      </c>
      <c r="C8" s="32">
        <f>('Monthly ELEC - Raw'!C264*3.412)+('Monthly GAS - Raw'!C264*102)</f>
        <v>3414.23486</v>
      </c>
      <c r="D8" s="32">
        <f>('Monthly ELEC - Raw'!D264*3.412)+('Monthly GAS - Raw'!D264*102)</f>
        <v>3773.4263360000004</v>
      </c>
      <c r="E8" s="32">
        <f>('Monthly ELEC - Raw'!E264*3.412)+('Monthly GAS - Raw'!E264*102)</f>
        <v>2260.593304</v>
      </c>
      <c r="F8" s="32">
        <f>('Monthly ELEC - Raw'!F264*3.412)+('Monthly GAS - Raw'!F264*102)</f>
        <v>2135.273956</v>
      </c>
      <c r="G8" s="32">
        <f>('Monthly ELEC - Raw'!G264*3.412)+('Monthly GAS - Raw'!G264*102)</f>
        <v>2434.0184399999998</v>
      </c>
      <c r="H8" s="32">
        <f>('Monthly ELEC - Raw'!H264*3.412)+('Monthly GAS - Raw'!H264*102)</f>
        <v>3206.3246399999998</v>
      </c>
      <c r="I8" s="32">
        <f>('Monthly ELEC - Raw'!I264*3.412)+('Monthly GAS - Raw'!I264*102)</f>
        <v>2889.1109999999999</v>
      </c>
      <c r="J8" s="32">
        <f>('Monthly ELEC - Raw'!J264*3.412)+('Monthly GAS - Raw'!J264*102)</f>
        <v>2384.6945679999999</v>
      </c>
      <c r="K8" s="32">
        <f>('Monthly ELEC - Raw'!K264*3.412)+('Monthly GAS - Raw'!K264*102)</f>
        <v>2341.9524439999996</v>
      </c>
      <c r="L8" s="32">
        <f>('Monthly ELEC - Raw'!L264*3.412)+('Monthly GAS - Raw'!L264*102)</f>
        <v>2088.4886120000001</v>
      </c>
      <c r="M8" s="32">
        <f>('Monthly ELEC - Raw'!M264*3.412)+('Monthly GAS - Raw'!M264*102)</f>
        <v>2231.8199079999999</v>
      </c>
      <c r="N8" s="32">
        <f>('Monthly ELEC - Raw'!N264*3.412)+('Monthly GAS - Raw'!N264*102)</f>
        <v>31748.772595999999</v>
      </c>
      <c r="O8" s="44">
        <f t="shared" si="1"/>
        <v>36.61911487427912</v>
      </c>
    </row>
    <row r="9" spans="1:33" x14ac:dyDescent="0.4">
      <c r="A9">
        <f>'Monthly ELEC - Raw'!A22</f>
        <v>20</v>
      </c>
      <c r="B9" s="16">
        <f>('Monthly ELEC - Raw'!B22*3.412)+('Monthly GAS - Raw'!B22*102)</f>
        <v>1412.6840079999999</v>
      </c>
      <c r="C9" s="16">
        <f>('Monthly ELEC - Raw'!C22*3.412)+('Monthly GAS - Raw'!C22*102)</f>
        <v>1282.4957359999999</v>
      </c>
      <c r="D9" s="16">
        <f>('Monthly ELEC - Raw'!D22*3.412)+('Monthly GAS - Raw'!D22*102)</f>
        <v>5217.1019200000001</v>
      </c>
      <c r="E9" s="16">
        <f>('Monthly ELEC - Raw'!E22*3.412)+('Monthly GAS - Raw'!E22*102)</f>
        <v>4891.7831759999999</v>
      </c>
      <c r="F9" s="16">
        <f>('Monthly ELEC - Raw'!F22*3.412)+('Monthly GAS - Raw'!F22*102)</f>
        <v>3831.381684</v>
      </c>
      <c r="G9" s="16">
        <f>('Monthly ELEC - Raw'!G22*3.412)+('Monthly GAS - Raw'!G22*102)</f>
        <v>2346.5855320000001</v>
      </c>
      <c r="H9" s="16">
        <f>('Monthly ELEC - Raw'!H22*3.412)+('Monthly GAS - Raw'!H22*102)</f>
        <v>1445.2019719999998</v>
      </c>
      <c r="I9" s="16">
        <f>('Monthly ELEC - Raw'!I22*3.412)+('Monthly GAS - Raw'!I22*102)</f>
        <v>1471.3822479999999</v>
      </c>
      <c r="J9" s="16">
        <f>('Monthly ELEC - Raw'!J22*3.412)+('Monthly GAS - Raw'!J22*102)</f>
        <v>1167.5163520000001</v>
      </c>
      <c r="K9" s="16">
        <f>('Monthly ELEC - Raw'!K22*3.412)+('Monthly GAS - Raw'!K22*102)</f>
        <v>1372.8607479999998</v>
      </c>
      <c r="L9" s="16">
        <f>('Monthly ELEC - Raw'!L22*3.412)+('Monthly GAS - Raw'!L22*102)</f>
        <v>1647.279344</v>
      </c>
      <c r="M9" s="16">
        <f>('Monthly ELEC - Raw'!M22*3.412)+('Monthly GAS - Raw'!M22*102)</f>
        <v>11123.283923999999</v>
      </c>
      <c r="N9" s="16">
        <f>('Monthly ELEC - Raw'!N22*3.412)+('Monthly GAS - Raw'!N22*102)</f>
        <v>37209.556643999997</v>
      </c>
      <c r="O9" s="45">
        <f t="shared" si="1"/>
        <v>42.917597051903108</v>
      </c>
    </row>
    <row r="10" spans="1:33" x14ac:dyDescent="0.4">
      <c r="A10">
        <f>'Monthly ELEC - Raw'!A41</f>
        <v>39</v>
      </c>
      <c r="B10" s="16">
        <f>('Monthly ELEC - Raw'!B41*3.412)+('Monthly GAS - Raw'!B41*102)</f>
        <v>5189.3589480000001</v>
      </c>
      <c r="C10" s="16">
        <f>('Monthly ELEC - Raw'!C41*3.412)+('Monthly GAS - Raw'!C41*102)</f>
        <v>2061.345812</v>
      </c>
      <c r="D10" s="16">
        <f>('Monthly ELEC - Raw'!D41*3.412)+('Monthly GAS - Raw'!D41*102)</f>
        <v>1539.335572</v>
      </c>
      <c r="E10" s="16">
        <f>('Monthly ELEC - Raw'!E41*3.412)+('Monthly GAS - Raw'!E41*102)</f>
        <v>1389.0523599999999</v>
      </c>
      <c r="F10" s="16">
        <f>('Monthly ELEC - Raw'!F41*3.412)+('Monthly GAS - Raw'!F41*102)</f>
        <v>1804.8642359999999</v>
      </c>
      <c r="G10" s="16">
        <f>('Monthly ELEC - Raw'!G41*3.412)+('Monthly GAS - Raw'!G41*102)</f>
        <v>2622.19686</v>
      </c>
      <c r="H10" s="16">
        <f>('Monthly ELEC - Raw'!H41*3.412)+('Monthly GAS - Raw'!H41*102)</f>
        <v>2408.1962880000001</v>
      </c>
      <c r="I10" s="16">
        <f>('Monthly ELEC - Raw'!I41*3.412)+('Monthly GAS - Raw'!I41*102)</f>
        <v>3698.0429399999998</v>
      </c>
      <c r="J10" s="16">
        <f>('Monthly ELEC - Raw'!J41*3.412)+('Monthly GAS - Raw'!J41*102)</f>
        <v>3314.8188039999995</v>
      </c>
      <c r="K10" s="16">
        <f>('Monthly ELEC - Raw'!K41*3.412)+('Monthly GAS - Raw'!K41*102)</f>
        <v>4141.4248360000001</v>
      </c>
      <c r="L10" s="16">
        <f>('Monthly ELEC - Raw'!L41*3.412)+('Monthly GAS - Raw'!L41*102)</f>
        <v>2053.6108759999997</v>
      </c>
      <c r="M10" s="16">
        <f>('Monthly ELEC - Raw'!M41*3.412)+('Monthly GAS - Raw'!M41*102)</f>
        <v>7102.309988</v>
      </c>
      <c r="N10" s="16">
        <f>('Monthly ELEC - Raw'!N41*3.412)+('Monthly GAS - Raw'!N41*102)</f>
        <v>37324.557520000002</v>
      </c>
      <c r="O10" s="45">
        <f t="shared" si="1"/>
        <v>43.050239354094579</v>
      </c>
    </row>
    <row r="11" spans="1:33" x14ac:dyDescent="0.4">
      <c r="A11">
        <f>'Monthly ELEC - Raw'!A91</f>
        <v>89</v>
      </c>
      <c r="B11" s="16">
        <f>('Monthly ELEC - Raw'!B91*3.412)+('Monthly GAS - Raw'!B91*102)</f>
        <v>6539.2495680000002</v>
      </c>
      <c r="C11" s="16">
        <f>('Monthly ELEC - Raw'!C91*3.412)+('Monthly GAS - Raw'!C91*102)</f>
        <v>8435.5276319999994</v>
      </c>
      <c r="D11" s="16">
        <f>('Monthly ELEC - Raw'!D91*3.412)+('Monthly GAS - Raw'!D91*102)</f>
        <v>6074.4636520000004</v>
      </c>
      <c r="E11" s="16">
        <f>('Monthly ELEC - Raw'!E91*3.412)+('Monthly GAS - Raw'!E91*102)</f>
        <v>3213.8813359999999</v>
      </c>
      <c r="F11" s="16">
        <f>('Monthly ELEC - Raw'!F91*3.412)+('Monthly GAS - Raw'!F91*102)</f>
        <v>3287.9525119999998</v>
      </c>
      <c r="G11" s="16">
        <f>('Monthly ELEC - Raw'!G91*3.412)+('Monthly GAS - Raw'!G91*102)</f>
        <v>2234.3531480000001</v>
      </c>
      <c r="H11" s="16">
        <f>('Monthly ELEC - Raw'!H91*3.412)+('Monthly GAS - Raw'!H91*102)</f>
        <v>2003.0025559999999</v>
      </c>
      <c r="I11" s="16">
        <f>('Monthly ELEC - Raw'!I91*3.412)+('Monthly GAS - Raw'!I91*102)</f>
        <v>2367.6156999999998</v>
      </c>
      <c r="J11" s="16">
        <f>('Monthly ELEC - Raw'!J91*3.412)+('Monthly GAS - Raw'!J91*102)</f>
        <v>1216.8845799999999</v>
      </c>
      <c r="K11" s="16">
        <f>('Monthly ELEC - Raw'!K91*3.412)+('Monthly GAS - Raw'!K91*102)</f>
        <v>980.95327599999996</v>
      </c>
      <c r="L11" s="16">
        <f>('Monthly ELEC - Raw'!L91*3.412)+('Monthly GAS - Raw'!L91*102)</f>
        <v>2938.046828</v>
      </c>
      <c r="M11" s="16">
        <f>('Monthly ELEC - Raw'!M91*3.412)+('Monthly GAS - Raw'!M91*102)</f>
        <v>5937.4190680000002</v>
      </c>
      <c r="N11" s="16">
        <f>('Monthly ELEC - Raw'!N91*3.412)+('Monthly GAS - Raw'!N91*102)</f>
        <v>45229.349856000001</v>
      </c>
      <c r="O11" s="45">
        <f t="shared" si="1"/>
        <v>52.167646892733565</v>
      </c>
    </row>
    <row r="12" spans="1:33" x14ac:dyDescent="0.4">
      <c r="A12">
        <f>'Monthly ELEC - Raw'!A149</f>
        <v>147</v>
      </c>
      <c r="B12" s="16">
        <f>('Monthly ELEC - Raw'!B149*3.412)+('Monthly GAS - Raw'!B149*102)</f>
        <v>2698.7042039999997</v>
      </c>
      <c r="C12" s="16">
        <f>('Monthly ELEC - Raw'!C149*3.412)+('Monthly GAS - Raw'!C149*102)</f>
        <v>2217.2164119999998</v>
      </c>
      <c r="D12" s="16">
        <f>('Monthly ELEC - Raw'!D149*3.412)+('Monthly GAS - Raw'!D149*102)</f>
        <v>13772.822268</v>
      </c>
      <c r="E12" s="16">
        <f>('Monthly ELEC - Raw'!E149*3.412)+('Monthly GAS - Raw'!E149*102)</f>
        <v>2401.6503319999997</v>
      </c>
      <c r="F12" s="16">
        <f>('Monthly ELEC - Raw'!F149*3.412)+('Monthly GAS - Raw'!F149*102)</f>
        <v>2319.6412399999963</v>
      </c>
      <c r="G12" s="16">
        <f>('Monthly ELEC - Raw'!G149*3.412)+('Monthly GAS - Raw'!G149*102)</f>
        <v>3871.2635599999999</v>
      </c>
      <c r="H12" s="16">
        <f>('Monthly ELEC - Raw'!H149*3.412)+('Monthly GAS - Raw'!H149*102)</f>
        <v>3581.9891160000002</v>
      </c>
      <c r="I12" s="16">
        <f>('Monthly ELEC - Raw'!I149*3.412)+('Monthly GAS - Raw'!I149*102)</f>
        <v>4041.9335399999659</v>
      </c>
      <c r="J12" s="16">
        <f>('Monthly ELEC - Raw'!J149*3.412)+('Monthly GAS - Raw'!J149*102)</f>
        <v>3425.6717479999998</v>
      </c>
      <c r="K12" s="16">
        <f>('Monthly ELEC - Raw'!K149*3.412)+('Monthly GAS - Raw'!K149*102)</f>
        <v>3042.229448</v>
      </c>
      <c r="L12" s="16">
        <f>('Monthly ELEC - Raw'!L149*3.412)+('Monthly GAS - Raw'!L149*102)</f>
        <v>1980.785284</v>
      </c>
      <c r="M12" s="16">
        <f>('Monthly ELEC - Raw'!M149*3.412)+('Monthly GAS - Raw'!M149*102)</f>
        <v>2028.7937959999965</v>
      </c>
      <c r="N12" s="16">
        <f>('Monthly ELEC - Raw'!N149*3.412)+('Monthly GAS - Raw'!N149*102)</f>
        <v>45382.700947999969</v>
      </c>
      <c r="O12" s="45">
        <f t="shared" si="1"/>
        <v>52.344522431372511</v>
      </c>
    </row>
    <row r="13" spans="1:33" x14ac:dyDescent="0.4">
      <c r="A13">
        <f>'Monthly ELEC - Raw'!A38</f>
        <v>36</v>
      </c>
      <c r="B13" s="16">
        <f>('Monthly ELEC - Raw'!B38*3.412)+('Monthly GAS - Raw'!B38*102)</f>
        <v>4751.08086</v>
      </c>
      <c r="C13" s="16">
        <f>('Monthly ELEC - Raw'!C38*3.412)+('Monthly GAS - Raw'!C38*102)</f>
        <v>5549.1883319999997</v>
      </c>
      <c r="D13" s="16">
        <f>('Monthly ELEC - Raw'!D38*3.412)+('Monthly GAS - Raw'!D38*102)</f>
        <v>6307.7097119999999</v>
      </c>
      <c r="E13" s="16">
        <f>('Monthly ELEC - Raw'!E38*3.412)+('Monthly GAS - Raw'!E38*102)</f>
        <v>3891.3730719999999</v>
      </c>
      <c r="F13" s="16">
        <f>('Monthly ELEC - Raw'!F38*3.412)+('Monthly GAS - Raw'!F38*102)</f>
        <v>3344.6634320000003</v>
      </c>
      <c r="G13" s="16">
        <f>('Monthly ELEC - Raw'!G38*3.412)+('Monthly GAS - Raw'!G38*102)</f>
        <v>2470.6440440000001</v>
      </c>
      <c r="H13" s="16">
        <f>('Monthly ELEC - Raw'!H38*3.412)+('Monthly GAS - Raw'!H38*102)</f>
        <v>2109.3714519999999</v>
      </c>
      <c r="I13" s="16">
        <f>('Monthly ELEC - Raw'!I38*3.412)+('Monthly GAS - Raw'!I38*102)</f>
        <v>2272.2723080000001</v>
      </c>
      <c r="J13" s="16">
        <f>('Monthly ELEC - Raw'!J38*3.412)+('Monthly GAS - Raw'!J38*102)</f>
        <v>2023.673988</v>
      </c>
      <c r="K13" s="16">
        <f>('Monthly ELEC - Raw'!K38*3.412)+('Monthly GAS - Raw'!K38*102)</f>
        <v>2409.8236079999997</v>
      </c>
      <c r="L13" s="16">
        <f>('Monthly ELEC - Raw'!L38*3.412)+('Monthly GAS - Raw'!L38*102)</f>
        <v>3798.8809160000001</v>
      </c>
      <c r="M13" s="16">
        <f>('Monthly ELEC - Raw'!M38*3.412)+('Monthly GAS - Raw'!M38*102)</f>
        <v>7731.5883560000002</v>
      </c>
      <c r="N13" s="16">
        <f>('Monthly ELEC - Raw'!N38*3.412)+('Monthly GAS - Raw'!N38*102)</f>
        <v>46660.270080000002</v>
      </c>
      <c r="O13" s="45">
        <f t="shared" si="1"/>
        <v>53.818073910034606</v>
      </c>
    </row>
    <row r="14" spans="1:33" x14ac:dyDescent="0.4">
      <c r="A14">
        <f>'Monthly ELEC - Raw'!A83</f>
        <v>81</v>
      </c>
      <c r="B14" s="16">
        <f>('Monthly ELEC - Raw'!B83*3.412)+('Monthly GAS - Raw'!B83*102)</f>
        <v>8106.9028639999997</v>
      </c>
      <c r="C14" s="16">
        <f>('Monthly ELEC - Raw'!C83*3.412)+('Monthly GAS - Raw'!C83*102)</f>
        <v>9340.1204159999998</v>
      </c>
      <c r="D14" s="16">
        <f>('Monthly ELEC - Raw'!D83*3.412)+('Monthly GAS - Raw'!D83*102)</f>
        <v>9609.7858919999999</v>
      </c>
      <c r="E14" s="16">
        <f>('Monthly ELEC - Raw'!E83*3.412)+('Monthly GAS - Raw'!E83*102)</f>
        <v>3223.7693119999999</v>
      </c>
      <c r="F14" s="16">
        <f>('Monthly ELEC - Raw'!F83*3.412)+('Monthly GAS - Raw'!F83*102)</f>
        <v>2262.3158199999998</v>
      </c>
      <c r="G14" s="16">
        <f>('Monthly ELEC - Raw'!G83*3.412)+('Monthly GAS - Raw'!G83*102)</f>
        <v>2221.5818959999997</v>
      </c>
      <c r="H14" s="16">
        <f>('Monthly ELEC - Raw'!H83*3.412)+('Monthly GAS - Raw'!H83*102)</f>
        <v>1997.186768</v>
      </c>
      <c r="I14" s="16">
        <f>('Monthly ELEC - Raw'!I83*3.412)+('Monthly GAS - Raw'!I83*102)</f>
        <v>2200.3816040000002</v>
      </c>
      <c r="J14" s="16">
        <f>('Monthly ELEC - Raw'!J83*3.412)+('Monthly GAS - Raw'!J83*102)</f>
        <v>1054.66104</v>
      </c>
      <c r="K14" s="16">
        <f>('Monthly ELEC - Raw'!K83*3.412)+('Monthly GAS - Raw'!K83*102)</f>
        <v>1143.0846919999999</v>
      </c>
      <c r="L14" s="16">
        <f>('Monthly ELEC - Raw'!L83*3.412)+('Monthly GAS - Raw'!L83*102)</f>
        <v>2358.169136</v>
      </c>
      <c r="M14" s="16">
        <f>('Monthly ELEC - Raw'!M83*3.412)+('Monthly GAS - Raw'!M83*102)</f>
        <v>6742.2584159999997</v>
      </c>
      <c r="N14" s="16">
        <f>('Monthly ELEC - Raw'!N83*3.412)+('Monthly GAS - Raw'!N83*102)</f>
        <v>50260.217856000003</v>
      </c>
      <c r="O14" s="45">
        <f t="shared" si="1"/>
        <v>57.970262809688585</v>
      </c>
    </row>
    <row r="15" spans="1:33" x14ac:dyDescent="0.4">
      <c r="A15">
        <f>'Monthly ELEC - Raw'!A150</f>
        <v>148</v>
      </c>
      <c r="B15" s="16">
        <f>('Monthly ELEC - Raw'!B150*3.412)+('Monthly GAS - Raw'!B150*102)</f>
        <v>7696.2976319999998</v>
      </c>
      <c r="C15" s="16">
        <f>('Monthly ELEC - Raw'!C150*3.412)+('Monthly GAS - Raw'!C150*102)</f>
        <v>8000.8730879999966</v>
      </c>
      <c r="D15" s="16">
        <f>('Monthly ELEC - Raw'!D150*3.412)+('Monthly GAS - Raw'!D150*102)</f>
        <v>9162.1878240000005</v>
      </c>
      <c r="E15" s="16">
        <f>('Monthly ELEC - Raw'!E150*3.412)+('Monthly GAS - Raw'!E150*102)</f>
        <v>4469.2904680000001</v>
      </c>
      <c r="F15" s="16">
        <f>('Monthly ELEC - Raw'!F150*3.412)+('Monthly GAS - Raw'!F150*102)</f>
        <v>3405.2278999999999</v>
      </c>
      <c r="G15" s="16">
        <f>('Monthly ELEC - Raw'!G150*3.412)+('Monthly GAS - Raw'!G150*102)</f>
        <v>1823.594104</v>
      </c>
      <c r="H15" s="16">
        <f>('Monthly ELEC - Raw'!H150*3.412)+('Monthly GAS - Raw'!H150*102)</f>
        <v>1406.659748</v>
      </c>
      <c r="I15" s="16">
        <f>('Monthly ELEC - Raw'!I150*3.412)+('Monthly GAS - Raw'!I150*102)</f>
        <v>861.98365999999999</v>
      </c>
      <c r="J15" s="16">
        <f>('Monthly ELEC - Raw'!J150*3.412)+('Monthly GAS - Raw'!J150*102)</f>
        <v>1345.027188</v>
      </c>
      <c r="K15" s="16">
        <f>('Monthly ELEC - Raw'!K150*3.412)+('Monthly GAS - Raw'!K150*102)</f>
        <v>1717.4179519999998</v>
      </c>
      <c r="L15" s="16">
        <f>('Monthly ELEC - Raw'!L150*3.412)+('Monthly GAS - Raw'!L150*102)</f>
        <v>3053.0022600000002</v>
      </c>
      <c r="M15" s="16">
        <f>('Monthly ELEC - Raw'!M150*3.412)+('Monthly GAS - Raw'!M150*102)</f>
        <v>7397.0756719999963</v>
      </c>
      <c r="N15" s="16">
        <f>('Monthly ELEC - Raw'!N150*3.412)+('Monthly GAS - Raw'!N150*102)</f>
        <v>50338.637495999996</v>
      </c>
      <c r="O15" s="45">
        <f t="shared" si="1"/>
        <v>58.060712221453279</v>
      </c>
    </row>
    <row r="16" spans="1:33" x14ac:dyDescent="0.4">
      <c r="A16">
        <f>'Monthly ELEC - Raw'!A217</f>
        <v>215</v>
      </c>
      <c r="B16" s="16">
        <f>('Monthly ELEC - Raw'!B217*3.412)+('Monthly GAS - Raw'!B217*102)</f>
        <v>6788.3919999999998</v>
      </c>
      <c r="C16" s="16">
        <f>('Monthly ELEC - Raw'!C217*3.412)+('Monthly GAS - Raw'!C217*102)</f>
        <v>8112.0599999999995</v>
      </c>
      <c r="D16" s="16">
        <f>('Monthly ELEC - Raw'!D217*3.412)+('Monthly GAS - Raw'!D217*102)</f>
        <v>8334.0120000000006</v>
      </c>
      <c r="E16" s="16">
        <f>('Monthly ELEC - Raw'!E217*3.412)+('Monthly GAS - Raw'!E217*102)</f>
        <v>3663.924</v>
      </c>
      <c r="F16" s="16">
        <f>('Monthly ELEC - Raw'!F217*3.412)+('Monthly GAS - Raw'!F217*102)</f>
        <v>3280.5280000000002</v>
      </c>
      <c r="G16" s="16">
        <f>('Monthly ELEC - Raw'!G217*3.412)+('Monthly GAS - Raw'!G217*102)</f>
        <v>2654.88</v>
      </c>
      <c r="H16" s="16">
        <f>('Monthly ELEC - Raw'!H217*3.412)+('Monthly GAS - Raw'!H217*102)</f>
        <v>2572.46</v>
      </c>
      <c r="I16" s="16">
        <f>('Monthly ELEC - Raw'!I217*3.412)+('Monthly GAS - Raw'!I217*102)</f>
        <v>2053.8360000000002</v>
      </c>
      <c r="J16" s="16">
        <f>('Monthly ELEC - Raw'!J217*3.412)+('Monthly GAS - Raw'!J217*102)</f>
        <v>2388.212</v>
      </c>
      <c r="K16" s="16">
        <f>('Monthly ELEC - Raw'!K217*3.412)+('Monthly GAS - Raw'!K217*102)</f>
        <v>1900.2959999999998</v>
      </c>
      <c r="L16" s="16">
        <f>('Monthly ELEC - Raw'!L217*3.412)+('Monthly GAS - Raw'!L217*102)</f>
        <v>2991.5879999999997</v>
      </c>
      <c r="M16" s="16">
        <f>('Monthly ELEC - Raw'!M217*3.412)+('Monthly GAS - Raw'!M217*102)</f>
        <v>7374.8959999999997</v>
      </c>
      <c r="N16" s="16">
        <f>('Monthly ELEC - Raw'!N217*3.412)+('Monthly GAS - Raw'!N217*102)</f>
        <v>52115.084000000003</v>
      </c>
      <c r="O16" s="45">
        <f t="shared" si="1"/>
        <v>60.109670126874285</v>
      </c>
    </row>
    <row r="17" spans="1:15" x14ac:dyDescent="0.4">
      <c r="A17">
        <f>'Monthly ELEC - Raw'!A143</f>
        <v>141</v>
      </c>
      <c r="B17" s="16">
        <f>('Monthly ELEC - Raw'!B143*3.412)+('Monthly GAS - Raw'!B143*102)</f>
        <v>6503.281868</v>
      </c>
      <c r="C17" s="16">
        <f>('Monthly ELEC - Raw'!C143*3.412)+('Monthly GAS - Raw'!C143*102)</f>
        <v>7396.2104919999992</v>
      </c>
      <c r="D17" s="16">
        <f>('Monthly ELEC - Raw'!D143*3.412)+('Monthly GAS - Raw'!D143*102)</f>
        <v>9605.2989080000007</v>
      </c>
      <c r="E17" s="16">
        <f>('Monthly ELEC - Raw'!E143*3.412)+('Monthly GAS - Raw'!E143*102)</f>
        <v>3927.3592319999966</v>
      </c>
      <c r="F17" s="16">
        <f>('Monthly ELEC - Raw'!F143*3.412)+('Monthly GAS - Raw'!F143*102)</f>
        <v>3178.1560920000002</v>
      </c>
      <c r="G17" s="16">
        <f>('Monthly ELEC - Raw'!G143*3.412)+('Monthly GAS - Raw'!G143*102)</f>
        <v>2800.7500280000004</v>
      </c>
      <c r="H17" s="16">
        <f>('Monthly ELEC - Raw'!H143*3.412)+('Monthly GAS - Raw'!H143*102)</f>
        <v>2135.4443519999968</v>
      </c>
      <c r="I17" s="16">
        <f>('Monthly ELEC - Raw'!I143*3.412)+('Monthly GAS - Raw'!I143*102)</f>
        <v>2000.4281000000001</v>
      </c>
      <c r="J17" s="16">
        <f>('Monthly ELEC - Raw'!J143*3.412)+('Monthly GAS - Raw'!J143*102)</f>
        <v>1448.1515440000001</v>
      </c>
      <c r="K17" s="16">
        <f>('Monthly ELEC - Raw'!K143*3.412)+('Monthly GAS - Raw'!K143*102)</f>
        <v>1464.2254759999964</v>
      </c>
      <c r="L17" s="16">
        <f>('Monthly ELEC - Raw'!L143*3.412)+('Monthly GAS - Raw'!L143*102)</f>
        <v>3470.5387999999966</v>
      </c>
      <c r="M17" s="16">
        <f>('Monthly ELEC - Raw'!M143*3.412)+('Monthly GAS - Raw'!M143*102)</f>
        <v>8828.9465519999958</v>
      </c>
      <c r="N17" s="16">
        <f>('Monthly ELEC - Raw'!N143*3.412)+('Monthly GAS - Raw'!N143*102)</f>
        <v>52758.791443999988</v>
      </c>
      <c r="O17" s="45">
        <f t="shared" si="1"/>
        <v>60.852123926182223</v>
      </c>
    </row>
    <row r="18" spans="1:15" x14ac:dyDescent="0.4">
      <c r="A18">
        <f>'Monthly ELEC - Raw'!A45</f>
        <v>43</v>
      </c>
      <c r="B18" s="16">
        <f>('Monthly ELEC - Raw'!B45*3.412)+('Monthly GAS - Raw'!B45*102)</f>
        <v>8247.011559999999</v>
      </c>
      <c r="C18" s="16">
        <f>('Monthly ELEC - Raw'!C45*3.412)+('Monthly GAS - Raw'!C45*102)</f>
        <v>8623.6023600000008</v>
      </c>
      <c r="D18" s="16">
        <f>('Monthly ELEC - Raw'!D45*3.412)+('Monthly GAS - Raw'!D45*102)</f>
        <v>9392.5576359999995</v>
      </c>
      <c r="E18" s="16">
        <f>('Monthly ELEC - Raw'!E45*3.412)+('Monthly GAS - Raw'!E45*102)</f>
        <v>4395.8746680000004</v>
      </c>
      <c r="F18" s="16">
        <f>('Monthly ELEC - Raw'!F45*3.412)+('Monthly GAS - Raw'!F45*102)</f>
        <v>3374.0423559999999</v>
      </c>
      <c r="G18" s="16">
        <f>('Monthly ELEC - Raw'!G45*3.412)+('Monthly GAS - Raw'!G45*102)</f>
        <v>2225.191656</v>
      </c>
      <c r="H18" s="16">
        <f>('Monthly ELEC - Raw'!H45*3.412)+('Monthly GAS - Raw'!H45*102)</f>
        <v>1569.959944</v>
      </c>
      <c r="I18" s="16">
        <f>('Monthly ELEC - Raw'!I45*3.412)+('Monthly GAS - Raw'!I45*102)</f>
        <v>1669.6773840000001</v>
      </c>
      <c r="J18" s="16">
        <f>('Monthly ELEC - Raw'!J45*3.412)+('Monthly GAS - Raw'!J45*102)</f>
        <v>1315.91266</v>
      </c>
      <c r="K18" s="16">
        <f>('Monthly ELEC - Raw'!K45*3.412)+('Monthly GAS - Raw'!K45*102)</f>
        <v>1618.9562639999999</v>
      </c>
      <c r="L18" s="16">
        <f>('Monthly ELEC - Raw'!L45*3.412)+('Monthly GAS - Raw'!L45*102)</f>
        <v>3516.3603560000001</v>
      </c>
      <c r="M18" s="16">
        <f>('Monthly ELEC - Raw'!M45*3.412)+('Monthly GAS - Raw'!M45*102)</f>
        <v>7138.8505640000003</v>
      </c>
      <c r="N18" s="16">
        <f>('Monthly ELEC - Raw'!N45*3.412)+('Monthly GAS - Raw'!N45*102)</f>
        <v>53087.997407999996</v>
      </c>
      <c r="O18" s="45">
        <f t="shared" si="1"/>
        <v>61.23183092041522</v>
      </c>
    </row>
    <row r="19" spans="1:15" x14ac:dyDescent="0.4">
      <c r="A19">
        <f>'Monthly ELEC - Raw'!A230</f>
        <v>228</v>
      </c>
      <c r="B19" s="16">
        <f>('Monthly ELEC - Raw'!B230*3.412)+('Monthly GAS - Raw'!B230*102)</f>
        <v>12448.787511999999</v>
      </c>
      <c r="C19" s="16">
        <f>('Monthly ELEC - Raw'!C230*3.412)+('Monthly GAS - Raw'!C230*102)</f>
        <v>13119.33402</v>
      </c>
      <c r="D19" s="16">
        <f>('Monthly ELEC - Raw'!D230*3.412)+('Monthly GAS - Raw'!D230*102)</f>
        <v>9149.271936000001</v>
      </c>
      <c r="E19" s="16">
        <f>('Monthly ELEC - Raw'!E230*3.412)+('Monthly GAS - Raw'!E230*102)</f>
        <v>1337.5074119999999</v>
      </c>
      <c r="F19" s="16">
        <f>('Monthly ELEC - Raw'!F230*3.412)+('Monthly GAS - Raw'!F230*102)</f>
        <v>1381.993068</v>
      </c>
      <c r="G19" s="16">
        <f>('Monthly ELEC - Raw'!G230*3.412)+('Monthly GAS - Raw'!G230*102)</f>
        <v>2909.4294600000003</v>
      </c>
      <c r="H19" s="16">
        <f>('Monthly ELEC - Raw'!H230*3.412)+('Monthly GAS - Raw'!H230*102)</f>
        <v>3221.057656</v>
      </c>
      <c r="I19" s="16">
        <f>('Monthly ELEC - Raw'!I230*3.412)+('Monthly GAS - Raw'!I230*102)</f>
        <v>3410.0005679999999</v>
      </c>
      <c r="J19" s="16">
        <f>('Monthly ELEC - Raw'!J230*3.412)+('Monthly GAS - Raw'!J230*102)</f>
        <v>2009.7703599999998</v>
      </c>
      <c r="K19" s="16">
        <f>('Monthly ELEC - Raw'!K230*3.412)+('Monthly GAS - Raw'!K230*102)</f>
        <v>1356.239292</v>
      </c>
      <c r="L19" s="16">
        <f>('Monthly ELEC - Raw'!L230*3.412)+('Monthly GAS - Raw'!L230*102)</f>
        <v>1494.957564</v>
      </c>
      <c r="M19" s="16">
        <f>('Monthly ELEC - Raw'!M230*3.412)+('Monthly GAS - Raw'!M230*102)</f>
        <v>1283.6421679999999</v>
      </c>
      <c r="N19" s="16">
        <f>('Monthly ELEC - Raw'!N230*3.412)+('Monthly GAS - Raw'!N230*102)</f>
        <v>53121.991016</v>
      </c>
      <c r="O19" s="45">
        <f t="shared" si="1"/>
        <v>61.271039234140716</v>
      </c>
    </row>
    <row r="20" spans="1:15" x14ac:dyDescent="0.4">
      <c r="A20">
        <f>'Monthly ELEC - Raw'!A174</f>
        <v>172</v>
      </c>
      <c r="B20" s="16">
        <f>('Monthly ELEC - Raw'!B174*3.412)+('Monthly GAS - Raw'!B174*102)</f>
        <v>9031.046271999996</v>
      </c>
      <c r="C20" s="16">
        <f>('Monthly ELEC - Raw'!C174*3.412)+('Monthly GAS - Raw'!C174*102)</f>
        <v>9359.2378519999966</v>
      </c>
      <c r="D20" s="16">
        <f>('Monthly ELEC - Raw'!D174*3.412)+('Monthly GAS - Raw'!D174*102)</f>
        <v>10591.438560000001</v>
      </c>
      <c r="E20" s="16">
        <f>('Monthly ELEC - Raw'!E174*3.412)+('Monthly GAS - Raw'!E174*102)</f>
        <v>5086.5963320000001</v>
      </c>
      <c r="F20" s="16">
        <f>('Monthly ELEC - Raw'!F174*3.412)+('Monthly GAS - Raw'!F174*102)</f>
        <v>3627.2007119999998</v>
      </c>
      <c r="G20" s="16">
        <f>('Monthly ELEC - Raw'!G174*3.412)+('Monthly GAS - Raw'!G174*102)</f>
        <v>2314.775388</v>
      </c>
      <c r="H20" s="16">
        <f>('Monthly ELEC - Raw'!H174*3.412)+('Monthly GAS - Raw'!H174*102)</f>
        <v>1025.7101520000001</v>
      </c>
      <c r="I20" s="16">
        <f>('Monthly ELEC - Raw'!I174*3.412)+('Monthly GAS - Raw'!I174*102)</f>
        <v>923.46783200000004</v>
      </c>
      <c r="J20" s="16">
        <f>('Monthly ELEC - Raw'!J174*3.412)+('Monthly GAS - Raw'!J174*102)</f>
        <v>1047.5929799999965</v>
      </c>
      <c r="K20" s="16">
        <f>('Monthly ELEC - Raw'!K174*3.412)+('Monthly GAS - Raw'!K174*102)</f>
        <v>1210.8793239999966</v>
      </c>
      <c r="L20" s="16">
        <f>('Monthly ELEC - Raw'!L174*3.412)+('Monthly GAS - Raw'!L174*102)</f>
        <v>2734.9799760000001</v>
      </c>
      <c r="M20" s="16">
        <f>('Monthly ELEC - Raw'!M174*3.412)+('Monthly GAS - Raw'!M174*102)</f>
        <v>6565.9654599999967</v>
      </c>
      <c r="N20" s="16">
        <f>('Monthly ELEC - Raw'!N174*3.412)+('Monthly GAS - Raw'!N174*102)</f>
        <v>53518.890839999985</v>
      </c>
      <c r="O20" s="45">
        <f t="shared" si="1"/>
        <v>61.72882449826988</v>
      </c>
    </row>
    <row r="21" spans="1:15" x14ac:dyDescent="0.4">
      <c r="A21">
        <f>'Monthly ELEC - Raw'!A122</f>
        <v>120</v>
      </c>
      <c r="B21" s="16">
        <f>('Monthly ELEC - Raw'!B122*3.412)+('Monthly GAS - Raw'!B122*102)</f>
        <v>11907.774104</v>
      </c>
      <c r="C21" s="16">
        <f>('Monthly ELEC - Raw'!C122*3.412)+('Monthly GAS - Raw'!C122*102)</f>
        <v>5550.8671039999999</v>
      </c>
      <c r="D21" s="16">
        <f>('Monthly ELEC - Raw'!D122*3.412)+('Monthly GAS - Raw'!D122*102)</f>
        <v>4532.9466840000005</v>
      </c>
      <c r="E21" s="16">
        <f>('Monthly ELEC - Raw'!E122*3.412)+('Monthly GAS - Raw'!E122*102)</f>
        <v>4182.5360919999966</v>
      </c>
      <c r="F21" s="16">
        <f>('Monthly ELEC - Raw'!F122*3.412)+('Monthly GAS - Raw'!F122*102)</f>
        <v>3573.5744439999962</v>
      </c>
      <c r="G21" s="16">
        <f>('Monthly ELEC - Raw'!G122*3.412)+('Monthly GAS - Raw'!G122*102)</f>
        <v>3651.9753799999999</v>
      </c>
      <c r="H21" s="16">
        <f>('Monthly ELEC - Raw'!H122*3.412)+('Monthly GAS - Raw'!H122*102)</f>
        <v>3157.4778359999964</v>
      </c>
      <c r="I21" s="16">
        <f>('Monthly ELEC - Raw'!I122*3.412)+('Monthly GAS - Raw'!I122*102)</f>
        <v>3054.0004399999962</v>
      </c>
      <c r="J21" s="16">
        <f>('Monthly ELEC - Raw'!J122*3.412)+('Monthly GAS - Raw'!J122*102)</f>
        <v>3154.3882359999966</v>
      </c>
      <c r="K21" s="16">
        <f>('Monthly ELEC - Raw'!K122*3.412)+('Monthly GAS - Raw'!K122*102)</f>
        <v>3393.134372</v>
      </c>
      <c r="L21" s="16">
        <f>('Monthly ELEC - Raw'!L122*3.412)+('Monthly GAS - Raw'!L122*102)</f>
        <v>3550.4463039999964</v>
      </c>
      <c r="M21" s="16">
        <f>('Monthly ELEC - Raw'!M122*3.412)+('Monthly GAS - Raw'!M122*102)</f>
        <v>4244.6038520000002</v>
      </c>
      <c r="N21" s="16">
        <f>('Monthly ELEC - Raw'!N122*3.412)+('Monthly GAS - Raw'!N122*102)</f>
        <v>53953.724847999983</v>
      </c>
      <c r="O21" s="45">
        <f t="shared" si="1"/>
        <v>62.230363146482105</v>
      </c>
    </row>
    <row r="22" spans="1:15" x14ac:dyDescent="0.4">
      <c r="A22">
        <f>'Monthly ELEC - Raw'!A118</f>
        <v>116</v>
      </c>
      <c r="B22" s="16">
        <f>('Monthly ELEC - Raw'!B118*3.412)+('Monthly GAS - Raw'!B118*102)</f>
        <v>3940.8608559999998</v>
      </c>
      <c r="C22" s="16">
        <f>('Monthly ELEC - Raw'!C118*3.412)+('Monthly GAS - Raw'!C118*102)</f>
        <v>4369.1417839999967</v>
      </c>
      <c r="D22" s="16">
        <f>('Monthly ELEC - Raw'!D118*3.412)+('Monthly GAS - Raw'!D118*102)</f>
        <v>4178.5866679999963</v>
      </c>
      <c r="E22" s="16">
        <f>('Monthly ELEC - Raw'!E118*3.412)+('Monthly GAS - Raw'!E118*102)</f>
        <v>8948.2453920000007</v>
      </c>
      <c r="F22" s="16">
        <f>('Monthly ELEC - Raw'!F118*3.412)+('Monthly GAS - Raw'!F118*102)</f>
        <v>6222.6689559999995</v>
      </c>
      <c r="G22" s="16">
        <f>('Monthly ELEC - Raw'!G118*3.412)+('Monthly GAS - Raw'!G118*102)</f>
        <v>4614.3464279999998</v>
      </c>
      <c r="H22" s="16">
        <f>('Monthly ELEC - Raw'!H118*3.412)+('Monthly GAS - Raw'!H118*102)</f>
        <v>2488.5295439999963</v>
      </c>
      <c r="I22" s="16">
        <f>('Monthly ELEC - Raw'!I118*3.412)+('Monthly GAS - Raw'!I118*102)</f>
        <v>2567.350156</v>
      </c>
      <c r="J22" s="16">
        <f>('Monthly ELEC - Raw'!J118*3.412)+('Monthly GAS - Raw'!J118*102)</f>
        <v>2492.7791560000001</v>
      </c>
      <c r="K22" s="16">
        <f>('Monthly ELEC - Raw'!K118*3.412)+('Monthly GAS - Raw'!K118*102)</f>
        <v>1856.2127559999999</v>
      </c>
      <c r="L22" s="16">
        <f>('Monthly ELEC - Raw'!L118*3.412)+('Monthly GAS - Raw'!L118*102)</f>
        <v>2608.0502999999967</v>
      </c>
      <c r="M22" s="16">
        <f>('Monthly ELEC - Raw'!M118*3.412)+('Monthly GAS - Raw'!M118*102)</f>
        <v>10503.480544</v>
      </c>
      <c r="N22" s="16">
        <f>('Monthly ELEC - Raw'!N118*3.412)+('Monthly GAS - Raw'!N118*102)</f>
        <v>54790.252539999987</v>
      </c>
      <c r="O22" s="45">
        <f t="shared" si="1"/>
        <v>63.195216309111863</v>
      </c>
    </row>
    <row r="23" spans="1:15" x14ac:dyDescent="0.4">
      <c r="A23">
        <f>'Monthly ELEC - Raw'!A33</f>
        <v>31</v>
      </c>
      <c r="B23" s="16">
        <f>('Monthly ELEC - Raw'!B33*3.412)+('Monthly GAS - Raw'!B33*102)</f>
        <v>8586.6008920000004</v>
      </c>
      <c r="C23" s="16">
        <f>('Monthly ELEC - Raw'!C33*3.412)+('Monthly GAS - Raw'!C33*102)</f>
        <v>9198.1623479999998</v>
      </c>
      <c r="D23" s="16">
        <f>('Monthly ELEC - Raw'!D33*3.412)+('Monthly GAS - Raw'!D33*102)</f>
        <v>9796.19362</v>
      </c>
      <c r="E23" s="16">
        <f>('Monthly ELEC - Raw'!E33*3.412)+('Monthly GAS - Raw'!E33*102)</f>
        <v>4370.3255440000003</v>
      </c>
      <c r="F23" s="16">
        <f>('Monthly ELEC - Raw'!F33*3.412)+('Monthly GAS - Raw'!F33*102)</f>
        <v>4413.7043800000001</v>
      </c>
      <c r="G23" s="16">
        <f>('Monthly ELEC - Raw'!G33*3.412)+('Monthly GAS - Raw'!G33*102)</f>
        <v>2607.4039640000001</v>
      </c>
      <c r="H23" s="16">
        <f>('Monthly ELEC - Raw'!H33*3.412)+('Monthly GAS - Raw'!H33*102)</f>
        <v>2074.9120599999997</v>
      </c>
      <c r="I23" s="16">
        <f>('Monthly ELEC - Raw'!I33*3.412)+('Monthly GAS - Raw'!I33*102)</f>
        <v>1967.6712279999999</v>
      </c>
      <c r="J23" s="16">
        <f>('Monthly ELEC - Raw'!J33*3.412)+('Monthly GAS - Raw'!J33*102)</f>
        <v>1350.1316080000001</v>
      </c>
      <c r="K23" s="16">
        <f>('Monthly ELEC - Raw'!K33*3.412)+('Monthly GAS - Raw'!K33*102)</f>
        <v>1395.49756</v>
      </c>
      <c r="L23" s="16">
        <f>('Monthly ELEC - Raw'!L33*3.412)+('Monthly GAS - Raw'!L33*102)</f>
        <v>2884.5672079999999</v>
      </c>
      <c r="M23" s="16">
        <f>('Monthly ELEC - Raw'!M33*3.412)+('Monthly GAS - Raw'!M33*102)</f>
        <v>7198.3795920000002</v>
      </c>
      <c r="N23" s="16">
        <f>('Monthly ELEC - Raw'!N33*3.412)+('Monthly GAS - Raw'!N33*102)</f>
        <v>55843.550004000004</v>
      </c>
      <c r="O23" s="45">
        <f t="shared" si="1"/>
        <v>64.410092276816613</v>
      </c>
    </row>
    <row r="24" spans="1:15" x14ac:dyDescent="0.4">
      <c r="A24">
        <f>'Monthly ELEC - Raw'!A66</f>
        <v>64</v>
      </c>
      <c r="B24" s="16">
        <f>('Monthly ELEC - Raw'!B66*3.412)+('Monthly GAS - Raw'!B66*102)</f>
        <v>6626.0818280000003</v>
      </c>
      <c r="C24" s="16">
        <f>('Monthly ELEC - Raw'!C66*3.412)+('Monthly GAS - Raw'!C66*102)</f>
        <v>7076.8545919999997</v>
      </c>
      <c r="D24" s="16">
        <f>('Monthly ELEC - Raw'!D66*3.412)+('Monthly GAS - Raw'!D66*102)</f>
        <v>7848.624836</v>
      </c>
      <c r="E24" s="16">
        <f>('Monthly ELEC - Raw'!E66*3.412)+('Monthly GAS - Raw'!E66*102)</f>
        <v>3718.8267639999999</v>
      </c>
      <c r="F24" s="16">
        <f>('Monthly ELEC - Raw'!F66*3.412)+('Monthly GAS - Raw'!F66*102)</f>
        <v>3615.250556</v>
      </c>
      <c r="G24" s="16">
        <f>('Monthly ELEC - Raw'!G66*3.412)+('Monthly GAS - Raw'!G66*102)</f>
        <v>4034.380772</v>
      </c>
      <c r="H24" s="16">
        <f>('Monthly ELEC - Raw'!H66*3.412)+('Monthly GAS - Raw'!H66*102)</f>
        <v>4196.7733079999998</v>
      </c>
      <c r="I24" s="16">
        <f>('Monthly ELEC - Raw'!I66*3.412)+('Monthly GAS - Raw'!I66*102)</f>
        <v>4472.4032320000006</v>
      </c>
      <c r="J24" s="16">
        <f>('Monthly ELEC - Raw'!J66*3.412)+('Monthly GAS - Raw'!J66*102)</f>
        <v>2975.0572000000002</v>
      </c>
      <c r="K24" s="16">
        <f>('Monthly ELEC - Raw'!K66*3.412)+('Monthly GAS - Raw'!K66*102)</f>
        <v>2885.3420720000004</v>
      </c>
      <c r="L24" s="16">
        <f>('Monthly ELEC - Raw'!L66*3.412)+('Monthly GAS - Raw'!L66*102)</f>
        <v>2740.3934200000003</v>
      </c>
      <c r="M24" s="16">
        <f>('Monthly ELEC - Raw'!M66*3.412)+('Monthly GAS - Raw'!M66*102)</f>
        <v>5843.4665079999995</v>
      </c>
      <c r="N24" s="16">
        <f>('Monthly ELEC - Raw'!N66*3.412)+('Monthly GAS - Raw'!N66*102)</f>
        <v>56033.455088000002</v>
      </c>
      <c r="O24" s="45">
        <f t="shared" si="1"/>
        <v>64.629129282583619</v>
      </c>
    </row>
    <row r="25" spans="1:15" x14ac:dyDescent="0.4">
      <c r="A25">
        <f>'Monthly ELEC - Raw'!A60</f>
        <v>58</v>
      </c>
      <c r="B25" s="16">
        <f>('Monthly ELEC - Raw'!B60*3.412)+('Monthly GAS - Raw'!B60*102)</f>
        <v>8312.2061799999992</v>
      </c>
      <c r="C25" s="16">
        <f>('Monthly ELEC - Raw'!C60*3.412)+('Monthly GAS - Raw'!C60*102)</f>
        <v>8751.0011520000007</v>
      </c>
      <c r="D25" s="16">
        <f>('Monthly ELEC - Raw'!D60*3.412)+('Monthly GAS - Raw'!D60*102)</f>
        <v>7227.4702360000001</v>
      </c>
      <c r="E25" s="16">
        <f>('Monthly ELEC - Raw'!E60*3.412)+('Monthly GAS - Raw'!E60*102)</f>
        <v>5003.67436</v>
      </c>
      <c r="F25" s="16">
        <f>('Monthly ELEC - Raw'!F60*3.412)+('Monthly GAS - Raw'!F60*102)</f>
        <v>4423.2899520000001</v>
      </c>
      <c r="G25" s="16">
        <f>('Monthly ELEC - Raw'!G60*3.412)+('Monthly GAS - Raw'!G60*102)</f>
        <v>3636.0139079999999</v>
      </c>
      <c r="H25" s="16">
        <f>('Monthly ELEC - Raw'!H60*3.412)+('Monthly GAS - Raw'!H60*102)</f>
        <v>2231.8637199999998</v>
      </c>
      <c r="I25" s="16">
        <f>('Monthly ELEC - Raw'!I60*3.412)+('Monthly GAS - Raw'!I60*102)</f>
        <v>2079.1290879999997</v>
      </c>
      <c r="J25" s="16">
        <f>('Monthly ELEC - Raw'!J60*3.412)+('Monthly GAS - Raw'!J60*102)</f>
        <v>932.13437999999996</v>
      </c>
      <c r="K25" s="16">
        <f>('Monthly ELEC - Raw'!K60*3.412)+('Monthly GAS - Raw'!K60*102)</f>
        <v>908.68711599999995</v>
      </c>
      <c r="L25" s="16">
        <f>('Monthly ELEC - Raw'!L60*3.412)+('Monthly GAS - Raw'!L60*102)</f>
        <v>2679.33394</v>
      </c>
      <c r="M25" s="16">
        <f>('Monthly ELEC - Raw'!M60*3.412)+('Monthly GAS - Raw'!M60*102)</f>
        <v>10349.584432</v>
      </c>
      <c r="N25" s="16">
        <f>('Monthly ELEC - Raw'!N60*3.412)+('Monthly GAS - Raw'!N60*102)</f>
        <v>56534.388464000003</v>
      </c>
      <c r="O25" s="45">
        <f t="shared" si="1"/>
        <v>65.206907109573251</v>
      </c>
    </row>
    <row r="26" spans="1:15" x14ac:dyDescent="0.4">
      <c r="A26">
        <f>'Monthly ELEC - Raw'!A104</f>
        <v>102</v>
      </c>
      <c r="B26" s="16">
        <f>('Monthly ELEC - Raw'!B104*3.412)+('Monthly GAS - Raw'!B104*102)</f>
        <v>9894</v>
      </c>
      <c r="C26" s="16">
        <f>('Monthly ELEC - Raw'!C104*3.412)+('Monthly GAS - Raw'!C104*102)</f>
        <v>10676.553904</v>
      </c>
      <c r="D26" s="16">
        <f>('Monthly ELEC - Raw'!D104*3.412)+('Monthly GAS - Raw'!D104*102)</f>
        <v>11780.463548</v>
      </c>
      <c r="E26" s="16">
        <f>('Monthly ELEC - Raw'!E104*3.412)+('Monthly GAS - Raw'!E104*102)</f>
        <v>4791.7310880000005</v>
      </c>
      <c r="F26" s="16">
        <f>('Monthly ELEC - Raw'!F104*3.412)+('Monthly GAS - Raw'!F104*102)</f>
        <v>2839.9943760000001</v>
      </c>
      <c r="G26" s="16">
        <f>('Monthly ELEC - Raw'!G104*3.412)+('Monthly GAS - Raw'!G104*102)</f>
        <v>1492.8536240000001</v>
      </c>
      <c r="H26" s="16">
        <f>('Monthly ELEC - Raw'!H104*3.412)+('Monthly GAS - Raw'!H104*102)</f>
        <v>801.401792</v>
      </c>
      <c r="I26" s="16">
        <f>('Monthly ELEC - Raw'!I104*3.412)+('Monthly GAS - Raw'!I104*102)</f>
        <v>691.32217599999967</v>
      </c>
      <c r="J26" s="16">
        <f>('Monthly ELEC - Raw'!J104*3.412)+('Monthly GAS - Raw'!J104*102)</f>
        <v>662.37135599999965</v>
      </c>
      <c r="K26" s="16">
        <f>('Monthly ELEC - Raw'!K104*3.412)+('Monthly GAS - Raw'!K104*102)</f>
        <v>661.6991919999997</v>
      </c>
      <c r="L26" s="16">
        <f>('Monthly ELEC - Raw'!L104*3.412)+('Monthly GAS - Raw'!L104*102)</f>
        <v>3049.8084240000012</v>
      </c>
      <c r="M26" s="16">
        <f>('Monthly ELEC - Raw'!M104*3.412)+('Monthly GAS - Raw'!M104*102)</f>
        <v>9200.9549000000006</v>
      </c>
      <c r="N26" s="16">
        <f>('Monthly ELEC - Raw'!N104*3.412)+('Monthly GAS - Raw'!N104*102)</f>
        <v>56543.15438</v>
      </c>
      <c r="O26" s="45">
        <f t="shared" si="1"/>
        <v>65.217017739331027</v>
      </c>
    </row>
    <row r="27" spans="1:15" x14ac:dyDescent="0.4">
      <c r="A27">
        <f>'Monthly ELEC - Raw'!A102</f>
        <v>100</v>
      </c>
      <c r="B27" s="16">
        <f>('Monthly ELEC - Raw'!B102*3.412)+('Monthly GAS - Raw'!B102*102)</f>
        <v>7618.2312760000004</v>
      </c>
      <c r="C27" s="16">
        <f>('Monthly ELEC - Raw'!C102*3.412)+('Monthly GAS - Raw'!C102*102)</f>
        <v>7733.5653039999961</v>
      </c>
      <c r="D27" s="16">
        <f>('Monthly ELEC - Raw'!D102*3.412)+('Monthly GAS - Raw'!D102*102)</f>
        <v>9248.5662200000006</v>
      </c>
      <c r="E27" s="16">
        <f>('Monthly ELEC - Raw'!E102*3.412)+('Monthly GAS - Raw'!E102*102)</f>
        <v>4589.4271919999965</v>
      </c>
      <c r="F27" s="16">
        <f>('Monthly ELEC - Raw'!F102*3.412)+('Monthly GAS - Raw'!F102*102)</f>
        <v>3311.6370799999968</v>
      </c>
      <c r="G27" s="16">
        <f>('Monthly ELEC - Raw'!G102*3.412)+('Monthly GAS - Raw'!G102*102)</f>
        <v>3972.2223559999966</v>
      </c>
      <c r="H27" s="16">
        <f>('Monthly ELEC - Raw'!H102*3.412)+('Monthly GAS - Raw'!H102*102)</f>
        <v>3627.8288599999964</v>
      </c>
      <c r="I27" s="16">
        <f>('Monthly ELEC - Raw'!I102*3.412)+('Monthly GAS - Raw'!I102*102)</f>
        <v>3351.086828</v>
      </c>
      <c r="J27" s="16">
        <f>('Monthly ELEC - Raw'!J102*3.412)+('Monthly GAS - Raw'!J102*102)</f>
        <v>2407.8736159999999</v>
      </c>
      <c r="K27" s="16">
        <f>('Monthly ELEC - Raw'!K102*3.412)+('Monthly GAS - Raw'!K102*102)</f>
        <v>2253.3987959999999</v>
      </c>
      <c r="L27" s="16">
        <f>('Monthly ELEC - Raw'!L102*3.412)+('Monthly GAS - Raw'!L102*102)</f>
        <v>2993.3538119999967</v>
      </c>
      <c r="M27" s="16">
        <f>('Monthly ELEC - Raw'!M102*3.412)+('Monthly GAS - Raw'!M102*102)</f>
        <v>6108.4592839999968</v>
      </c>
      <c r="N27" s="16">
        <f>('Monthly ELEC - Raw'!N102*3.412)+('Monthly GAS - Raw'!N102*102)</f>
        <v>57215.650623999973</v>
      </c>
      <c r="O27" s="45">
        <f t="shared" si="1"/>
        <v>65.992676613610115</v>
      </c>
    </row>
    <row r="28" spans="1:15" x14ac:dyDescent="0.4">
      <c r="A28">
        <f>'Monthly ELEC - Raw'!A101</f>
        <v>99</v>
      </c>
      <c r="B28" s="16">
        <f>('Monthly ELEC - Raw'!B101*3.412)+('Monthly GAS - Raw'!B101*102)</f>
        <v>7102.2315119999967</v>
      </c>
      <c r="C28" s="16">
        <f>('Monthly ELEC - Raw'!C101*3.412)+('Monthly GAS - Raw'!C101*102)</f>
        <v>7261.2458960000004</v>
      </c>
      <c r="D28" s="16">
        <f>('Monthly ELEC - Raw'!D101*3.412)+('Monthly GAS - Raw'!D101*102)</f>
        <v>8446.2298119999996</v>
      </c>
      <c r="E28" s="16">
        <f>('Monthly ELEC - Raw'!E101*3.412)+('Monthly GAS - Raw'!E101*102)</f>
        <v>5408.9093759999996</v>
      </c>
      <c r="F28" s="16">
        <f>('Monthly ELEC - Raw'!F101*3.412)+('Monthly GAS - Raw'!F101*102)</f>
        <v>4652.4982839999966</v>
      </c>
      <c r="G28" s="16">
        <f>('Monthly ELEC - Raw'!G101*3.412)+('Monthly GAS - Raw'!G101*102)</f>
        <v>3667.6216159999999</v>
      </c>
      <c r="H28" s="16">
        <f>('Monthly ELEC - Raw'!H101*3.412)+('Monthly GAS - Raw'!H101*102)</f>
        <v>3210.8778519999964</v>
      </c>
      <c r="I28" s="16">
        <f>('Monthly ELEC - Raw'!I101*3.412)+('Monthly GAS - Raw'!I101*102)</f>
        <v>3792.2861319999656</v>
      </c>
      <c r="J28" s="16">
        <f>('Monthly ELEC - Raw'!J101*3.412)+('Monthly GAS - Raw'!J101*102)</f>
        <v>2440.2163039999964</v>
      </c>
      <c r="K28" s="16">
        <f>('Monthly ELEC - Raw'!K101*3.412)+('Monthly GAS - Raw'!K101*102)</f>
        <v>2435.4736239999966</v>
      </c>
      <c r="L28" s="16">
        <f>('Monthly ELEC - Raw'!L101*3.412)+('Monthly GAS - Raw'!L101*102)</f>
        <v>3068.0171399999999</v>
      </c>
      <c r="M28" s="16">
        <f>('Monthly ELEC - Raw'!M101*3.412)+('Monthly GAS - Raw'!M101*102)</f>
        <v>5994.8196199999966</v>
      </c>
      <c r="N28" s="16">
        <f>('Monthly ELEC - Raw'!N101*3.412)+('Monthly GAS - Raw'!N101*102)</f>
        <v>57480.427167999951</v>
      </c>
      <c r="O28" s="45">
        <f t="shared" si="1"/>
        <v>66.298070551326362</v>
      </c>
    </row>
    <row r="29" spans="1:15" x14ac:dyDescent="0.4">
      <c r="A29">
        <f>'Monthly ELEC - Raw'!A140</f>
        <v>138</v>
      </c>
      <c r="B29" s="16">
        <f>('Monthly ELEC - Raw'!B140*3.412)+('Monthly GAS - Raw'!B140*102)</f>
        <v>8276.0219199999974</v>
      </c>
      <c r="C29" s="16">
        <f>('Monthly ELEC - Raw'!C140*3.412)+('Monthly GAS - Raw'!C140*102)</f>
        <v>8917.5408040000002</v>
      </c>
      <c r="D29" s="16">
        <f>('Monthly ELEC - Raw'!D140*3.412)+('Monthly GAS - Raw'!D140*102)</f>
        <v>9925.0631200000007</v>
      </c>
      <c r="E29" s="16">
        <f>('Monthly ELEC - Raw'!E140*3.412)+('Monthly GAS - Raw'!E140*102)</f>
        <v>4885.0784599999997</v>
      </c>
      <c r="F29" s="16">
        <f>('Monthly ELEC - Raw'!F140*3.412)+('Monthly GAS - Raw'!F140*102)</f>
        <v>3854.5200599999962</v>
      </c>
      <c r="G29" s="16">
        <f>('Monthly ELEC - Raw'!G140*3.412)+('Monthly GAS - Raw'!G140*102)</f>
        <v>3167.7359800000004</v>
      </c>
      <c r="H29" s="16">
        <f>('Monthly ELEC - Raw'!H140*3.412)+('Monthly GAS - Raw'!H140*102)</f>
        <v>2322.9558279999965</v>
      </c>
      <c r="I29" s="16">
        <f>('Monthly ELEC - Raw'!I140*3.412)+('Monthly GAS - Raw'!I140*102)</f>
        <v>2323.802072</v>
      </c>
      <c r="J29" s="16">
        <f>('Monthly ELEC - Raw'!J140*3.412)+('Monthly GAS - Raw'!J140*102)</f>
        <v>1826.0031799999965</v>
      </c>
      <c r="K29" s="16">
        <f>('Monthly ELEC - Raw'!K140*3.412)+('Monthly GAS - Raw'!K140*102)</f>
        <v>1679.5481639999966</v>
      </c>
      <c r="L29" s="16">
        <f>('Monthly ELEC - Raw'!L140*3.412)+('Monthly GAS - Raw'!L140*102)</f>
        <v>3285.0488999999998</v>
      </c>
      <c r="M29" s="16">
        <f>('Monthly ELEC - Raw'!M140*3.412)+('Monthly GAS - Raw'!M140*102)</f>
        <v>7660.710675999997</v>
      </c>
      <c r="N29" s="16">
        <f>('Monthly ELEC - Raw'!N140*3.412)+('Monthly GAS - Raw'!N140*102)</f>
        <v>58124.029163999978</v>
      </c>
      <c r="O29" s="46">
        <f t="shared" si="1"/>
        <v>67.040402726643578</v>
      </c>
    </row>
    <row r="30" spans="1:15" x14ac:dyDescent="0.4">
      <c r="A30">
        <f>'Monthly ELEC - Raw'!A256</f>
        <v>254</v>
      </c>
      <c r="B30" s="16">
        <f>('Monthly ELEC - Raw'!B256*3.412)+('Monthly GAS - Raw'!B256*102)</f>
        <v>10411.044583999999</v>
      </c>
      <c r="C30" s="16">
        <f>('Monthly ELEC - Raw'!C256*3.412)+('Monthly GAS - Raw'!C256*102)</f>
        <v>10919.2583</v>
      </c>
      <c r="D30" s="16">
        <f>('Monthly ELEC - Raw'!D256*3.412)+('Monthly GAS - Raw'!D256*102)</f>
        <v>11157.391608</v>
      </c>
      <c r="E30" s="16">
        <f>('Monthly ELEC - Raw'!E256*3.412)+('Monthly GAS - Raw'!E256*102)</f>
        <v>4317.8846400000002</v>
      </c>
      <c r="F30" s="16">
        <f>('Monthly ELEC - Raw'!F256*3.412)+('Monthly GAS - Raw'!F256*102)</f>
        <v>3209.00378</v>
      </c>
      <c r="G30" s="16">
        <f>('Monthly ELEC - Raw'!G256*3.412)+('Monthly GAS - Raw'!G256*102)</f>
        <v>2043.610032</v>
      </c>
      <c r="H30" s="16">
        <f>('Monthly ELEC - Raw'!H256*3.412)+('Monthly GAS - Raw'!H256*102)</f>
        <v>1528.1424040000002</v>
      </c>
      <c r="I30" s="16">
        <f>('Monthly ELEC - Raw'!I256*3.412)+('Monthly GAS - Raw'!I256*102)</f>
        <v>1805.3639920000001</v>
      </c>
      <c r="J30" s="16">
        <f>('Monthly ELEC - Raw'!J256*3.412)+('Monthly GAS - Raw'!J256*102)</f>
        <v>1277.0857040000001</v>
      </c>
      <c r="K30" s="16">
        <f>('Monthly ELEC - Raw'!K256*3.412)+('Monthly GAS - Raw'!K256*102)</f>
        <v>1181.126616</v>
      </c>
      <c r="L30" s="16">
        <f>('Monthly ELEC - Raw'!L256*3.412)+('Monthly GAS - Raw'!L256*102)</f>
        <v>2261.40816</v>
      </c>
      <c r="M30" s="16">
        <f>('Monthly ELEC - Raw'!M256*3.412)+('Monthly GAS - Raw'!M256*102)</f>
        <v>8128.4989480000004</v>
      </c>
      <c r="N30" s="16">
        <f>('Monthly ELEC - Raw'!N256*3.412)+('Monthly GAS - Raw'!N256*102)</f>
        <v>58239.818767999997</v>
      </c>
      <c r="O30" s="46">
        <f t="shared" si="1"/>
        <v>67.17395474971164</v>
      </c>
    </row>
    <row r="31" spans="1:15" x14ac:dyDescent="0.4">
      <c r="A31">
        <f>'Monthly ELEC - Raw'!A127</f>
        <v>125</v>
      </c>
      <c r="B31" s="16">
        <f>('Monthly ELEC - Raw'!B127*3.412)+('Monthly GAS - Raw'!B127*102)</f>
        <v>7868.9740039999961</v>
      </c>
      <c r="C31" s="16">
        <f>('Monthly ELEC - Raw'!C127*3.412)+('Monthly GAS - Raw'!C127*102)</f>
        <v>8228.2659639999965</v>
      </c>
      <c r="D31" s="16">
        <f>('Monthly ELEC - Raw'!D127*3.412)+('Monthly GAS - Raw'!D127*102)</f>
        <v>9238.8948719999971</v>
      </c>
      <c r="E31" s="16">
        <f>('Monthly ELEC - Raw'!E127*3.412)+('Monthly GAS - Raw'!E127*102)</f>
        <v>4475.8638559999999</v>
      </c>
      <c r="F31" s="16">
        <f>('Monthly ELEC - Raw'!F127*3.412)+('Monthly GAS - Raw'!F127*102)</f>
        <v>3932.9517719999967</v>
      </c>
      <c r="G31" s="16">
        <f>('Monthly ELEC - Raw'!G127*3.412)+('Monthly GAS - Raw'!G127*102)</f>
        <v>3783.5609679999998</v>
      </c>
      <c r="H31" s="16">
        <f>('Monthly ELEC - Raw'!H127*3.412)+('Monthly GAS - Raw'!H127*102)</f>
        <v>2941.7253719999962</v>
      </c>
      <c r="I31" s="16">
        <f>('Monthly ELEC - Raw'!I127*3.412)+('Monthly GAS - Raw'!I127*102)</f>
        <v>2747.4819520000001</v>
      </c>
      <c r="J31" s="16">
        <f>('Monthly ELEC - Raw'!J127*3.412)+('Monthly GAS - Raw'!J127*102)</f>
        <v>2260.6065440000002</v>
      </c>
      <c r="K31" s="16">
        <f>('Monthly ELEC - Raw'!K127*3.412)+('Monthly GAS - Raw'!K127*102)</f>
        <v>2504.0202959999965</v>
      </c>
      <c r="L31" s="16">
        <f>('Monthly ELEC - Raw'!L127*3.412)+('Monthly GAS - Raw'!L127*102)</f>
        <v>3342.3381879999997</v>
      </c>
      <c r="M31" s="16">
        <f>('Monthly ELEC - Raw'!M127*3.412)+('Monthly GAS - Raw'!M127*102)</f>
        <v>7763.6250920000002</v>
      </c>
      <c r="N31" s="16">
        <f>('Monthly ELEC - Raw'!N127*3.412)+('Monthly GAS - Raw'!N127*102)</f>
        <v>59088.308879999975</v>
      </c>
      <c r="O31" s="46">
        <f t="shared" si="1"/>
        <v>68.15260539792385</v>
      </c>
    </row>
    <row r="32" spans="1:15" x14ac:dyDescent="0.4">
      <c r="A32">
        <f>'Monthly ELEC - Raw'!A134</f>
        <v>132</v>
      </c>
      <c r="B32" s="16">
        <f>('Monthly ELEC - Raw'!B134*3.412)+('Monthly GAS - Raw'!B134*102)</f>
        <v>9236.6722599999994</v>
      </c>
      <c r="C32" s="16">
        <f>('Monthly ELEC - Raw'!C134*3.412)+('Monthly GAS - Raw'!C134*102)</f>
        <v>9770.685848000001</v>
      </c>
      <c r="D32" s="16">
        <f>('Monthly ELEC - Raw'!D134*3.412)+('Monthly GAS - Raw'!D134*102)</f>
        <v>9780.5021039999992</v>
      </c>
      <c r="E32" s="16">
        <f>('Monthly ELEC - Raw'!E134*3.412)+('Monthly GAS - Raw'!E134*102)</f>
        <v>4718.4706359999964</v>
      </c>
      <c r="F32" s="16">
        <f>('Monthly ELEC - Raw'!F134*3.412)+('Monthly GAS - Raw'!F134*102)</f>
        <v>3544.2567999999965</v>
      </c>
      <c r="G32" s="16">
        <f>('Monthly ELEC - Raw'!G134*3.412)+('Monthly GAS - Raw'!G134*102)</f>
        <v>2822.1702919999998</v>
      </c>
      <c r="H32" s="16">
        <f>('Monthly ELEC - Raw'!H134*3.412)+('Monthly GAS - Raw'!H134*102)</f>
        <v>1258.6270559999964</v>
      </c>
      <c r="I32" s="16">
        <f>('Monthly ELEC - Raw'!I134*3.412)+('Monthly GAS - Raw'!I134*102)</f>
        <v>1907.1066239999966</v>
      </c>
      <c r="J32" s="16">
        <f>('Monthly ELEC - Raw'!J134*3.412)+('Monthly GAS - Raw'!J134*102)</f>
        <v>1290.4745959999964</v>
      </c>
      <c r="K32" s="16">
        <f>('Monthly ELEC - Raw'!K134*3.412)+('Monthly GAS - Raw'!K134*102)</f>
        <v>1257.40382</v>
      </c>
      <c r="L32" s="16">
        <f>('Monthly ELEC - Raw'!L134*3.412)+('Monthly GAS - Raw'!L134*102)</f>
        <v>4822.5726999999997</v>
      </c>
      <c r="M32" s="16">
        <f>('Monthly ELEC - Raw'!M134*3.412)+('Monthly GAS - Raw'!M134*102)</f>
        <v>9827.1220679999969</v>
      </c>
      <c r="N32" s="16">
        <f>('Monthly ELEC - Raw'!N134*3.412)+('Monthly GAS - Raw'!N134*102)</f>
        <v>60236.06480399998</v>
      </c>
      <c r="O32" s="46">
        <f t="shared" si="1"/>
        <v>69.476429993079563</v>
      </c>
    </row>
    <row r="33" spans="1:15" x14ac:dyDescent="0.4">
      <c r="A33">
        <f>'Monthly ELEC - Raw'!A145</f>
        <v>143</v>
      </c>
      <c r="B33" s="16">
        <f>('Monthly ELEC - Raw'!B145*3.412)+('Monthly GAS - Raw'!B145*102)</f>
        <v>8437.0703319999993</v>
      </c>
      <c r="C33" s="16">
        <f>('Monthly ELEC - Raw'!C145*3.412)+('Monthly GAS - Raw'!C145*102)</f>
        <v>8748.3759239999963</v>
      </c>
      <c r="D33" s="16">
        <f>('Monthly ELEC - Raw'!D145*3.412)+('Monthly GAS - Raw'!D145*102)</f>
        <v>9469.3363359999967</v>
      </c>
      <c r="E33" s="16">
        <f>('Monthly ELEC - Raw'!E145*3.412)+('Monthly GAS - Raw'!E145*102)</f>
        <v>4360.8284119999998</v>
      </c>
      <c r="F33" s="16">
        <f>('Monthly ELEC - Raw'!F145*3.412)+('Monthly GAS - Raw'!F145*102)</f>
        <v>4314.1216800000002</v>
      </c>
      <c r="G33" s="16">
        <f>('Monthly ELEC - Raw'!G145*3.412)+('Monthly GAS - Raw'!G145*102)</f>
        <v>3844.0848999999967</v>
      </c>
      <c r="H33" s="16">
        <f>('Monthly ELEC - Raw'!H145*3.412)+('Monthly GAS - Raw'!H145*102)</f>
        <v>2695.9932679999965</v>
      </c>
      <c r="I33" s="16">
        <f>('Monthly ELEC - Raw'!I145*3.412)+('Monthly GAS - Raw'!I145*102)</f>
        <v>2841.0254799999998</v>
      </c>
      <c r="J33" s="16">
        <f>('Monthly ELEC - Raw'!J145*3.412)+('Monthly GAS - Raw'!J145*102)</f>
        <v>2545.2032039999967</v>
      </c>
      <c r="K33" s="16">
        <f>('Monthly ELEC - Raw'!K145*3.412)+('Monthly GAS - Raw'!K145*102)</f>
        <v>2041.3225919999966</v>
      </c>
      <c r="L33" s="16">
        <f>('Monthly ELEC - Raw'!L145*3.412)+('Monthly GAS - Raw'!L145*102)</f>
        <v>3424.879688</v>
      </c>
      <c r="M33" s="16">
        <f>('Monthly ELEC - Raw'!M145*3.412)+('Monthly GAS - Raw'!M145*102)</f>
        <v>7520.4879159999964</v>
      </c>
      <c r="N33" s="16">
        <f>('Monthly ELEC - Raw'!N145*3.412)+('Monthly GAS - Raw'!N145*102)</f>
        <v>60242.729731999978</v>
      </c>
      <c r="O33" s="46">
        <f t="shared" si="1"/>
        <v>69.484117337946913</v>
      </c>
    </row>
    <row r="34" spans="1:15" x14ac:dyDescent="0.4">
      <c r="A34">
        <f>'Monthly ELEC - Raw'!A248</f>
        <v>246</v>
      </c>
      <c r="B34" s="16">
        <f>('Monthly ELEC - Raw'!B248*3.412)+('Monthly GAS - Raw'!B248*102)</f>
        <v>7456.6918759999999</v>
      </c>
      <c r="C34" s="16">
        <f>('Monthly ELEC - Raw'!C248*3.412)+('Monthly GAS - Raw'!C248*102)</f>
        <v>7816.6492440000002</v>
      </c>
      <c r="D34" s="16">
        <f>('Monthly ELEC - Raw'!D248*3.412)+('Monthly GAS - Raw'!D248*102)</f>
        <v>8602.1988160000001</v>
      </c>
      <c r="E34" s="16">
        <f>('Monthly ELEC - Raw'!E248*3.412)+('Monthly GAS - Raw'!E248*102)</f>
        <v>4576.905084</v>
      </c>
      <c r="F34" s="16">
        <f>('Monthly ELEC - Raw'!F248*3.412)+('Monthly GAS - Raw'!F248*102)</f>
        <v>5038.7089120000001</v>
      </c>
      <c r="G34" s="16">
        <f>('Monthly ELEC - Raw'!G248*3.412)+('Monthly GAS - Raw'!G248*102)</f>
        <v>3893.2805840000001</v>
      </c>
      <c r="H34" s="16">
        <f>('Monthly ELEC - Raw'!H248*3.412)+('Monthly GAS - Raw'!H248*102)</f>
        <v>2712.694872</v>
      </c>
      <c r="I34" s="16">
        <f>('Monthly ELEC - Raw'!I248*3.412)+('Monthly GAS - Raw'!I248*102)</f>
        <v>2535.72982</v>
      </c>
      <c r="J34" s="16">
        <f>('Monthly ELEC - Raw'!J248*3.412)+('Monthly GAS - Raw'!J248*102)</f>
        <v>2019.787652</v>
      </c>
      <c r="K34" s="16">
        <f>('Monthly ELEC - Raw'!K248*3.412)+('Monthly GAS - Raw'!K248*102)</f>
        <v>2225.7273399999999</v>
      </c>
      <c r="L34" s="16">
        <f>('Monthly ELEC - Raw'!L248*3.412)+('Monthly GAS - Raw'!L248*102)</f>
        <v>4440.5803640000004</v>
      </c>
      <c r="M34" s="16">
        <f>('Monthly ELEC - Raw'!M248*3.412)+('Monthly GAS - Raw'!M248*102)</f>
        <v>9015.4857439999996</v>
      </c>
      <c r="N34" s="16">
        <f>('Monthly ELEC - Raw'!N248*3.412)+('Monthly GAS - Raw'!N248*102)</f>
        <v>60334.440308000005</v>
      </c>
      <c r="O34" s="46">
        <f t="shared" si="1"/>
        <v>69.589896549019613</v>
      </c>
    </row>
    <row r="35" spans="1:15" x14ac:dyDescent="0.4">
      <c r="A35">
        <f>'Monthly ELEC - Raw'!A123</f>
        <v>121</v>
      </c>
      <c r="B35" s="16">
        <f>('Monthly ELEC - Raw'!B123*3.412)+('Monthly GAS - Raw'!B123*102)</f>
        <v>8221.1518079999969</v>
      </c>
      <c r="C35" s="16">
        <f>('Monthly ELEC - Raw'!C123*3.412)+('Monthly GAS - Raw'!C123*102)</f>
        <v>10429.852927999997</v>
      </c>
      <c r="D35" s="16">
        <f>('Monthly ELEC - Raw'!D123*3.412)+('Monthly GAS - Raw'!D123*102)</f>
        <v>10693.161984</v>
      </c>
      <c r="E35" s="16">
        <f>('Monthly ELEC - Raw'!E123*3.412)+('Monthly GAS - Raw'!E123*102)</f>
        <v>4754.571132</v>
      </c>
      <c r="F35" s="16">
        <f>('Monthly ELEC - Raw'!F123*3.412)+('Monthly GAS - Raw'!F123*102)</f>
        <v>3971.9217600000002</v>
      </c>
      <c r="G35" s="16">
        <f>('Monthly ELEC - Raw'!G123*3.412)+('Monthly GAS - Raw'!G123*102)</f>
        <v>2702.6088639999966</v>
      </c>
      <c r="H35" s="16">
        <f>('Monthly ELEC - Raw'!H123*3.412)+('Monthly GAS - Raw'!H123*102)</f>
        <v>1826.3512719999999</v>
      </c>
      <c r="I35" s="16">
        <f>('Monthly ELEC - Raw'!I123*3.412)+('Monthly GAS - Raw'!I123*102)</f>
        <v>1870.1630919999966</v>
      </c>
      <c r="J35" s="16">
        <f>('Monthly ELEC - Raw'!J123*3.412)+('Monthly GAS - Raw'!J123*102)</f>
        <v>1486.0571919999966</v>
      </c>
      <c r="K35" s="16">
        <f>('Monthly ELEC - Raw'!K123*3.412)+('Monthly GAS - Raw'!K123*102)</f>
        <v>1533.5470799999966</v>
      </c>
      <c r="L35" s="16">
        <f>('Monthly ELEC - Raw'!L123*3.412)+('Monthly GAS - Raw'!L123*102)</f>
        <v>3930.2035079999996</v>
      </c>
      <c r="M35" s="16">
        <f>('Monthly ELEC - Raw'!M123*3.412)+('Monthly GAS - Raw'!M123*102)</f>
        <v>9350.5083519999971</v>
      </c>
      <c r="N35" s="16">
        <f>('Monthly ELEC - Raw'!N123*3.412)+('Monthly GAS - Raw'!N123*102)</f>
        <v>60770.098971999978</v>
      </c>
      <c r="O35" s="46">
        <f t="shared" si="1"/>
        <v>70.092386357554759</v>
      </c>
    </row>
    <row r="36" spans="1:15" x14ac:dyDescent="0.4">
      <c r="A36">
        <f>'Monthly ELEC - Raw'!A246</f>
        <v>244</v>
      </c>
      <c r="B36" s="16">
        <f>('Monthly ELEC - Raw'!B246*3.412)+('Monthly GAS - Raw'!B246*102)</f>
        <v>6848.3700799999997</v>
      </c>
      <c r="C36" s="16">
        <f>('Monthly ELEC - Raw'!C246*3.412)+('Monthly GAS - Raw'!C246*102)</f>
        <v>7987.9401400000006</v>
      </c>
      <c r="D36" s="16">
        <f>('Monthly ELEC - Raw'!D246*3.412)+('Monthly GAS - Raw'!D246*102)</f>
        <v>10660.248228</v>
      </c>
      <c r="E36" s="16">
        <f>('Monthly ELEC - Raw'!E246*3.412)+('Monthly GAS - Raw'!E246*102)</f>
        <v>5784.0702080000001</v>
      </c>
      <c r="F36" s="16">
        <f>('Monthly ELEC - Raw'!F246*3.412)+('Monthly GAS - Raw'!F246*102)</f>
        <v>5109.3303519999999</v>
      </c>
      <c r="G36" s="16">
        <f>('Monthly ELEC - Raw'!G246*3.412)+('Monthly GAS - Raw'!G246*102)</f>
        <v>4201.9231440000003</v>
      </c>
      <c r="H36" s="16">
        <f>('Monthly ELEC - Raw'!H246*3.412)+('Monthly GAS - Raw'!H246*102)</f>
        <v>3134.3888999999999</v>
      </c>
      <c r="I36" s="16">
        <f>('Monthly ELEC - Raw'!I246*3.412)+('Monthly GAS - Raw'!I246*102)</f>
        <v>4324.4109399999998</v>
      </c>
      <c r="J36" s="16">
        <f>('Monthly ELEC - Raw'!J246*3.412)+('Monthly GAS - Raw'!J246*102)</f>
        <v>2997.096708</v>
      </c>
      <c r="K36" s="16">
        <f>('Monthly ELEC - Raw'!K246*3.412)+('Monthly GAS - Raw'!K246*102)</f>
        <v>2654.1140399999999</v>
      </c>
      <c r="L36" s="16">
        <f>('Monthly ELEC - Raw'!L246*3.412)+('Monthly GAS - Raw'!L246*102)</f>
        <v>2825.3265280000001</v>
      </c>
      <c r="M36" s="16">
        <f>('Monthly ELEC - Raw'!M246*3.412)+('Monthly GAS - Raw'!M246*102)</f>
        <v>4761.7501840000004</v>
      </c>
      <c r="N36" s="16">
        <f>('Monthly ELEC - Raw'!N246*3.412)+('Monthly GAS - Raw'!N246*102)</f>
        <v>61288.969452000005</v>
      </c>
      <c r="O36" s="46">
        <f t="shared" si="1"/>
        <v>70.690852885813158</v>
      </c>
    </row>
    <row r="37" spans="1:15" x14ac:dyDescent="0.4">
      <c r="A37">
        <f>'Monthly ELEC - Raw'!A55</f>
        <v>53</v>
      </c>
      <c r="B37" s="16">
        <f>('Monthly ELEC - Raw'!B55*3.412)+('Monthly GAS - Raw'!B55*102)</f>
        <v>9396.3824879999993</v>
      </c>
      <c r="C37" s="16">
        <f>('Monthly ELEC - Raw'!C55*3.412)+('Monthly GAS - Raw'!C55*102)</f>
        <v>10358.431339999999</v>
      </c>
      <c r="D37" s="16">
        <f>('Monthly ELEC - Raw'!D55*3.412)+('Monthly GAS - Raw'!D55*102)</f>
        <v>10768.864095999999</v>
      </c>
      <c r="E37" s="16">
        <f>('Monthly ELEC - Raw'!E55*3.412)+('Monthly GAS - Raw'!E55*102)</f>
        <v>4911.0574280000001</v>
      </c>
      <c r="F37" s="16">
        <f>('Monthly ELEC - Raw'!F55*3.412)+('Monthly GAS - Raw'!F55*102)</f>
        <v>4111.2507800000003</v>
      </c>
      <c r="G37" s="16">
        <f>('Monthly ELEC - Raw'!G55*3.412)+('Monthly GAS - Raw'!G55*102)</f>
        <v>2743.9280479999998</v>
      </c>
      <c r="H37" s="16">
        <f>('Monthly ELEC - Raw'!H55*3.412)+('Monthly GAS - Raw'!H55*102)</f>
        <v>1394.182268</v>
      </c>
      <c r="I37" s="16">
        <f>('Monthly ELEC - Raw'!I55*3.412)+('Monthly GAS - Raw'!I55*102)</f>
        <v>1490.0014639999999</v>
      </c>
      <c r="J37" s="16">
        <f>('Monthly ELEC - Raw'!J55*3.412)+('Monthly GAS - Raw'!J55*102)</f>
        <v>1252.8077880000001</v>
      </c>
      <c r="K37" s="16">
        <f>('Monthly ELEC - Raw'!K55*3.412)+('Monthly GAS - Raw'!K55*102)</f>
        <v>1739.5499239999999</v>
      </c>
      <c r="L37" s="16">
        <f>('Monthly ELEC - Raw'!L55*3.412)+('Monthly GAS - Raw'!L55*102)</f>
        <v>4013.770008</v>
      </c>
      <c r="M37" s="16">
        <f>('Monthly ELEC - Raw'!M55*3.412)+('Monthly GAS - Raw'!M55*102)</f>
        <v>9113.5977359999997</v>
      </c>
      <c r="N37" s="16">
        <f>('Monthly ELEC - Raw'!N55*3.412)+('Monthly GAS - Raw'!N55*102)</f>
        <v>61293.823368000005</v>
      </c>
      <c r="O37" s="46">
        <f t="shared" si="1"/>
        <v>70.696451404844296</v>
      </c>
    </row>
    <row r="38" spans="1:15" x14ac:dyDescent="0.4">
      <c r="A38">
        <f>'Monthly ELEC - Raw'!A28</f>
        <v>26</v>
      </c>
      <c r="B38" s="16">
        <f>('Monthly ELEC - Raw'!B28*3.412)+('Monthly GAS - Raw'!B28*102)</f>
        <v>7992.0756199999996</v>
      </c>
      <c r="C38" s="16">
        <f>('Monthly ELEC - Raw'!C28*3.412)+('Monthly GAS - Raw'!C28*102)</f>
        <v>8112.2358880000002</v>
      </c>
      <c r="D38" s="16">
        <f>('Monthly ELEC - Raw'!D28*3.412)+('Monthly GAS - Raw'!D28*102)</f>
        <v>9451.9179399999994</v>
      </c>
      <c r="E38" s="16">
        <f>('Monthly ELEC - Raw'!E28*3.412)+('Monthly GAS - Raw'!E28*102)</f>
        <v>5343.5181240000002</v>
      </c>
      <c r="F38" s="16">
        <f>('Monthly ELEC - Raw'!F28*3.412)+('Monthly GAS - Raw'!F28*102)</f>
        <v>4506.0192479999996</v>
      </c>
      <c r="G38" s="16">
        <f>('Monthly ELEC - Raw'!G28*3.412)+('Monthly GAS - Raw'!G28*102)</f>
        <v>4013.6884600000003</v>
      </c>
      <c r="H38" s="16">
        <f>('Monthly ELEC - Raw'!H28*3.412)+('Monthly GAS - Raw'!H28*102)</f>
        <v>3231.8391680000004</v>
      </c>
      <c r="I38" s="16">
        <f>('Monthly ELEC - Raw'!I28*3.412)+('Monthly GAS - Raw'!I28*102)</f>
        <v>3655.6931959999997</v>
      </c>
      <c r="J38" s="16">
        <f>('Monthly ELEC - Raw'!J28*3.412)+('Monthly GAS - Raw'!J28*102)</f>
        <v>2584.1409480000002</v>
      </c>
      <c r="K38" s="16">
        <f>('Monthly ELEC - Raw'!K28*3.412)+('Monthly GAS - Raw'!K28*102)</f>
        <v>2474.1636239999998</v>
      </c>
      <c r="L38" s="16">
        <f>('Monthly ELEC - Raw'!L28*3.412)+('Monthly GAS - Raw'!L28*102)</f>
        <v>3453.2520039999999</v>
      </c>
      <c r="M38" s="16">
        <f>('Monthly ELEC - Raw'!M28*3.412)+('Monthly GAS - Raw'!M28*102)</f>
        <v>6658.8232440000002</v>
      </c>
      <c r="N38" s="16">
        <f>('Monthly ELEC - Raw'!N28*3.412)+('Monthly GAS - Raw'!N28*102)</f>
        <v>61477.367463999995</v>
      </c>
      <c r="O38" s="46">
        <f t="shared" si="1"/>
        <v>70.908151630911178</v>
      </c>
    </row>
    <row r="39" spans="1:15" x14ac:dyDescent="0.4">
      <c r="A39">
        <f>'Monthly ELEC - Raw'!A167</f>
        <v>165</v>
      </c>
      <c r="B39" s="16">
        <f>('Monthly ELEC - Raw'!B167*3.412)+('Monthly GAS - Raw'!B167*102)</f>
        <v>9274.9510799999971</v>
      </c>
      <c r="C39" s="16">
        <f>('Monthly ELEC - Raw'!C167*3.412)+('Monthly GAS - Raw'!C167*102)</f>
        <v>8489.9541839999965</v>
      </c>
      <c r="D39" s="16">
        <f>('Monthly ELEC - Raw'!D167*3.412)+('Monthly GAS - Raw'!D167*102)</f>
        <v>7006.8299119999965</v>
      </c>
      <c r="E39" s="16">
        <f>('Monthly ELEC - Raw'!E167*3.412)+('Monthly GAS - Raw'!E167*102)</f>
        <v>6319.4690680000003</v>
      </c>
      <c r="F39" s="16">
        <f>('Monthly ELEC - Raw'!F167*3.412)+('Monthly GAS - Raw'!F167*102)</f>
        <v>5160.4693399999996</v>
      </c>
      <c r="G39" s="16">
        <f>('Monthly ELEC - Raw'!G167*3.412)+('Monthly GAS - Raw'!G167*102)</f>
        <v>3881.3110160000001</v>
      </c>
      <c r="H39" s="16">
        <f>('Monthly ELEC - Raw'!H167*3.412)+('Monthly GAS - Raw'!H167*102)</f>
        <v>2016.7782</v>
      </c>
      <c r="I39" s="16">
        <f>('Monthly ELEC - Raw'!I167*3.412)+('Monthly GAS - Raw'!I167*102)</f>
        <v>1847.3519959999967</v>
      </c>
      <c r="J39" s="16">
        <f>('Monthly ELEC - Raw'!J167*3.412)+('Monthly GAS - Raw'!J167*102)</f>
        <v>1522.8673840000001</v>
      </c>
      <c r="K39" s="16">
        <f>('Monthly ELEC - Raw'!K167*3.412)+('Monthly GAS - Raw'!K167*102)</f>
        <v>2330.2367639999966</v>
      </c>
      <c r="L39" s="16">
        <f>('Monthly ELEC - Raw'!L167*3.412)+('Monthly GAS - Raw'!L167*102)</f>
        <v>5102.4329600000001</v>
      </c>
      <c r="M39" s="16">
        <f>('Monthly ELEC - Raw'!M167*3.412)+('Monthly GAS - Raw'!M167*102)</f>
        <v>8711.5686000000005</v>
      </c>
      <c r="N39" s="16">
        <f>('Monthly ELEC - Raw'!N167*3.412)+('Monthly GAS - Raw'!N167*102)</f>
        <v>61664.220503999983</v>
      </c>
      <c r="O39" s="46">
        <f t="shared" si="1"/>
        <v>71.123668401384066</v>
      </c>
    </row>
    <row r="40" spans="1:15" x14ac:dyDescent="0.4">
      <c r="A40">
        <f>'Monthly ELEC - Raw'!A106</f>
        <v>104</v>
      </c>
      <c r="B40" s="16">
        <f>('Monthly ELEC - Raw'!B106*3.412)+('Monthly GAS - Raw'!B106*102)</f>
        <v>9943.6807999999965</v>
      </c>
      <c r="C40" s="16">
        <f>('Monthly ELEC - Raw'!C106*3.412)+('Monthly GAS - Raw'!C106*102)</f>
        <v>10070.021939999997</v>
      </c>
      <c r="D40" s="16">
        <f>('Monthly ELEC - Raw'!D106*3.412)+('Monthly GAS - Raw'!D106*102)</f>
        <v>10726.057144</v>
      </c>
      <c r="E40" s="16">
        <f>('Monthly ELEC - Raw'!E106*3.412)+('Monthly GAS - Raw'!E106*102)</f>
        <v>4715.0397679999996</v>
      </c>
      <c r="F40" s="16">
        <f>('Monthly ELEC - Raw'!F106*3.412)+('Monthly GAS - Raw'!F106*102)</f>
        <v>4072.208936</v>
      </c>
      <c r="G40" s="16">
        <f>('Monthly ELEC - Raw'!G106*3.412)+('Monthly GAS - Raw'!G106*102)</f>
        <v>2606.3851759999966</v>
      </c>
      <c r="H40" s="16">
        <f>('Monthly ELEC - Raw'!H106*3.412)+('Monthly GAS - Raw'!H106*102)</f>
        <v>1113.2347759999966</v>
      </c>
      <c r="I40" s="16">
        <f>('Monthly ELEC - Raw'!I106*3.412)+('Monthly GAS - Raw'!I106*102)</f>
        <v>1242.4215919999999</v>
      </c>
      <c r="J40" s="16">
        <f>('Monthly ELEC - Raw'!J106*3.412)+('Monthly GAS - Raw'!J106*102)</f>
        <v>1504.1850119999965</v>
      </c>
      <c r="K40" s="16">
        <f>('Monthly ELEC - Raw'!K106*3.412)+('Monthly GAS - Raw'!K106*102)</f>
        <v>1664.1941639999966</v>
      </c>
      <c r="L40" s="16">
        <f>('Monthly ELEC - Raw'!L106*3.412)+('Monthly GAS - Raw'!L106*102)</f>
        <v>4273.8376639999997</v>
      </c>
      <c r="M40" s="16">
        <f>('Monthly ELEC - Raw'!M106*3.412)+('Monthly GAS - Raw'!M106*102)</f>
        <v>10285.516968</v>
      </c>
      <c r="N40" s="16">
        <f>('Monthly ELEC - Raw'!N106*3.412)+('Monthly GAS - Raw'!N106*102)</f>
        <v>62216.783939999979</v>
      </c>
      <c r="O40" s="46">
        <f t="shared" si="1"/>
        <v>71.760996470588211</v>
      </c>
    </row>
    <row r="41" spans="1:15" x14ac:dyDescent="0.4">
      <c r="A41" s="30">
        <f>'Monthly ELEC - Raw'!A260</f>
        <v>258</v>
      </c>
      <c r="B41" s="32">
        <f>('Monthly ELEC - Raw'!B260*3.412)+('Monthly GAS - Raw'!B260*102)</f>
        <v>9882.6314199999997</v>
      </c>
      <c r="C41" s="32">
        <f>('Monthly ELEC - Raw'!C260*3.412)+('Monthly GAS - Raw'!C260*102)</f>
        <v>10206.389139999999</v>
      </c>
      <c r="D41" s="32">
        <f>('Monthly ELEC - Raw'!D260*3.412)+('Monthly GAS - Raw'!D260*102)</f>
        <v>11293.409315999999</v>
      </c>
      <c r="E41" s="32">
        <f>('Monthly ELEC - Raw'!E260*3.412)+('Monthly GAS - Raw'!E260*102)</f>
        <v>6072.2782319999997</v>
      </c>
      <c r="F41" s="32">
        <f>('Monthly ELEC - Raw'!F260*3.412)+('Monthly GAS - Raw'!F260*102)</f>
        <v>5205.9273480000002</v>
      </c>
      <c r="G41" s="32">
        <f>('Monthly ELEC - Raw'!G260*3.412)+('Monthly GAS - Raw'!G260*102)</f>
        <v>4303.7812400000003</v>
      </c>
      <c r="H41" s="32">
        <f>('Monthly ELEC - Raw'!H260*3.412)+('Monthly GAS - Raw'!H260*102)</f>
        <v>1074.1264999999999</v>
      </c>
      <c r="I41" s="32">
        <f>('Monthly ELEC - Raw'!I260*3.412)+('Monthly GAS - Raw'!I260*102)</f>
        <v>1201.400924</v>
      </c>
      <c r="J41" s="32">
        <f>('Monthly ELEC - Raw'!J260*3.412)+('Monthly GAS - Raw'!J260*102)</f>
        <v>1119.113652</v>
      </c>
      <c r="K41" s="32">
        <f>('Monthly ELEC - Raw'!K260*3.412)+('Monthly GAS - Raw'!K260*102)</f>
        <v>1830.3601679999999</v>
      </c>
      <c r="L41" s="32">
        <f>('Monthly ELEC - Raw'!L260*3.412)+('Monthly GAS - Raw'!L260*102)</f>
        <v>3478.217404</v>
      </c>
      <c r="M41" s="32">
        <f>('Monthly ELEC - Raw'!M260*3.412)+('Monthly GAS - Raw'!M260*102)</f>
        <v>7366.7428559999998</v>
      </c>
      <c r="N41" s="32">
        <f>('Monthly ELEC - Raw'!N260*3.412)+('Monthly GAS - Raw'!N260*102)</f>
        <v>63034.378199999999</v>
      </c>
      <c r="O41" s="46">
        <f t="shared" si="1"/>
        <v>72.704011764705882</v>
      </c>
    </row>
    <row r="42" spans="1:15" x14ac:dyDescent="0.4">
      <c r="A42">
        <f>'Monthly ELEC - Raw'!A220</f>
        <v>218</v>
      </c>
      <c r="B42" s="16">
        <f>('Monthly ELEC - Raw'!B220*3.412)+('Monthly GAS - Raw'!B220*102)</f>
        <v>9478.4086399999997</v>
      </c>
      <c r="C42" s="16">
        <f>('Monthly ELEC - Raw'!C220*3.412)+('Monthly GAS - Raw'!C220*102)</f>
        <v>10254.565043999999</v>
      </c>
      <c r="D42" s="16">
        <f>('Monthly ELEC - Raw'!D220*3.412)+('Monthly GAS - Raw'!D220*102)</f>
        <v>12449.594279999999</v>
      </c>
      <c r="E42" s="16">
        <f>('Monthly ELEC - Raw'!E220*3.412)+('Monthly GAS - Raw'!E220*102)</f>
        <v>5518.8470200000002</v>
      </c>
      <c r="F42" s="16">
        <f>('Monthly ELEC - Raw'!F220*3.412)+('Monthly GAS - Raw'!F220*102)</f>
        <v>5240.1907879999999</v>
      </c>
      <c r="G42" s="16">
        <f>('Monthly ELEC - Raw'!G220*3.412)+('Monthly GAS - Raw'!G220*102)</f>
        <v>3635.5839959999998</v>
      </c>
      <c r="H42" s="16">
        <f>('Monthly ELEC - Raw'!H220*3.412)+('Monthly GAS - Raw'!H220*102)</f>
        <v>934.79741200000001</v>
      </c>
      <c r="I42" s="16">
        <f>('Monthly ELEC - Raw'!I220*3.412)+('Monthly GAS - Raw'!I220*102)</f>
        <v>1541.2258200000001</v>
      </c>
      <c r="J42" s="16">
        <f>('Monthly ELEC - Raw'!J220*3.412)+('Monthly GAS - Raw'!J220*102)</f>
        <v>1239.096632</v>
      </c>
      <c r="K42" s="16">
        <f>('Monthly ELEC - Raw'!K220*3.412)+('Monthly GAS - Raw'!K220*102)</f>
        <v>1546.2106840000001</v>
      </c>
      <c r="L42" s="16">
        <f>('Monthly ELEC - Raw'!L220*3.412)+('Monthly GAS - Raw'!L220*102)</f>
        <v>3047.3964120000001</v>
      </c>
      <c r="M42" s="16">
        <f>('Monthly ELEC - Raw'!M220*3.412)+('Monthly GAS - Raw'!M220*102)</f>
        <v>8468.8613359999999</v>
      </c>
      <c r="N42" s="16">
        <f>('Monthly ELEC - Raw'!N220*3.412)+('Monthly GAS - Raw'!N220*102)</f>
        <v>63354.778063999998</v>
      </c>
      <c r="O42" s="46">
        <f t="shared" si="1"/>
        <v>73.07356178085351</v>
      </c>
    </row>
    <row r="43" spans="1:15" x14ac:dyDescent="0.4">
      <c r="A43">
        <f>'Monthly ELEC - Raw'!A24</f>
        <v>22</v>
      </c>
      <c r="B43" s="16">
        <f>('Monthly ELEC - Raw'!B24*3.412)+('Monthly GAS - Raw'!B24*102)</f>
        <v>8217.1770319999996</v>
      </c>
      <c r="C43" s="16">
        <f>('Monthly ELEC - Raw'!C24*3.412)+('Monthly GAS - Raw'!C24*102)</f>
        <v>8477.1064679999999</v>
      </c>
      <c r="D43" s="16">
        <f>('Monthly ELEC - Raw'!D24*3.412)+('Monthly GAS - Raw'!D24*102)</f>
        <v>10029.883239999999</v>
      </c>
      <c r="E43" s="16">
        <f>('Monthly ELEC - Raw'!E24*3.412)+('Monthly GAS - Raw'!E24*102)</f>
        <v>5350.8794799999996</v>
      </c>
      <c r="F43" s="16">
        <f>('Monthly ELEC - Raw'!F24*3.412)+('Monthly GAS - Raw'!F24*102)</f>
        <v>4317.067704</v>
      </c>
      <c r="G43" s="16">
        <f>('Monthly ELEC - Raw'!G24*3.412)+('Monthly GAS - Raw'!G24*102)</f>
        <v>3898.2144039999998</v>
      </c>
      <c r="H43" s="16">
        <f>('Monthly ELEC - Raw'!H24*3.412)+('Monthly GAS - Raw'!H24*102)</f>
        <v>3237.854456</v>
      </c>
      <c r="I43" s="16">
        <f>('Monthly ELEC - Raw'!I24*3.412)+('Monthly GAS - Raw'!I24*102)</f>
        <v>3547.328008</v>
      </c>
      <c r="J43" s="16">
        <f>('Monthly ELEC - Raw'!J24*3.412)+('Monthly GAS - Raw'!J24*102)</f>
        <v>2622.4626560000002</v>
      </c>
      <c r="K43" s="16">
        <f>('Monthly ELEC - Raw'!K24*3.412)+('Monthly GAS - Raw'!K24*102)</f>
        <v>2266.1236799999997</v>
      </c>
      <c r="L43" s="16">
        <f>('Monthly ELEC - Raw'!L24*3.412)+('Monthly GAS - Raw'!L24*102)</f>
        <v>3510.9847159999999</v>
      </c>
      <c r="M43" s="16">
        <f>('Monthly ELEC - Raw'!M24*3.412)+('Monthly GAS - Raw'!M24*102)</f>
        <v>7900.8863719999999</v>
      </c>
      <c r="N43" s="16">
        <f>('Monthly ELEC - Raw'!N24*3.412)+('Monthly GAS - Raw'!N24*102)</f>
        <v>63375.968216000001</v>
      </c>
      <c r="O43" s="46">
        <f t="shared" si="1"/>
        <v>73.098002555940027</v>
      </c>
    </row>
    <row r="44" spans="1:15" x14ac:dyDescent="0.4">
      <c r="A44">
        <f>'Monthly ELEC - Raw'!A185</f>
        <v>183</v>
      </c>
      <c r="B44" s="16">
        <f>('Monthly ELEC - Raw'!B185*3.412)+('Monthly GAS - Raw'!B185*102)</f>
        <v>9113.6358799999998</v>
      </c>
      <c r="C44" s="16">
        <f>('Monthly ELEC - Raw'!C185*3.412)+('Monthly GAS - Raw'!C185*102)</f>
        <v>9158.0752360000006</v>
      </c>
      <c r="D44" s="16">
        <f>('Monthly ELEC - Raw'!D185*3.412)+('Monthly GAS - Raw'!D185*102)</f>
        <v>8800.7090439999993</v>
      </c>
      <c r="E44" s="16">
        <f>('Monthly ELEC - Raw'!E185*3.412)+('Monthly GAS - Raw'!E185*102)</f>
        <v>5346.8671039999999</v>
      </c>
      <c r="F44" s="16">
        <f>('Monthly ELEC - Raw'!F185*3.412)+('Monthly GAS - Raw'!F185*102)</f>
        <v>4101.2998520000001</v>
      </c>
      <c r="G44" s="16">
        <f>('Monthly ELEC - Raw'!G185*3.412)+('Monthly GAS - Raw'!G185*102)</f>
        <v>2948.3597680000003</v>
      </c>
      <c r="H44" s="16">
        <f>('Monthly ELEC - Raw'!H185*3.412)+('Monthly GAS - Raw'!H185*102)</f>
        <v>2400.8790159999999</v>
      </c>
      <c r="I44" s="16">
        <f>('Monthly ELEC - Raw'!I185*3.412)+('Monthly GAS - Raw'!I185*102)</f>
        <v>2402.3445039999997</v>
      </c>
      <c r="J44" s="16">
        <f>('Monthly ELEC - Raw'!J185*3.412)+('Monthly GAS - Raw'!J185*102)</f>
        <v>2541.257192</v>
      </c>
      <c r="K44" s="16">
        <f>('Monthly ELEC - Raw'!K185*3.412)+('Monthly GAS - Raw'!K185*102)</f>
        <v>2741.11168</v>
      </c>
      <c r="L44" s="16">
        <f>('Monthly ELEC - Raw'!L185*3.412)+('Monthly GAS - Raw'!L185*102)</f>
        <v>5051.9614600000004</v>
      </c>
      <c r="M44" s="16">
        <f>('Monthly ELEC - Raw'!M185*3.412)+('Monthly GAS - Raw'!M185*102)</f>
        <v>9452.3040399999991</v>
      </c>
      <c r="N44" s="16">
        <f>('Monthly ELEC - Raw'!N185*3.412)+('Monthly GAS - Raw'!N185*102)</f>
        <v>64058.804775999997</v>
      </c>
      <c r="O44" s="46">
        <f t="shared" si="1"/>
        <v>73.885587976931944</v>
      </c>
    </row>
    <row r="45" spans="1:15" x14ac:dyDescent="0.4">
      <c r="A45">
        <f>'Monthly ELEC - Raw'!A211</f>
        <v>209</v>
      </c>
      <c r="B45" s="16">
        <f>('Monthly ELEC - Raw'!B211*3.412)+('Monthly GAS - Raw'!B211*102)</f>
        <v>14501.210332000001</v>
      </c>
      <c r="C45" s="16">
        <f>('Monthly ELEC - Raw'!C211*3.412)+('Monthly GAS - Raw'!C211*102)</f>
        <v>6685.9416160000001</v>
      </c>
      <c r="D45" s="16">
        <f>('Monthly ELEC - Raw'!D211*3.412)+('Monthly GAS - Raw'!D211*102)</f>
        <v>12121.364964</v>
      </c>
      <c r="E45" s="16">
        <f>('Monthly ELEC - Raw'!E211*3.412)+('Monthly GAS - Raw'!E211*102)</f>
        <v>5829.2108319999998</v>
      </c>
      <c r="F45" s="16">
        <f>('Monthly ELEC - Raw'!F211*3.412)+('Monthly GAS - Raw'!F211*102)</f>
        <v>4198.7735279999997</v>
      </c>
      <c r="G45" s="16">
        <f>('Monthly ELEC - Raw'!G211*3.412)+('Monthly GAS - Raw'!G211*102)</f>
        <v>2560.8401279999998</v>
      </c>
      <c r="H45" s="16">
        <f>('Monthly ELEC - Raw'!H211*3.412)+('Monthly GAS - Raw'!H211*102)</f>
        <v>2078.2643840000001</v>
      </c>
      <c r="I45" s="16">
        <f>('Monthly ELEC - Raw'!I211*3.412)+('Monthly GAS - Raw'!I211*102)</f>
        <v>2318.8734719999998</v>
      </c>
      <c r="J45" s="16">
        <f>('Monthly ELEC - Raw'!J211*3.412)+('Monthly GAS - Raw'!J211*102)</f>
        <v>1184.5625679999998</v>
      </c>
      <c r="K45" s="16">
        <f>('Monthly ELEC - Raw'!K211*3.412)+('Monthly GAS - Raw'!K211*102)</f>
        <v>1107.0914360000002</v>
      </c>
      <c r="L45" s="16">
        <f>('Monthly ELEC - Raw'!L211*3.412)+('Monthly GAS - Raw'!L211*102)</f>
        <v>3447.1136120000001</v>
      </c>
      <c r="M45" s="16">
        <f>('Monthly ELEC - Raw'!M211*3.412)+('Monthly GAS - Raw'!M211*102)</f>
        <v>9205.7624759999999</v>
      </c>
      <c r="N45" s="16">
        <f>('Monthly ELEC - Raw'!N211*3.412)+('Monthly GAS - Raw'!N211*102)</f>
        <v>65239.009348</v>
      </c>
      <c r="O45" s="46">
        <f t="shared" si="1"/>
        <v>75.24683892502884</v>
      </c>
    </row>
    <row r="46" spans="1:15" x14ac:dyDescent="0.4">
      <c r="A46">
        <f>'Monthly ELEC - Raw'!A254</f>
        <v>252</v>
      </c>
      <c r="B46" s="16">
        <f>('Monthly ELEC - Raw'!B254*3.412)+('Monthly GAS - Raw'!B254*102)</f>
        <v>10044.565144</v>
      </c>
      <c r="C46" s="16">
        <f>('Monthly ELEC - Raw'!C254*3.412)+('Monthly GAS - Raw'!C254*102)</f>
        <v>154.26334400000002</v>
      </c>
      <c r="D46" s="16">
        <f>('Monthly ELEC - Raw'!D254*3.412)+('Monthly GAS - Raw'!D254*102)</f>
        <v>20502</v>
      </c>
      <c r="E46" s="16">
        <f>('Monthly ELEC - Raw'!E254*3.412)+('Monthly GAS - Raw'!E254*102)</f>
        <v>6599.0842080000002</v>
      </c>
      <c r="F46" s="16">
        <f>('Monthly ELEC - Raw'!F254*3.412)+('Monthly GAS - Raw'!F254*102)</f>
        <v>3675.9072160000001</v>
      </c>
      <c r="G46" s="16">
        <f>('Monthly ELEC - Raw'!G254*3.412)+('Monthly GAS - Raw'!G254*102)</f>
        <v>4077.1671160000001</v>
      </c>
      <c r="H46" s="16">
        <f>('Monthly ELEC - Raw'!H254*3.412)+('Monthly GAS - Raw'!H254*102)</f>
        <v>2945.1324920000002</v>
      </c>
      <c r="I46" s="16">
        <f>('Monthly ELEC - Raw'!I254*3.412)+('Monthly GAS - Raw'!I254*102)</f>
        <v>3021.9178120000001</v>
      </c>
      <c r="J46" s="16">
        <f>('Monthly ELEC - Raw'!J254*3.412)+('Monthly GAS - Raw'!J254*102)</f>
        <v>1927.9334039999999</v>
      </c>
      <c r="K46" s="16">
        <f>('Monthly ELEC - Raw'!K254*3.412)+('Monthly GAS - Raw'!K254*102)</f>
        <v>1735.8241559999999</v>
      </c>
      <c r="L46" s="16">
        <f>('Monthly ELEC - Raw'!L254*3.412)+('Monthly GAS - Raw'!L254*102)</f>
        <v>3451.9078120000004</v>
      </c>
      <c r="M46" s="16">
        <f>('Monthly ELEC - Raw'!M254*3.412)+('Monthly GAS - Raw'!M254*102)</f>
        <v>7491.5985120000005</v>
      </c>
      <c r="N46" s="16">
        <f>('Monthly ELEC - Raw'!N254*3.412)+('Monthly GAS - Raw'!N254*102)</f>
        <v>65627.301215999993</v>
      </c>
      <c r="O46" s="46">
        <f t="shared" si="1"/>
        <v>75.694695750865037</v>
      </c>
    </row>
    <row r="47" spans="1:15" x14ac:dyDescent="0.4">
      <c r="A47">
        <f>'Monthly ELEC - Raw'!A25</f>
        <v>23</v>
      </c>
      <c r="B47" s="16">
        <f>('Monthly ELEC - Raw'!B25*3.412)+('Monthly GAS - Raw'!B25*102)</f>
        <v>6995.2138599999998</v>
      </c>
      <c r="C47" s="16">
        <f>('Monthly ELEC - Raw'!C25*3.412)+('Monthly GAS - Raw'!C25*102)</f>
        <v>7105.0665440000002</v>
      </c>
      <c r="D47" s="16">
        <f>('Monthly ELEC - Raw'!D25*3.412)+('Monthly GAS - Raw'!D25*102)</f>
        <v>8190.240828</v>
      </c>
      <c r="E47" s="16">
        <f>('Monthly ELEC - Raw'!E25*3.412)+('Monthly GAS - Raw'!E25*102)</f>
        <v>5677.7744999999995</v>
      </c>
      <c r="F47" s="16">
        <f>('Monthly ELEC - Raw'!F25*3.412)+('Monthly GAS - Raw'!F25*102)</f>
        <v>5558.6531519999999</v>
      </c>
      <c r="G47" s="16">
        <f>('Monthly ELEC - Raw'!G25*3.412)+('Monthly GAS - Raw'!G25*102)</f>
        <v>5715.8356320000003</v>
      </c>
      <c r="H47" s="16">
        <f>('Monthly ELEC - Raw'!H25*3.412)+('Monthly GAS - Raw'!H25*102)</f>
        <v>4465.5343319999993</v>
      </c>
      <c r="I47" s="16">
        <f>('Monthly ELEC - Raw'!I25*3.412)+('Monthly GAS - Raw'!I25*102)</f>
        <v>4945.8944240000001</v>
      </c>
      <c r="J47" s="16">
        <f>('Monthly ELEC - Raw'!J25*3.412)+('Monthly GAS - Raw'!J25*102)</f>
        <v>3983.8980160000001</v>
      </c>
      <c r="K47" s="16">
        <f>('Monthly ELEC - Raw'!K25*3.412)+('Monthly GAS - Raw'!K25*102)</f>
        <v>3215.759744</v>
      </c>
      <c r="L47" s="16">
        <f>('Monthly ELEC - Raw'!L25*3.412)+('Monthly GAS - Raw'!L25*102)</f>
        <v>3909.6238599999997</v>
      </c>
      <c r="M47" s="16">
        <f>('Monthly ELEC - Raw'!M25*3.412)+('Monthly GAS - Raw'!M25*102)</f>
        <v>5917.9059079999997</v>
      </c>
      <c r="N47" s="16">
        <f>('Monthly ELEC - Raw'!N25*3.412)+('Monthly GAS - Raw'!N25*102)</f>
        <v>65681.400800000003</v>
      </c>
      <c r="O47" s="46">
        <f t="shared" si="1"/>
        <v>75.75709434832757</v>
      </c>
    </row>
    <row r="48" spans="1:15" x14ac:dyDescent="0.4">
      <c r="A48">
        <f>'Monthly ELEC - Raw'!A111</f>
        <v>109</v>
      </c>
      <c r="B48" s="16">
        <f>('Monthly ELEC - Raw'!B111*3.412)+('Monthly GAS - Raw'!B111*102)</f>
        <v>9649.7644319999963</v>
      </c>
      <c r="C48" s="16">
        <f>('Monthly ELEC - Raw'!C111*3.412)+('Monthly GAS - Raw'!C111*102)</f>
        <v>10058.291552000001</v>
      </c>
      <c r="D48" s="16">
        <f>('Monthly ELEC - Raw'!D111*3.412)+('Monthly GAS - Raw'!D111*102)</f>
        <v>11254.615079999996</v>
      </c>
      <c r="E48" s="16">
        <f>('Monthly ELEC - Raw'!E111*3.412)+('Monthly GAS - Raw'!E111*102)</f>
        <v>5621.5448080000006</v>
      </c>
      <c r="F48" s="16">
        <f>('Monthly ELEC - Raw'!F111*3.412)+('Monthly GAS - Raw'!F111*102)</f>
        <v>4511.7785000000003</v>
      </c>
      <c r="G48" s="16">
        <f>('Monthly ELEC - Raw'!G111*3.412)+('Monthly GAS - Raw'!G111*102)</f>
        <v>3056.0150560000002</v>
      </c>
      <c r="H48" s="16">
        <f>('Monthly ELEC - Raw'!H111*3.412)+('Monthly GAS - Raw'!H111*102)</f>
        <v>2056.8146079999965</v>
      </c>
      <c r="I48" s="16">
        <f>('Monthly ELEC - Raw'!I111*3.412)+('Monthly GAS - Raw'!I111*102)</f>
        <v>1835.6197999999968</v>
      </c>
      <c r="J48" s="16">
        <f>('Monthly ELEC - Raw'!J111*3.412)+('Monthly GAS - Raw'!J111*102)</f>
        <v>2445.5231599999966</v>
      </c>
      <c r="K48" s="16">
        <f>('Monthly ELEC - Raw'!K111*3.412)+('Monthly GAS - Raw'!K111*102)</f>
        <v>2319.4532399999966</v>
      </c>
      <c r="L48" s="16">
        <f>('Monthly ELEC - Raw'!L111*3.412)+('Monthly GAS - Raw'!L111*102)</f>
        <v>4124.3119839999999</v>
      </c>
      <c r="M48" s="16">
        <f>('Monthly ELEC - Raw'!M111*3.412)+('Monthly GAS - Raw'!M111*102)</f>
        <v>8929.5988120000002</v>
      </c>
      <c r="N48" s="16">
        <f>('Monthly ELEC - Raw'!N111*3.412)+('Monthly GAS - Raw'!N111*102)</f>
        <v>65863.331031999987</v>
      </c>
      <c r="O48" s="46">
        <f t="shared" si="1"/>
        <v>75.966933139561689</v>
      </c>
    </row>
    <row r="49" spans="1:15" x14ac:dyDescent="0.4">
      <c r="A49">
        <f>'Monthly ELEC - Raw'!A124</f>
        <v>122</v>
      </c>
      <c r="B49" s="16">
        <f>('Monthly ELEC - Raw'!B124*3.412)+('Monthly GAS - Raw'!B124*102)</f>
        <v>8228.8291480000007</v>
      </c>
      <c r="C49" s="16">
        <f>('Monthly ELEC - Raw'!C124*3.412)+('Monthly GAS - Raw'!C124*102)</f>
        <v>10039.967507999996</v>
      </c>
      <c r="D49" s="16">
        <f>('Monthly ELEC - Raw'!D124*3.412)+('Monthly GAS - Raw'!D124*102)</f>
        <v>8809.2049239999997</v>
      </c>
      <c r="E49" s="16">
        <f>('Monthly ELEC - Raw'!E124*3.412)+('Monthly GAS - Raw'!E124*102)</f>
        <v>4061.5143280000002</v>
      </c>
      <c r="F49" s="16">
        <f>('Monthly ELEC - Raw'!F124*3.412)+('Monthly GAS - Raw'!F124*102)</f>
        <v>4132.973788000003</v>
      </c>
      <c r="G49" s="16">
        <f>('Monthly ELEC - Raw'!G124*3.412)+('Monthly GAS - Raw'!G124*102)</f>
        <v>4942.0529200000001</v>
      </c>
      <c r="H49" s="16">
        <f>('Monthly ELEC - Raw'!H124*3.412)+('Monthly GAS - Raw'!H124*102)</f>
        <v>4500.5778559999999</v>
      </c>
      <c r="I49" s="16">
        <f>('Monthly ELEC - Raw'!I124*3.412)+('Monthly GAS - Raw'!I124*102)</f>
        <v>5016.0679679999657</v>
      </c>
      <c r="J49" s="16">
        <f>('Monthly ELEC - Raw'!J124*3.412)+('Monthly GAS - Raw'!J124*102)</f>
        <v>3265.889392</v>
      </c>
      <c r="K49" s="16">
        <f>('Monthly ELEC - Raw'!K124*3.412)+('Monthly GAS - Raw'!K124*102)</f>
        <v>2551.8327879999997</v>
      </c>
      <c r="L49" s="16">
        <f>('Monthly ELEC - Raw'!L124*3.412)+('Monthly GAS - Raw'!L124*102)</f>
        <v>3398.2422039999965</v>
      </c>
      <c r="M49" s="16">
        <f>('Monthly ELEC - Raw'!M124*3.412)+('Monthly GAS - Raw'!M124*102)</f>
        <v>6965.4716600000002</v>
      </c>
      <c r="N49" s="16">
        <f>('Monthly ELEC - Raw'!N124*3.412)+('Monthly GAS - Raw'!N124*102)</f>
        <v>65912.624483999971</v>
      </c>
      <c r="O49" s="46">
        <f t="shared" si="1"/>
        <v>76.02378833217989</v>
      </c>
    </row>
    <row r="50" spans="1:15" x14ac:dyDescent="0.4">
      <c r="A50">
        <f>'Monthly ELEC - Raw'!A195</f>
        <v>193</v>
      </c>
      <c r="B50" s="16">
        <f>('Monthly ELEC - Raw'!B195*3.412)+('Monthly GAS - Raw'!B195*102)</f>
        <v>11826.391148000001</v>
      </c>
      <c r="C50" s="16">
        <f>('Monthly ELEC - Raw'!C195*3.412)+('Monthly GAS - Raw'!C195*102)</f>
        <v>12165.686911999999</v>
      </c>
      <c r="D50" s="16">
        <f>('Monthly ELEC - Raw'!D195*3.412)+('Monthly GAS - Raw'!D195*102)</f>
        <v>12545.355336000001</v>
      </c>
      <c r="E50" s="16">
        <f>('Monthly ELEC - Raw'!E195*3.412)+('Monthly GAS - Raw'!E195*102)</f>
        <v>5556.4385599999996</v>
      </c>
      <c r="F50" s="16">
        <f>('Monthly ELEC - Raw'!F195*3.412)+('Monthly GAS - Raw'!F195*102)</f>
        <v>4475.1607119999999</v>
      </c>
      <c r="G50" s="16">
        <f>('Monthly ELEC - Raw'!G195*3.412)+('Monthly GAS - Raw'!G195*102)</f>
        <v>2591.7697039999998</v>
      </c>
      <c r="H50" s="16">
        <f>('Monthly ELEC - Raw'!H195*3.412)+('Monthly GAS - Raw'!H195*102)</f>
        <v>848.39352799999995</v>
      </c>
      <c r="I50" s="16">
        <f>('Monthly ELEC - Raw'!I195*3.412)+('Monthly GAS - Raw'!I195*102)</f>
        <v>735.97328000000005</v>
      </c>
      <c r="J50" s="16">
        <f>('Monthly ELEC - Raw'!J195*3.412)+('Monthly GAS - Raw'!J195*102)</f>
        <v>632.22974799999997</v>
      </c>
      <c r="K50" s="16">
        <f>('Monthly ELEC - Raw'!K195*3.412)+('Monthly GAS - Raw'!K195*102)</f>
        <v>1251.8419200000001</v>
      </c>
      <c r="L50" s="16">
        <f>('Monthly ELEC - Raw'!L195*3.412)+('Monthly GAS - Raw'!L195*102)</f>
        <v>4128.288364</v>
      </c>
      <c r="M50" s="16">
        <f>('Monthly ELEC - Raw'!M195*3.412)+('Monthly GAS - Raw'!M195*102)</f>
        <v>9871.4706320000005</v>
      </c>
      <c r="N50" s="16">
        <f>('Monthly ELEC - Raw'!N195*3.412)+('Monthly GAS - Raw'!N195*102)</f>
        <v>66628.999844000005</v>
      </c>
      <c r="O50" s="46">
        <f t="shared" si="1"/>
        <v>76.850057490196079</v>
      </c>
    </row>
    <row r="51" spans="1:15" x14ac:dyDescent="0.4">
      <c r="A51">
        <f>'Monthly ELEC - Raw'!A73</f>
        <v>71</v>
      </c>
      <c r="B51" s="16">
        <f>('Monthly ELEC - Raw'!B73*3.412)+('Monthly GAS - Raw'!B73*102)</f>
        <v>7846.9582440000004</v>
      </c>
      <c r="C51" s="16">
        <f>('Monthly ELEC - Raw'!C73*3.412)+('Monthly GAS - Raw'!C73*102)</f>
        <v>8843.1133800000007</v>
      </c>
      <c r="D51" s="16">
        <f>('Monthly ELEC - Raw'!D73*3.412)+('Monthly GAS - Raw'!D73*102)</f>
        <v>10040.238728</v>
      </c>
      <c r="E51" s="16">
        <f>('Monthly ELEC - Raw'!E73*3.412)+('Monthly GAS - Raw'!E73*102)</f>
        <v>4984.4496840000002</v>
      </c>
      <c r="F51" s="16">
        <f>('Monthly ELEC - Raw'!F73*3.412)+('Monthly GAS - Raw'!F73*102)</f>
        <v>2479.344916</v>
      </c>
      <c r="G51" s="16">
        <f>('Monthly ELEC - Raw'!G73*3.412)+('Monthly GAS - Raw'!G73*102)</f>
        <v>4052.9454639999999</v>
      </c>
      <c r="H51" s="16">
        <f>('Monthly ELEC - Raw'!H73*3.412)+('Monthly GAS - Raw'!H73*102)</f>
        <v>3354.6661519999998</v>
      </c>
      <c r="I51" s="16">
        <f>('Monthly ELEC - Raw'!I73*3.412)+('Monthly GAS - Raw'!I73*102)</f>
        <v>3665.905448</v>
      </c>
      <c r="J51" s="16">
        <f>('Monthly ELEC - Raw'!J73*3.412)+('Monthly GAS - Raw'!J73*102)</f>
        <v>3864.0112520000002</v>
      </c>
      <c r="K51" s="16">
        <f>('Monthly ELEC - Raw'!K73*3.412)+('Monthly GAS - Raw'!K73*102)</f>
        <v>3648.9853400000002</v>
      </c>
      <c r="L51" s="16">
        <f>('Monthly ELEC - Raw'!L73*3.412)+('Monthly GAS - Raw'!L73*102)</f>
        <v>4916.8004359999995</v>
      </c>
      <c r="M51" s="16">
        <f>('Monthly ELEC - Raw'!M73*3.412)+('Monthly GAS - Raw'!M73*102)</f>
        <v>9502.3581479999993</v>
      </c>
      <c r="N51" s="16">
        <f>('Monthly ELEC - Raw'!N73*3.412)+('Monthly GAS - Raw'!N73*102)</f>
        <v>67199.777191999994</v>
      </c>
      <c r="O51" s="46">
        <f t="shared" si="1"/>
        <v>77.508393531718568</v>
      </c>
    </row>
    <row r="52" spans="1:15" x14ac:dyDescent="0.4">
      <c r="A52">
        <f>'Monthly ELEC - Raw'!A77</f>
        <v>75</v>
      </c>
      <c r="B52" s="16">
        <f>('Monthly ELEC - Raw'!B77*3.412)+('Monthly GAS - Raw'!B77*102)</f>
        <v>9865.1896159999997</v>
      </c>
      <c r="C52" s="16">
        <f>('Monthly ELEC - Raw'!C77*3.412)+('Monthly GAS - Raw'!C77*102)</f>
        <v>10004.994508</v>
      </c>
      <c r="D52" s="16">
        <f>('Monthly ELEC - Raw'!D77*3.412)+('Monthly GAS - Raw'!D77*102)</f>
        <v>9260.1090160000003</v>
      </c>
      <c r="E52" s="16">
        <f>('Monthly ELEC - Raw'!E77*3.412)+('Monthly GAS - Raw'!E77*102)</f>
        <v>4740.1692839999996</v>
      </c>
      <c r="F52" s="16">
        <f>('Monthly ELEC - Raw'!F77*3.412)+('Monthly GAS - Raw'!F77*102)</f>
        <v>4015.4044919999997</v>
      </c>
      <c r="G52" s="16">
        <f>('Monthly ELEC - Raw'!G77*3.412)+('Monthly GAS - Raw'!G77*102)</f>
        <v>4061.3013159999996</v>
      </c>
      <c r="H52" s="16">
        <f>('Monthly ELEC - Raw'!H77*3.412)+('Monthly GAS - Raw'!H77*102)</f>
        <v>3462.7481439999997</v>
      </c>
      <c r="I52" s="16">
        <f>('Monthly ELEC - Raw'!I77*3.412)+('Monthly GAS - Raw'!I77*102)</f>
        <v>3685.5244480000001</v>
      </c>
      <c r="J52" s="16">
        <f>('Monthly ELEC - Raw'!J77*3.412)+('Monthly GAS - Raw'!J77*102)</f>
        <v>1901.9287439999998</v>
      </c>
      <c r="K52" s="16">
        <f>('Monthly ELEC - Raw'!K77*3.412)+('Monthly GAS - Raw'!K77*102)</f>
        <v>2598.9695000000002</v>
      </c>
      <c r="L52" s="16">
        <f>('Monthly ELEC - Raw'!L77*3.412)+('Monthly GAS - Raw'!L77*102)</f>
        <v>4528.3064999999997</v>
      </c>
      <c r="M52" s="16">
        <f>('Monthly ELEC - Raw'!M77*3.412)+('Monthly GAS - Raw'!M77*102)</f>
        <v>9220.2587320000002</v>
      </c>
      <c r="N52" s="16">
        <f>('Monthly ELEC - Raw'!N77*3.412)+('Monthly GAS - Raw'!N77*102)</f>
        <v>67344.904299999995</v>
      </c>
      <c r="O52" s="46">
        <f t="shared" si="1"/>
        <v>77.675783506343706</v>
      </c>
    </row>
    <row r="53" spans="1:15" x14ac:dyDescent="0.4">
      <c r="A53">
        <f>'Monthly ELEC - Raw'!A189</f>
        <v>187</v>
      </c>
      <c r="B53" s="16">
        <f>('Monthly ELEC - Raw'!B189*3.412)+('Monthly GAS - Raw'!B189*102)</f>
        <v>10360.910260000001</v>
      </c>
      <c r="C53" s="16">
        <f>('Monthly ELEC - Raw'!C189*3.412)+('Monthly GAS - Raw'!C189*102)</f>
        <v>10781.551652</v>
      </c>
      <c r="D53" s="16">
        <f>('Monthly ELEC - Raw'!D189*3.412)+('Monthly GAS - Raw'!D189*102)</f>
        <v>12034.272128000001</v>
      </c>
      <c r="E53" s="16">
        <f>('Monthly ELEC - Raw'!E189*3.412)+('Monthly GAS - Raw'!E189*102)</f>
        <v>5859.6937760000001</v>
      </c>
      <c r="F53" s="16">
        <f>('Monthly ELEC - Raw'!F189*3.412)+('Monthly GAS - Raw'!F189*102)</f>
        <v>4615.904176</v>
      </c>
      <c r="G53" s="16">
        <f>('Monthly ELEC - Raw'!G189*3.412)+('Monthly GAS - Raw'!G189*102)</f>
        <v>3007.4759439999998</v>
      </c>
      <c r="H53" s="16">
        <f>('Monthly ELEC - Raw'!H189*3.412)+('Monthly GAS - Raw'!H189*102)</f>
        <v>1746.0241599999999</v>
      </c>
      <c r="I53" s="16">
        <f>('Monthly ELEC - Raw'!I189*3.412)+('Monthly GAS - Raw'!I189*102)</f>
        <v>1730.6735720000001</v>
      </c>
      <c r="J53" s="16">
        <f>('Monthly ELEC - Raw'!J189*3.412)+('Monthly GAS - Raw'!J189*102)</f>
        <v>1842.7150879999999</v>
      </c>
      <c r="K53" s="16">
        <f>('Monthly ELEC - Raw'!K189*3.412)+('Monthly GAS - Raw'!K189*102)</f>
        <v>1972.5501840000002</v>
      </c>
      <c r="L53" s="16">
        <f>('Monthly ELEC - Raw'!L189*3.412)+('Monthly GAS - Raw'!L189*102)</f>
        <v>4455.2246679999998</v>
      </c>
      <c r="M53" s="16">
        <f>('Monthly ELEC - Raw'!M189*3.412)+('Monthly GAS - Raw'!M189*102)</f>
        <v>9363.7655080000004</v>
      </c>
      <c r="N53" s="16">
        <f>('Monthly ELEC - Raw'!N189*3.412)+('Monthly GAS - Raw'!N189*102)</f>
        <v>67770.761115999994</v>
      </c>
      <c r="O53" s="46">
        <f t="shared" si="1"/>
        <v>78.166967838523632</v>
      </c>
    </row>
    <row r="54" spans="1:15" x14ac:dyDescent="0.4">
      <c r="A54">
        <f>'Monthly ELEC - Raw'!A251</f>
        <v>249</v>
      </c>
      <c r="B54" s="16">
        <f>('Monthly ELEC - Raw'!B251*3.412)+('Monthly GAS - Raw'!B251*102)</f>
        <v>10867.723588000001</v>
      </c>
      <c r="C54" s="16">
        <f>('Monthly ELEC - Raw'!C251*3.412)+('Monthly GAS - Raw'!C251*102)</f>
        <v>12555.702464</v>
      </c>
      <c r="D54" s="16">
        <f>('Monthly ELEC - Raw'!D251*3.412)+('Monthly GAS - Raw'!D251*102)</f>
        <v>7301.3675359999997</v>
      </c>
      <c r="E54" s="16">
        <f>('Monthly ELEC - Raw'!E251*3.412)+('Monthly GAS - Raw'!E251*102)</f>
        <v>5730.7118840000003</v>
      </c>
      <c r="F54" s="16">
        <f>('Monthly ELEC - Raw'!F251*3.412)+('Monthly GAS - Raw'!F251*102)</f>
        <v>3652.644268</v>
      </c>
      <c r="G54" s="16">
        <f>('Monthly ELEC - Raw'!G251*3.412)+('Monthly GAS - Raw'!G251*102)</f>
        <v>3029.2517360000002</v>
      </c>
      <c r="H54" s="16">
        <f>('Monthly ELEC - Raw'!H251*3.412)+('Monthly GAS - Raw'!H251*102)</f>
        <v>2610.2240839999999</v>
      </c>
      <c r="I54" s="16">
        <f>('Monthly ELEC - Raw'!I251*3.412)+('Monthly GAS - Raw'!I251*102)</f>
        <v>2292.6863720000001</v>
      </c>
      <c r="J54" s="16">
        <f>('Monthly ELEC - Raw'!J251*3.412)+('Monthly GAS - Raw'!J251*102)</f>
        <v>1780.2977679999999</v>
      </c>
      <c r="K54" s="16">
        <f>('Monthly ELEC - Raw'!K251*3.412)+('Monthly GAS - Raw'!K251*102)</f>
        <v>2215.6584600000001</v>
      </c>
      <c r="L54" s="16">
        <f>('Monthly ELEC - Raw'!L251*3.412)+('Monthly GAS - Raw'!L251*102)</f>
        <v>6356.5968480000001</v>
      </c>
      <c r="M54" s="16">
        <f>('Monthly ELEC - Raw'!M251*3.412)+('Monthly GAS - Raw'!M251*102)</f>
        <v>9433.2047920000005</v>
      </c>
      <c r="N54" s="16">
        <f>('Monthly ELEC - Raw'!N251*3.412)+('Monthly GAS - Raw'!N251*102)</f>
        <v>67826.069799999997</v>
      </c>
      <c r="O54" s="46">
        <f t="shared" si="1"/>
        <v>78.230761014994229</v>
      </c>
    </row>
    <row r="55" spans="1:15" x14ac:dyDescent="0.4">
      <c r="A55">
        <f>'Monthly ELEC - Raw'!A243</f>
        <v>241</v>
      </c>
      <c r="B55" s="16">
        <f>('Monthly ELEC - Raw'!B243*3.412)+('Monthly GAS - Raw'!B243*102)</f>
        <v>9583.0821799999994</v>
      </c>
      <c r="C55" s="16">
        <f>('Monthly ELEC - Raw'!C243*3.412)+('Monthly GAS - Raw'!C243*102)</f>
        <v>9389.0212680000004</v>
      </c>
      <c r="D55" s="16">
        <f>('Monthly ELEC - Raw'!D243*3.412)+('Monthly GAS - Raw'!D243*102)</f>
        <v>9084.7102080000004</v>
      </c>
      <c r="E55" s="16">
        <f>('Monthly ELEC - Raw'!E243*3.412)+('Monthly GAS - Raw'!E243*102)</f>
        <v>4654.3200880000004</v>
      </c>
      <c r="F55" s="16">
        <f>('Monthly ELEC - Raw'!F243*3.412)+('Monthly GAS - Raw'!F243*102)</f>
        <v>4285.027556</v>
      </c>
      <c r="G55" s="16">
        <f>('Monthly ELEC - Raw'!G243*3.412)+('Monthly GAS - Raw'!G243*102)</f>
        <v>4302.3454000000002</v>
      </c>
      <c r="H55" s="16">
        <f>('Monthly ELEC - Raw'!H243*3.412)+('Monthly GAS - Raw'!H243*102)</f>
        <v>4502.8995519999999</v>
      </c>
      <c r="I55" s="16">
        <f>('Monthly ELEC - Raw'!I243*3.412)+('Monthly GAS - Raw'!I243*102)</f>
        <v>4406.1710919999996</v>
      </c>
      <c r="J55" s="16">
        <f>('Monthly ELEC - Raw'!J243*3.412)+('Monthly GAS - Raw'!J243*102)</f>
        <v>3572.1024719999996</v>
      </c>
      <c r="K55" s="16">
        <f>('Monthly ELEC - Raw'!K243*3.412)+('Monthly GAS - Raw'!K243*102)</f>
        <v>3435.257388</v>
      </c>
      <c r="L55" s="16">
        <f>('Monthly ELEC - Raw'!L243*3.412)+('Monthly GAS - Raw'!L243*102)</f>
        <v>3289.1589600000002</v>
      </c>
      <c r="M55" s="16">
        <f>('Monthly ELEC - Raw'!M243*3.412)+('Monthly GAS - Raw'!M243*102)</f>
        <v>7407.7231240000001</v>
      </c>
      <c r="N55" s="16">
        <f>('Monthly ELEC - Raw'!N243*3.412)+('Monthly GAS - Raw'!N243*102)</f>
        <v>67911.819287999999</v>
      </c>
      <c r="O55" s="46">
        <f t="shared" si="1"/>
        <v>78.329664692041518</v>
      </c>
    </row>
    <row r="56" spans="1:15" x14ac:dyDescent="0.4">
      <c r="A56">
        <f>'Monthly ELEC - Raw'!A184</f>
        <v>182</v>
      </c>
      <c r="B56" s="16">
        <f>('Monthly ELEC - Raw'!B184*3.412)+('Monthly GAS - Raw'!B184*102)</f>
        <v>9735.2742359999993</v>
      </c>
      <c r="C56" s="16">
        <f>('Monthly ELEC - Raw'!C184*3.412)+('Monthly GAS - Raw'!C184*102)</f>
        <v>11064.911427999999</v>
      </c>
      <c r="D56" s="16">
        <f>('Monthly ELEC - Raw'!D184*3.412)+('Monthly GAS - Raw'!D184*102)</f>
        <v>11778.933572</v>
      </c>
      <c r="E56" s="16">
        <f>('Monthly ELEC - Raw'!E184*3.412)+('Monthly GAS - Raw'!E184*102)</f>
        <v>5832.2544719999996</v>
      </c>
      <c r="F56" s="16">
        <f>('Monthly ELEC - Raw'!F184*3.412)+('Monthly GAS - Raw'!F184*102)</f>
        <v>5260.0606719999996</v>
      </c>
      <c r="G56" s="16">
        <f>('Monthly ELEC - Raw'!G184*3.412)+('Monthly GAS - Raw'!G184*102)</f>
        <v>3465.5966879999996</v>
      </c>
      <c r="H56" s="16">
        <f>('Monthly ELEC - Raw'!H184*3.412)+('Monthly GAS - Raw'!H184*102)</f>
        <v>1654.630396</v>
      </c>
      <c r="I56" s="16">
        <f>('Monthly ELEC - Raw'!I184*3.412)+('Monthly GAS - Raw'!I184*102)</f>
        <v>2045.1525280000001</v>
      </c>
      <c r="J56" s="16">
        <f>('Monthly ELEC - Raw'!J184*3.412)+('Monthly GAS - Raw'!J184*102)</f>
        <v>1855.3634400000001</v>
      </c>
      <c r="K56" s="16">
        <f>('Monthly ELEC - Raw'!K184*3.412)+('Monthly GAS - Raw'!K184*102)</f>
        <v>2116.9375280000004</v>
      </c>
      <c r="L56" s="16">
        <f>('Monthly ELEC - Raw'!L184*3.412)+('Monthly GAS - Raw'!L184*102)</f>
        <v>4495.7149399999998</v>
      </c>
      <c r="M56" s="16">
        <f>('Monthly ELEC - Raw'!M184*3.412)+('Monthly GAS - Raw'!M184*102)</f>
        <v>9031.7336880000003</v>
      </c>
      <c r="N56" s="16">
        <f>('Monthly ELEC - Raw'!N184*3.412)+('Monthly GAS - Raw'!N184*102)</f>
        <v>68336.563588000005</v>
      </c>
      <c r="O56" s="46">
        <f t="shared" si="1"/>
        <v>78.81956584544406</v>
      </c>
    </row>
    <row r="57" spans="1:15" x14ac:dyDescent="0.4">
      <c r="A57">
        <f>'Monthly ELEC - Raw'!A136</f>
        <v>134</v>
      </c>
      <c r="B57" s="16">
        <f>('Monthly ELEC - Raw'!B136*3.412)+('Monthly GAS - Raw'!B136*102)</f>
        <v>10105.068331999997</v>
      </c>
      <c r="C57" s="16">
        <f>('Monthly ELEC - Raw'!C136*3.412)+('Monthly GAS - Raw'!C136*102)</f>
        <v>11246.625847999996</v>
      </c>
      <c r="D57" s="16">
        <f>('Monthly ELEC - Raw'!D136*3.412)+('Monthly GAS - Raw'!D136*102)</f>
        <v>12859.001695999999</v>
      </c>
      <c r="E57" s="16">
        <f>('Monthly ELEC - Raw'!E136*3.412)+('Monthly GAS - Raw'!E136*102)</f>
        <v>5430.9863480000004</v>
      </c>
      <c r="F57" s="16">
        <f>('Monthly ELEC - Raw'!F136*3.412)+('Monthly GAS - Raw'!F136*102)</f>
        <v>3726.4609439999999</v>
      </c>
      <c r="G57" s="16">
        <f>('Monthly ELEC - Raw'!G136*3.412)+('Monthly GAS - Raw'!G136*102)</f>
        <v>2994.3331920000001</v>
      </c>
      <c r="H57" s="16">
        <f>('Monthly ELEC - Raw'!H136*3.412)+('Monthly GAS - Raw'!H136*102)</f>
        <v>2605.1453559999964</v>
      </c>
      <c r="I57" s="16">
        <f>('Monthly ELEC - Raw'!I136*3.412)+('Monthly GAS - Raw'!I136*102)</f>
        <v>2421.3409159999965</v>
      </c>
      <c r="J57" s="16">
        <f>('Monthly ELEC - Raw'!J136*3.412)+('Monthly GAS - Raw'!J136*102)</f>
        <v>2053.9845239999968</v>
      </c>
      <c r="K57" s="16">
        <f>('Monthly ELEC - Raw'!K136*3.412)+('Monthly GAS - Raw'!K136*102)</f>
        <v>1936.9255599999999</v>
      </c>
      <c r="L57" s="16">
        <f>('Monthly ELEC - Raw'!L136*3.412)+('Monthly GAS - Raw'!L136*102)</f>
        <v>3851.4663879999962</v>
      </c>
      <c r="M57" s="16">
        <f>('Monthly ELEC - Raw'!M136*3.412)+('Monthly GAS - Raw'!M136*102)</f>
        <v>9136.5861199999999</v>
      </c>
      <c r="N57" s="16">
        <f>('Monthly ELEC - Raw'!N136*3.412)+('Monthly GAS - Raw'!N136*102)</f>
        <v>68367.925223999977</v>
      </c>
      <c r="O57" s="46">
        <f t="shared" si="1"/>
        <v>78.855738435986126</v>
      </c>
    </row>
    <row r="58" spans="1:15" x14ac:dyDescent="0.4">
      <c r="A58">
        <f>'Monthly ELEC - Raw'!A169</f>
        <v>167</v>
      </c>
      <c r="B58" s="16">
        <f>('Monthly ELEC - Raw'!B169*3.412)+('Monthly GAS - Raw'!B169*102)</f>
        <v>12426.021928</v>
      </c>
      <c r="C58" s="16">
        <f>('Monthly ELEC - Raw'!C169*3.412)+('Monthly GAS - Raw'!C169*102)</f>
        <v>14056.575647999965</v>
      </c>
      <c r="D58" s="16">
        <f>('Monthly ELEC - Raw'!D169*3.412)+('Monthly GAS - Raw'!D169*102)</f>
        <v>13092.033479999996</v>
      </c>
      <c r="E58" s="16">
        <f>('Monthly ELEC - Raw'!E169*3.412)+('Monthly GAS - Raw'!E169*102)</f>
        <v>6144.9713679999968</v>
      </c>
      <c r="F58" s="16">
        <f>('Monthly ELEC - Raw'!F169*3.412)+('Monthly GAS - Raw'!F169*102)</f>
        <v>5369.9751120000001</v>
      </c>
      <c r="G58" s="16">
        <f>('Monthly ELEC - Raw'!G169*3.412)+('Monthly GAS - Raw'!G169*102)</f>
        <v>3349.1452639999998</v>
      </c>
      <c r="H58" s="16">
        <f>('Monthly ELEC - Raw'!H169*3.412)+('Monthly GAS - Raw'!H169*102)</f>
        <v>2229.9107239999998</v>
      </c>
      <c r="I58" s="16">
        <f>('Monthly ELEC - Raw'!I169*3.412)+('Monthly GAS - Raw'!I169*102)</f>
        <v>1389.8729119999998</v>
      </c>
      <c r="J58" s="16">
        <f>('Monthly ELEC - Raw'!J169*3.412)+('Monthly GAS - Raw'!J169*102)</f>
        <v>880.31125199999656</v>
      </c>
      <c r="K58" s="16">
        <f>('Monthly ELEC - Raw'!K169*3.412)+('Monthly GAS - Raw'!K169*102)</f>
        <v>830.94810799999664</v>
      </c>
      <c r="L58" s="16">
        <f>('Monthly ELEC - Raw'!L169*3.412)+('Monthly GAS - Raw'!L169*102)</f>
        <v>2152.1303639999965</v>
      </c>
      <c r="M58" s="16">
        <f>('Monthly ELEC - Raw'!M169*3.412)+('Monthly GAS - Raw'!M169*102)</f>
        <v>6556.5022440000002</v>
      </c>
      <c r="N58" s="16">
        <f>('Monthly ELEC - Raw'!N169*3.412)+('Monthly GAS - Raw'!N169*102)</f>
        <v>68478.398403999949</v>
      </c>
      <c r="O58" s="46">
        <f t="shared" si="1"/>
        <v>78.983158482122207</v>
      </c>
    </row>
    <row r="59" spans="1:15" x14ac:dyDescent="0.4">
      <c r="A59">
        <f>'Monthly ELEC - Raw'!A157</f>
        <v>155</v>
      </c>
      <c r="B59" s="16">
        <f>('Monthly ELEC - Raw'!B157*3.412)+('Monthly GAS - Raw'!B157*102)</f>
        <v>9057.9635400000006</v>
      </c>
      <c r="C59" s="16">
        <f>('Monthly ELEC - Raw'!C157*3.412)+('Monthly GAS - Raw'!C157*102)</f>
        <v>10377.506363999997</v>
      </c>
      <c r="D59" s="16">
        <f>('Monthly ELEC - Raw'!D157*3.412)+('Monthly GAS - Raw'!D157*102)</f>
        <v>11085.850939999997</v>
      </c>
      <c r="E59" s="16">
        <f>('Monthly ELEC - Raw'!E157*3.412)+('Monthly GAS - Raw'!E157*102)</f>
        <v>5245.9043519999996</v>
      </c>
      <c r="F59" s="16">
        <f>('Monthly ELEC - Raw'!F157*3.412)+('Monthly GAS - Raw'!F157*102)</f>
        <v>5292.9884159999965</v>
      </c>
      <c r="G59" s="16">
        <f>('Monthly ELEC - Raw'!G157*3.412)+('Monthly GAS - Raw'!G157*102)</f>
        <v>4844.8311199999998</v>
      </c>
      <c r="H59" s="16">
        <f>('Monthly ELEC - Raw'!H157*3.412)+('Monthly GAS - Raw'!H157*102)</f>
        <v>3604.7623400000002</v>
      </c>
      <c r="I59" s="16">
        <f>('Monthly ELEC - Raw'!I157*3.412)+('Monthly GAS - Raw'!I157*102)</f>
        <v>3281.9308759999967</v>
      </c>
      <c r="J59" s="16">
        <f>('Monthly ELEC - Raw'!J157*3.412)+('Monthly GAS - Raw'!J157*102)</f>
        <v>2752.6733439999998</v>
      </c>
      <c r="K59" s="16">
        <f>('Monthly ELEC - Raw'!K157*3.412)+('Monthly GAS - Raw'!K157*102)</f>
        <v>2346.8142719999964</v>
      </c>
      <c r="L59" s="16">
        <f>('Monthly ELEC - Raw'!L157*3.412)+('Monthly GAS - Raw'!L157*102)</f>
        <v>2814.6385399999963</v>
      </c>
      <c r="M59" s="16">
        <f>('Monthly ELEC - Raw'!M157*3.412)+('Monthly GAS - Raw'!M157*102)</f>
        <v>7774.5896560000001</v>
      </c>
      <c r="N59" s="16">
        <f>('Monthly ELEC - Raw'!N157*3.412)+('Monthly GAS - Raw'!N157*102)</f>
        <v>68480.453759999975</v>
      </c>
      <c r="O59" s="46">
        <f t="shared" si="1"/>
        <v>78.985529134948067</v>
      </c>
    </row>
    <row r="60" spans="1:15" x14ac:dyDescent="0.4">
      <c r="A60">
        <f>'Monthly ELEC - Raw'!A241</f>
        <v>239</v>
      </c>
      <c r="B60" s="16">
        <f>('Monthly ELEC - Raw'!B241*3.412)+('Monthly GAS - Raw'!B241*102)</f>
        <v>9700.9580800000003</v>
      </c>
      <c r="C60" s="16">
        <f>('Monthly ELEC - Raw'!C241*3.412)+('Monthly GAS - Raw'!C241*102)</f>
        <v>9660.3313280000002</v>
      </c>
      <c r="D60" s="16">
        <f>('Monthly ELEC - Raw'!D241*3.412)+('Monthly GAS - Raw'!D241*102)</f>
        <v>11037.339056000001</v>
      </c>
      <c r="E60" s="16">
        <f>('Monthly ELEC - Raw'!E241*3.412)+('Monthly GAS - Raw'!E241*102)</f>
        <v>5340.0018879999998</v>
      </c>
      <c r="F60" s="16">
        <f>('Monthly ELEC - Raw'!F241*3.412)+('Monthly GAS - Raw'!F241*102)</f>
        <v>4983.5386120000003</v>
      </c>
      <c r="G60" s="16">
        <f>('Monthly ELEC - Raw'!G241*3.412)+('Monthly GAS - Raw'!G241*102)</f>
        <v>4556.7983720000002</v>
      </c>
      <c r="H60" s="16">
        <f>('Monthly ELEC - Raw'!H241*3.412)+('Monthly GAS - Raw'!H241*102)</f>
        <v>3543.5131879999999</v>
      </c>
      <c r="I60" s="16">
        <f>('Monthly ELEC - Raw'!I241*3.412)+('Monthly GAS - Raw'!I241*102)</f>
        <v>3192.4474920000002</v>
      </c>
      <c r="J60" s="16">
        <f>('Monthly ELEC - Raw'!J241*3.412)+('Monthly GAS - Raw'!J241*102)</f>
        <v>2748.1675599999999</v>
      </c>
      <c r="K60" s="16">
        <f>('Monthly ELEC - Raw'!K241*3.412)+('Monthly GAS - Raw'!K241*102)</f>
        <v>2835.815016</v>
      </c>
      <c r="L60" s="16">
        <f>('Monthly ELEC - Raw'!L241*3.412)+('Monthly GAS - Raw'!L241*102)</f>
        <v>3822.19832</v>
      </c>
      <c r="M60" s="16">
        <f>('Monthly ELEC - Raw'!M241*3.412)+('Monthly GAS - Raw'!M241*102)</f>
        <v>7604.9142400000001</v>
      </c>
      <c r="N60" s="16">
        <f>('Monthly ELEC - Raw'!N241*3.412)+('Monthly GAS - Raw'!N241*102)</f>
        <v>69026.023152000009</v>
      </c>
      <c r="O60" s="46">
        <f t="shared" si="1"/>
        <v>79.614790256055372</v>
      </c>
    </row>
    <row r="61" spans="1:15" x14ac:dyDescent="0.4">
      <c r="A61">
        <f>'Monthly ELEC - Raw'!A64</f>
        <v>62</v>
      </c>
      <c r="B61" s="16">
        <f>('Monthly ELEC - Raw'!B64*3.412)+('Monthly GAS - Raw'!B64*102)</f>
        <v>9149.5022800000006</v>
      </c>
      <c r="C61" s="16">
        <f>('Monthly ELEC - Raw'!C64*3.412)+('Monthly GAS - Raw'!C64*102)</f>
        <v>9685.1758399999999</v>
      </c>
      <c r="D61" s="16">
        <f>('Monthly ELEC - Raw'!D64*3.412)+('Monthly GAS - Raw'!D64*102)</f>
        <v>10295.068896000001</v>
      </c>
      <c r="E61" s="16">
        <f>('Monthly ELEC - Raw'!E64*3.412)+('Monthly GAS - Raw'!E64*102)</f>
        <v>5108.0339279999998</v>
      </c>
      <c r="F61" s="16">
        <f>('Monthly ELEC - Raw'!F64*3.412)+('Monthly GAS - Raw'!F64*102)</f>
        <v>5229.6292480000002</v>
      </c>
      <c r="G61" s="16">
        <f>('Monthly ELEC - Raw'!G64*3.412)+('Monthly GAS - Raw'!G64*102)</f>
        <v>4530.5332039999994</v>
      </c>
      <c r="H61" s="16">
        <f>('Monthly ELEC - Raw'!H64*3.412)+('Monthly GAS - Raw'!H64*102)</f>
        <v>3128.3671279999999</v>
      </c>
      <c r="I61" s="16">
        <f>('Monthly ELEC - Raw'!I64*3.412)+('Monthly GAS - Raw'!I64*102)</f>
        <v>3235.2360519999997</v>
      </c>
      <c r="J61" s="16">
        <f>('Monthly ELEC - Raw'!J64*3.412)+('Monthly GAS - Raw'!J64*102)</f>
        <v>3076.1003719999999</v>
      </c>
      <c r="K61" s="16">
        <f>('Monthly ELEC - Raw'!K64*3.412)+('Monthly GAS - Raw'!K64*102)</f>
        <v>2477.7839600000002</v>
      </c>
      <c r="L61" s="16">
        <f>('Monthly ELEC - Raw'!L64*3.412)+('Monthly GAS - Raw'!L64*102)</f>
        <v>4358.68066</v>
      </c>
      <c r="M61" s="16">
        <f>('Monthly ELEC - Raw'!M64*3.412)+('Monthly GAS - Raw'!M64*102)</f>
        <v>8770.4840120000008</v>
      </c>
      <c r="N61" s="16">
        <f>('Monthly ELEC - Raw'!N64*3.412)+('Monthly GAS - Raw'!N64*102)</f>
        <v>69044.595580000008</v>
      </c>
      <c r="O61" s="46">
        <f t="shared" si="1"/>
        <v>79.636211741637837</v>
      </c>
    </row>
    <row r="62" spans="1:15" x14ac:dyDescent="0.4">
      <c r="A62">
        <f>'Monthly ELEC - Raw'!A231</f>
        <v>229</v>
      </c>
      <c r="B62" s="16">
        <f>('Monthly ELEC - Raw'!B231*3.412)+('Monthly GAS - Raw'!B231*102)</f>
        <v>9204.9779880000006</v>
      </c>
      <c r="C62" s="16">
        <f>('Monthly ELEC - Raw'!C231*3.412)+('Monthly GAS - Raw'!C231*102)</f>
        <v>9536.3870160000006</v>
      </c>
      <c r="D62" s="16">
        <f>('Monthly ELEC - Raw'!D231*3.412)+('Monthly GAS - Raw'!D231*102)</f>
        <v>11184.73558</v>
      </c>
      <c r="E62" s="16">
        <f>('Monthly ELEC - Raw'!E231*3.412)+('Monthly GAS - Raw'!E231*102)</f>
        <v>5136.8225760000005</v>
      </c>
      <c r="F62" s="16">
        <f>('Monthly ELEC - Raw'!F231*3.412)+('Monthly GAS - Raw'!F231*102)</f>
        <v>4675.3139879999999</v>
      </c>
      <c r="G62" s="16">
        <f>('Monthly ELEC - Raw'!G231*3.412)+('Monthly GAS - Raw'!G231*102)</f>
        <v>4092.169476</v>
      </c>
      <c r="H62" s="16">
        <f>('Monthly ELEC - Raw'!H231*3.412)+('Monthly GAS - Raw'!H231*102)</f>
        <v>3630.4272679999999</v>
      </c>
      <c r="I62" s="16">
        <f>('Monthly ELEC - Raw'!I231*3.412)+('Monthly GAS - Raw'!I231*102)</f>
        <v>4487.3732799999998</v>
      </c>
      <c r="J62" s="16">
        <f>('Monthly ELEC - Raw'!J231*3.412)+('Monthly GAS - Raw'!J231*102)</f>
        <v>2572.0948479999997</v>
      </c>
      <c r="K62" s="16">
        <f>('Monthly ELEC - Raw'!K231*3.412)+('Monthly GAS - Raw'!K231*102)</f>
        <v>2259.3475159999998</v>
      </c>
      <c r="L62" s="16">
        <f>('Monthly ELEC - Raw'!L231*3.412)+('Monthly GAS - Raw'!L231*102)</f>
        <v>4183.9282560000001</v>
      </c>
      <c r="M62" s="16">
        <f>('Monthly ELEC - Raw'!M231*3.412)+('Monthly GAS - Raw'!M231*102)</f>
        <v>8324.0577959999991</v>
      </c>
      <c r="N62" s="16">
        <f>('Monthly ELEC - Raw'!N231*3.412)+('Monthly GAS - Raw'!N231*102)</f>
        <v>69287.635588000005</v>
      </c>
      <c r="O62" s="46">
        <f t="shared" si="1"/>
        <v>79.91653470357555</v>
      </c>
    </row>
    <row r="63" spans="1:15" x14ac:dyDescent="0.4">
      <c r="A63">
        <f>'Monthly ELEC - Raw'!A114</f>
        <v>112</v>
      </c>
      <c r="B63" s="16">
        <f>('Monthly ELEC - Raw'!B114*3.412)+('Monthly GAS - Raw'!B114*102)</f>
        <v>9222.0602679999993</v>
      </c>
      <c r="C63" s="16">
        <f>('Monthly ELEC - Raw'!C114*3.412)+('Monthly GAS - Raw'!C114*102)</f>
        <v>9567.0952199999956</v>
      </c>
      <c r="D63" s="16">
        <f>('Monthly ELEC - Raw'!D114*3.412)+('Monthly GAS - Raw'!D114*102)</f>
        <v>10323.579636</v>
      </c>
      <c r="E63" s="16">
        <f>('Monthly ELEC - Raw'!E114*3.412)+('Monthly GAS - Raw'!E114*102)</f>
        <v>5482.9495719999995</v>
      </c>
      <c r="F63" s="16">
        <f>('Monthly ELEC - Raw'!F114*3.412)+('Monthly GAS - Raw'!F114*102)</f>
        <v>4990.8438399999995</v>
      </c>
      <c r="G63" s="16">
        <f>('Monthly ELEC - Raw'!G114*3.412)+('Monthly GAS - Raw'!G114*102)</f>
        <v>4339.672679999996</v>
      </c>
      <c r="H63" s="16">
        <f>('Monthly ELEC - Raw'!H114*3.412)+('Monthly GAS - Raw'!H114*102)</f>
        <v>2797.1454879999965</v>
      </c>
      <c r="I63" s="16">
        <f>('Monthly ELEC - Raw'!I114*3.412)+('Monthly GAS - Raw'!I114*102)</f>
        <v>4776.067751999999</v>
      </c>
      <c r="J63" s="16">
        <f>('Monthly ELEC - Raw'!J114*3.412)+('Monthly GAS - Raw'!J114*102)</f>
        <v>3109.309096</v>
      </c>
      <c r="K63" s="16">
        <f>('Monthly ELEC - Raw'!K114*3.412)+('Monthly GAS - Raw'!K114*102)</f>
        <v>2903.1680319999969</v>
      </c>
      <c r="L63" s="16">
        <f>('Monthly ELEC - Raw'!L114*3.412)+('Monthly GAS - Raw'!L114*102)</f>
        <v>4429.691203999997</v>
      </c>
      <c r="M63" s="16">
        <f>('Monthly ELEC - Raw'!M114*3.412)+('Monthly GAS - Raw'!M114*102)</f>
        <v>7526.8426639999961</v>
      </c>
      <c r="N63" s="16">
        <f>('Monthly ELEC - Raw'!N114*3.412)+('Monthly GAS - Raw'!N114*102)</f>
        <v>69468.425451999981</v>
      </c>
      <c r="O63" s="46">
        <f t="shared" si="1"/>
        <v>80.125058191464802</v>
      </c>
    </row>
    <row r="64" spans="1:15" x14ac:dyDescent="0.4">
      <c r="A64">
        <f>'Monthly ELEC - Raw'!A7</f>
        <v>5</v>
      </c>
      <c r="B64" s="16">
        <f>('Monthly ELEC - Raw'!B7*3.412)+('Monthly GAS - Raw'!B7*102)</f>
        <v>12357.560868</v>
      </c>
      <c r="C64" s="16">
        <f>('Monthly ELEC - Raw'!C7*3.412)+('Monthly GAS - Raw'!C7*102)</f>
        <v>13089.400408</v>
      </c>
      <c r="D64" s="16">
        <f>('Monthly ELEC - Raw'!D7*3.412)+('Monthly GAS - Raw'!D7*102)</f>
        <v>12325.975848</v>
      </c>
      <c r="E64" s="16">
        <f>('Monthly ELEC - Raw'!E7*3.412)+('Monthly GAS - Raw'!E7*102)</f>
        <v>6092.7298959999998</v>
      </c>
      <c r="F64" s="16">
        <f>('Monthly ELEC - Raw'!F7*3.412)+('Monthly GAS - Raw'!F7*102)</f>
        <v>3700.5928999999996</v>
      </c>
      <c r="G64" s="16">
        <f>('Monthly ELEC - Raw'!G7*3.412)+('Monthly GAS - Raw'!G7*102)</f>
        <v>2146.4395560000003</v>
      </c>
      <c r="H64" s="16">
        <f>('Monthly ELEC - Raw'!H7*3.412)+('Monthly GAS - Raw'!H7*102)</f>
        <v>2014.8814</v>
      </c>
      <c r="I64" s="16">
        <f>('Monthly ELEC - Raw'!I7*3.412)+('Monthly GAS - Raw'!I7*102)</f>
        <v>2309.9477479999996</v>
      </c>
      <c r="J64" s="16">
        <f>('Monthly ELEC - Raw'!J7*3.412)+('Monthly GAS - Raw'!J7*102)</f>
        <v>1613.1627559999999</v>
      </c>
      <c r="K64" s="16">
        <f>('Monthly ELEC - Raw'!K7*3.412)+('Monthly GAS - Raw'!K7*102)</f>
        <v>1592.27108</v>
      </c>
      <c r="L64" s="16">
        <f>('Monthly ELEC - Raw'!L7*3.412)+('Monthly GAS - Raw'!L7*102)</f>
        <v>3212.0355799999998</v>
      </c>
      <c r="M64" s="16">
        <f>('Monthly ELEC - Raw'!M7*3.412)+('Monthly GAS - Raw'!M7*102)</f>
        <v>9045.1393680000001</v>
      </c>
      <c r="N64" s="16">
        <f>('Monthly ELEC - Raw'!N7*3.412)+('Monthly GAS - Raw'!N7*102)</f>
        <v>69500.137407999995</v>
      </c>
      <c r="O64" s="46">
        <f t="shared" si="1"/>
        <v>80.16163484198384</v>
      </c>
    </row>
    <row r="65" spans="1:15" x14ac:dyDescent="0.4">
      <c r="A65">
        <f>'Monthly ELEC - Raw'!A23</f>
        <v>21</v>
      </c>
      <c r="B65" s="16">
        <f>('Monthly ELEC - Raw'!B23*3.412)+('Monthly GAS - Raw'!B23*102)</f>
        <v>11591.154016</v>
      </c>
      <c r="C65" s="16">
        <f>('Monthly ELEC - Raw'!C23*3.412)+('Monthly GAS - Raw'!C23*102)</f>
        <v>12585.939335999999</v>
      </c>
      <c r="D65" s="16">
        <f>('Monthly ELEC - Raw'!D23*3.412)+('Monthly GAS - Raw'!D23*102)</f>
        <v>13926.175872</v>
      </c>
      <c r="E65" s="16">
        <f>('Monthly ELEC - Raw'!E23*3.412)+('Monthly GAS - Raw'!E23*102)</f>
        <v>6189.6680239999996</v>
      </c>
      <c r="F65" s="16">
        <f>('Monthly ELEC - Raw'!F23*3.412)+('Monthly GAS - Raw'!F23*102)</f>
        <v>4688.5267199999998</v>
      </c>
      <c r="G65" s="16">
        <f>('Monthly ELEC - Raw'!G23*3.412)+('Monthly GAS - Raw'!G23*102)</f>
        <v>2130.460752</v>
      </c>
      <c r="H65" s="16">
        <f>('Monthly ELEC - Raw'!H23*3.412)+('Monthly GAS - Raw'!H23*102)</f>
        <v>967.117616</v>
      </c>
      <c r="I65" s="16">
        <f>('Monthly ELEC - Raw'!I23*3.412)+('Monthly GAS - Raw'!I23*102)</f>
        <v>1023.9701</v>
      </c>
      <c r="J65" s="16">
        <f>('Monthly ELEC - Raw'!J23*3.412)+('Monthly GAS - Raw'!J23*102)</f>
        <v>830.46019200000001</v>
      </c>
      <c r="K65" s="16">
        <f>('Monthly ELEC - Raw'!K23*3.412)+('Monthly GAS - Raw'!K23*102)</f>
        <v>1255.7590319999999</v>
      </c>
      <c r="L65" s="16">
        <f>('Monthly ELEC - Raw'!L23*3.412)+('Monthly GAS - Raw'!L23*102)</f>
        <v>4009.0613119999998</v>
      </c>
      <c r="M65" s="16">
        <f>('Monthly ELEC - Raw'!M23*3.412)+('Monthly GAS - Raw'!M23*102)</f>
        <v>10498.705348</v>
      </c>
      <c r="N65" s="16">
        <f>('Monthly ELEC - Raw'!N23*3.412)+('Monthly GAS - Raw'!N23*102)</f>
        <v>69696.998319999999</v>
      </c>
      <c r="O65" s="46">
        <f t="shared" si="1"/>
        <v>80.388694717416371</v>
      </c>
    </row>
    <row r="66" spans="1:15" x14ac:dyDescent="0.4">
      <c r="A66">
        <f>'Monthly ELEC - Raw'!A48</f>
        <v>46</v>
      </c>
      <c r="B66" s="16">
        <f>('Monthly ELEC - Raw'!B48*3.412)+('Monthly GAS - Raw'!B48*102)</f>
        <v>9217.2304120000008</v>
      </c>
      <c r="C66" s="16">
        <f>('Monthly ELEC - Raw'!C48*3.412)+('Monthly GAS - Raw'!C48*102)</f>
        <v>10103.995224</v>
      </c>
      <c r="D66" s="16">
        <f>('Monthly ELEC - Raw'!D48*3.412)+('Monthly GAS - Raw'!D48*102)</f>
        <v>11370.701488000001</v>
      </c>
      <c r="E66" s="16">
        <f>('Monthly ELEC - Raw'!E48*3.412)+('Monthly GAS - Raw'!E48*102)</f>
        <v>5795.8467600000004</v>
      </c>
      <c r="F66" s="16">
        <f>('Monthly ELEC - Raw'!F48*3.412)+('Monthly GAS - Raw'!F48*102)</f>
        <v>4965.6801359999999</v>
      </c>
      <c r="G66" s="16">
        <f>('Monthly ELEC - Raw'!G48*3.412)+('Monthly GAS - Raw'!G48*102)</f>
        <v>3765.1120799999999</v>
      </c>
      <c r="H66" s="16">
        <f>('Monthly ELEC - Raw'!H48*3.412)+('Monthly GAS - Raw'!H48*102)</f>
        <v>2209.1024719999996</v>
      </c>
      <c r="I66" s="16">
        <f>('Monthly ELEC - Raw'!I48*3.412)+('Monthly GAS - Raw'!I48*102)</f>
        <v>2409.0882879999999</v>
      </c>
      <c r="J66" s="16">
        <f>('Monthly ELEC - Raw'!J48*3.412)+('Monthly GAS - Raw'!J48*102)</f>
        <v>2321.993508</v>
      </c>
      <c r="K66" s="16">
        <f>('Monthly ELEC - Raw'!K48*3.412)+('Monthly GAS - Raw'!K48*102)</f>
        <v>2639.4970320000002</v>
      </c>
      <c r="L66" s="16">
        <f>('Monthly ELEC - Raw'!L48*3.412)+('Monthly GAS - Raw'!L48*102)</f>
        <v>5071.4282519999997</v>
      </c>
      <c r="M66" s="16">
        <f>('Monthly ELEC - Raw'!M48*3.412)+('Monthly GAS - Raw'!M48*102)</f>
        <v>10104.764664</v>
      </c>
      <c r="N66" s="16">
        <f>('Monthly ELEC - Raw'!N48*3.412)+('Monthly GAS - Raw'!N48*102)</f>
        <v>69974.440315999993</v>
      </c>
      <c r="O66" s="46">
        <f t="shared" si="1"/>
        <v>80.70869701960784</v>
      </c>
    </row>
    <row r="67" spans="1:15" x14ac:dyDescent="0.4">
      <c r="A67">
        <f>'Monthly ELEC - Raw'!A59</f>
        <v>57</v>
      </c>
      <c r="B67" s="16">
        <f>('Monthly ELEC - Raw'!B59*3.412)+('Monthly GAS - Raw'!B59*102)</f>
        <v>8741.1253560000005</v>
      </c>
      <c r="C67" s="16">
        <f>('Monthly ELEC - Raw'!C59*3.412)+('Monthly GAS - Raw'!C59*102)</f>
        <v>9313.9111720000001</v>
      </c>
      <c r="D67" s="16">
        <f>('Monthly ELEC - Raw'!D59*3.412)+('Monthly GAS - Raw'!D59*102)</f>
        <v>10641.622324</v>
      </c>
      <c r="E67" s="16">
        <f>('Monthly ELEC - Raw'!E59*3.412)+('Monthly GAS - Raw'!E59*102)</f>
        <v>5377.5324879999998</v>
      </c>
      <c r="F67" s="16">
        <f>('Monthly ELEC - Raw'!F59*3.412)+('Monthly GAS - Raw'!F59*102)</f>
        <v>4313.0997520000001</v>
      </c>
      <c r="G67" s="16">
        <f>('Monthly ELEC - Raw'!G59*3.412)+('Monthly GAS - Raw'!G59*102)</f>
        <v>4127.2227600000006</v>
      </c>
      <c r="H67" s="16">
        <f>('Monthly ELEC - Raw'!H59*3.412)+('Monthly GAS - Raw'!H59*102)</f>
        <v>4062.2295839999997</v>
      </c>
      <c r="I67" s="16">
        <f>('Monthly ELEC - Raw'!I59*3.412)+('Monthly GAS - Raw'!I59*102)</f>
        <v>4346.003952</v>
      </c>
      <c r="J67" s="16">
        <f>('Monthly ELEC - Raw'!J59*3.412)+('Monthly GAS - Raw'!J59*102)</f>
        <v>2660.3036119999997</v>
      </c>
      <c r="K67" s="16">
        <f>('Monthly ELEC - Raw'!K59*3.412)+('Monthly GAS - Raw'!K59*102)</f>
        <v>3182.8665959999998</v>
      </c>
      <c r="L67" s="16">
        <f>('Monthly ELEC - Raw'!L59*3.412)+('Monthly GAS - Raw'!L59*102)</f>
        <v>4450.6476400000001</v>
      </c>
      <c r="M67" s="16">
        <f>('Monthly ELEC - Raw'!M59*3.412)+('Monthly GAS - Raw'!M59*102)</f>
        <v>8814.88256</v>
      </c>
      <c r="N67" s="16">
        <f>('Monthly ELEC - Raw'!N59*3.412)+('Monthly GAS - Raw'!N59*102)</f>
        <v>70031.447795999993</v>
      </c>
      <c r="O67" s="46">
        <f t="shared" si="1"/>
        <v>80.7744495916955</v>
      </c>
    </row>
    <row r="68" spans="1:15" x14ac:dyDescent="0.4">
      <c r="A68">
        <f>'Monthly ELEC - Raw'!A109</f>
        <v>107</v>
      </c>
      <c r="B68" s="16">
        <f>('Monthly ELEC - Raw'!B109*3.412)+('Monthly GAS - Raw'!B109*102)</f>
        <v>9237.4531319999969</v>
      </c>
      <c r="C68" s="16">
        <f>('Monthly ELEC - Raw'!C109*3.412)+('Monthly GAS - Raw'!C109*102)</f>
        <v>10617.400264</v>
      </c>
      <c r="D68" s="16">
        <f>('Monthly ELEC - Raw'!D109*3.412)+('Monthly GAS - Raw'!D109*102)</f>
        <v>12410.316940000001</v>
      </c>
      <c r="E68" s="16">
        <f>('Monthly ELEC - Raw'!E109*3.412)+('Monthly GAS - Raw'!E109*102)</f>
        <v>6001.7436959999995</v>
      </c>
      <c r="F68" s="16">
        <f>('Monthly ELEC - Raw'!F109*3.412)+('Monthly GAS - Raw'!F109*102)</f>
        <v>4429.7863319999997</v>
      </c>
      <c r="G68" s="16">
        <f>('Monthly ELEC - Raw'!G109*3.412)+('Monthly GAS - Raw'!G109*102)</f>
        <v>2813.4321599999967</v>
      </c>
      <c r="H68" s="16">
        <f>('Monthly ELEC - Raw'!H109*3.412)+('Monthly GAS - Raw'!H109*102)</f>
        <v>2257.1212879999966</v>
      </c>
      <c r="I68" s="16">
        <f>('Monthly ELEC - Raw'!I109*3.412)+('Monthly GAS - Raw'!I109*102)</f>
        <v>975.9699479999997</v>
      </c>
      <c r="J68" s="16">
        <f>('Monthly ELEC - Raw'!J109*3.412)+('Monthly GAS - Raw'!J109*102)</f>
        <v>1270.7138279999967</v>
      </c>
      <c r="K68" s="16">
        <f>('Monthly ELEC - Raw'!K109*3.412)+('Monthly GAS - Raw'!K109*102)</f>
        <v>3493.1659879999997</v>
      </c>
      <c r="L68" s="16">
        <f>('Monthly ELEC - Raw'!L109*3.412)+('Monthly GAS - Raw'!L109*102)</f>
        <v>5758.4841639999995</v>
      </c>
      <c r="M68" s="16">
        <f>('Monthly ELEC - Raw'!M109*3.412)+('Monthly GAS - Raw'!M109*102)</f>
        <v>10780.796335999996</v>
      </c>
      <c r="N68" s="16">
        <f>('Monthly ELEC - Raw'!N109*3.412)+('Monthly GAS - Raw'!N109*102)</f>
        <v>70046.384075999988</v>
      </c>
      <c r="O68" s="46">
        <f t="shared" ref="O68:O131" si="4">N68/867</f>
        <v>80.791677134948088</v>
      </c>
    </row>
    <row r="69" spans="1:15" x14ac:dyDescent="0.4">
      <c r="A69">
        <f>'Monthly ELEC - Raw'!A108</f>
        <v>106</v>
      </c>
      <c r="B69" s="16">
        <f>('Monthly ELEC - Raw'!B108*3.412)+('Monthly GAS - Raw'!B108*102)</f>
        <v>9769.8174600000002</v>
      </c>
      <c r="C69" s="16">
        <f>('Monthly ELEC - Raw'!C108*3.412)+('Monthly GAS - Raw'!C108*102)</f>
        <v>10015.015552000001</v>
      </c>
      <c r="D69" s="16">
        <f>('Monthly ELEC - Raw'!D108*3.412)+('Monthly GAS - Raw'!D108*102)</f>
        <v>11276.620875999997</v>
      </c>
      <c r="E69" s="16">
        <f>('Monthly ELEC - Raw'!E108*3.412)+('Monthly GAS - Raw'!E108*102)</f>
        <v>5729.8502519999965</v>
      </c>
      <c r="F69" s="16">
        <f>('Monthly ELEC - Raw'!F108*3.412)+('Monthly GAS - Raw'!F108*102)</f>
        <v>5112.3262919999997</v>
      </c>
      <c r="G69" s="16">
        <f>('Monthly ELEC - Raw'!G108*3.412)+('Monthly GAS - Raw'!G108*102)</f>
        <v>4229.9938039999997</v>
      </c>
      <c r="H69" s="16">
        <f>('Monthly ELEC - Raw'!H108*3.412)+('Monthly GAS - Raw'!H108*102)</f>
        <v>3258.6746160000034</v>
      </c>
      <c r="I69" s="16">
        <f>('Monthly ELEC - Raw'!I108*3.412)+('Monthly GAS - Raw'!I108*102)</f>
        <v>3096.7889319999999</v>
      </c>
      <c r="J69" s="16">
        <f>('Monthly ELEC - Raw'!J108*3.412)+('Monthly GAS - Raw'!J108*102)</f>
        <v>2370.1830599999967</v>
      </c>
      <c r="K69" s="16">
        <f>('Monthly ELEC - Raw'!K108*3.412)+('Monthly GAS - Raw'!K108*102)</f>
        <v>2739.5915999999966</v>
      </c>
      <c r="L69" s="16">
        <f>('Monthly ELEC - Raw'!L108*3.412)+('Monthly GAS - Raw'!L108*102)</f>
        <v>4677.9276479999962</v>
      </c>
      <c r="M69" s="16">
        <f>('Monthly ELEC - Raw'!M108*3.412)+('Monthly GAS - Raw'!M108*102)</f>
        <v>7782.6675319999995</v>
      </c>
      <c r="N69" s="16">
        <f>('Monthly ELEC - Raw'!N108*3.412)+('Monthly GAS - Raw'!N108*102)</f>
        <v>70059.457623999988</v>
      </c>
      <c r="O69" s="46">
        <f t="shared" si="4"/>
        <v>80.806756198385216</v>
      </c>
    </row>
    <row r="70" spans="1:15" x14ac:dyDescent="0.4">
      <c r="A70">
        <f>'Monthly ELEC - Raw'!A15</f>
        <v>13</v>
      </c>
      <c r="B70" s="16">
        <f>('Monthly ELEC - Raw'!B15*3.412)+('Monthly GAS - Raw'!B15*102)</f>
        <v>10007.055016</v>
      </c>
      <c r="C70" s="16">
        <f>('Monthly ELEC - Raw'!C15*3.412)+('Monthly GAS - Raw'!C15*102)</f>
        <v>11295.628788</v>
      </c>
      <c r="D70" s="16">
        <f>('Monthly ELEC - Raw'!D15*3.412)+('Monthly GAS - Raw'!D15*102)</f>
        <v>12964.08942</v>
      </c>
      <c r="E70" s="16">
        <f>('Monthly ELEC - Raw'!E15*3.412)+('Monthly GAS - Raw'!E15*102)</f>
        <v>6225.5793240000003</v>
      </c>
      <c r="F70" s="16">
        <f>('Monthly ELEC - Raw'!F15*3.412)+('Monthly GAS - Raw'!F15*102)</f>
        <v>4784.7672640000001</v>
      </c>
      <c r="G70" s="16">
        <f>('Monthly ELEC - Raw'!G15*3.412)+('Monthly GAS - Raw'!G15*102)</f>
        <v>3744.356816</v>
      </c>
      <c r="H70" s="16">
        <f>('Monthly ELEC - Raw'!H15*3.412)+('Monthly GAS - Raw'!H15*102)</f>
        <v>2108.2572639999999</v>
      </c>
      <c r="I70" s="16">
        <f>('Monthly ELEC - Raw'!I15*3.412)+('Monthly GAS - Raw'!I15*102)</f>
        <v>2713.6551799999997</v>
      </c>
      <c r="J70" s="16">
        <f>('Monthly ELEC - Raw'!J15*3.412)+('Monthly GAS - Raw'!J15*102)</f>
        <v>1850.6188159999999</v>
      </c>
      <c r="K70" s="16">
        <f>('Monthly ELEC - Raw'!K15*3.412)+('Monthly GAS - Raw'!K15*102)</f>
        <v>1719.780524</v>
      </c>
      <c r="L70" s="16">
        <f>('Monthly ELEC - Raw'!L15*3.412)+('Monthly GAS - Raw'!L15*102)</f>
        <v>3869.4797360000002</v>
      </c>
      <c r="M70" s="16">
        <f>('Monthly ELEC - Raw'!M15*3.412)+('Monthly GAS - Raw'!M15*102)</f>
        <v>9048.9844200000007</v>
      </c>
      <c r="N70" s="16">
        <f>('Monthly ELEC - Raw'!N15*3.412)+('Monthly GAS - Raw'!N15*102)</f>
        <v>70332.252567999996</v>
      </c>
      <c r="O70" s="46">
        <f t="shared" si="4"/>
        <v>81.121398579008073</v>
      </c>
    </row>
    <row r="71" spans="1:15" x14ac:dyDescent="0.4">
      <c r="A71">
        <f>'Monthly ELEC - Raw'!A47</f>
        <v>45</v>
      </c>
      <c r="B71" s="16">
        <f>('Monthly ELEC - Raw'!B47*3.412)+('Monthly GAS - Raw'!B47*102)</f>
        <v>9958.016216</v>
      </c>
      <c r="C71" s="16">
        <f>('Monthly ELEC - Raw'!C47*3.412)+('Monthly GAS - Raw'!C47*102)</f>
        <v>10471.854783999999</v>
      </c>
      <c r="D71" s="16">
        <f>('Monthly ELEC - Raw'!D47*3.412)+('Monthly GAS - Raw'!D47*102)</f>
        <v>12513.399020000001</v>
      </c>
      <c r="E71" s="16">
        <f>('Monthly ELEC - Raw'!E47*3.412)+('Monthly GAS - Raw'!E47*102)</f>
        <v>7034.0683840000002</v>
      </c>
      <c r="F71" s="16">
        <f>('Monthly ELEC - Raw'!F47*3.412)+('Monthly GAS - Raw'!F47*102)</f>
        <v>4727.6643039999999</v>
      </c>
      <c r="G71" s="16">
        <f>('Monthly ELEC - Raw'!G47*3.412)+('Monthly GAS - Raw'!G47*102)</f>
        <v>2250.0275360000001</v>
      </c>
      <c r="H71" s="16">
        <f>('Monthly ELEC - Raw'!H47*3.412)+('Monthly GAS - Raw'!H47*102)</f>
        <v>1523.114924</v>
      </c>
      <c r="I71" s="16">
        <f>('Monthly ELEC - Raw'!I47*3.412)+('Monthly GAS - Raw'!I47*102)</f>
        <v>1684.1272719999999</v>
      </c>
      <c r="J71" s="16">
        <f>('Monthly ELEC - Raw'!J47*3.412)+('Monthly GAS - Raw'!J47*102)</f>
        <v>1349.0398359999999</v>
      </c>
      <c r="K71" s="16">
        <f>('Monthly ELEC - Raw'!K47*3.412)+('Monthly GAS - Raw'!K47*102)</f>
        <v>3059.8950439999999</v>
      </c>
      <c r="L71" s="16">
        <f>('Monthly ELEC - Raw'!L47*3.412)+('Monthly GAS - Raw'!L47*102)</f>
        <v>5060.8514599999999</v>
      </c>
      <c r="M71" s="16">
        <f>('Monthly ELEC - Raw'!M47*3.412)+('Monthly GAS - Raw'!M47*102)</f>
        <v>10746.229160000001</v>
      </c>
      <c r="N71" s="16">
        <f>('Monthly ELEC - Raw'!N47*3.412)+('Monthly GAS - Raw'!N47*102)</f>
        <v>70378.287939999995</v>
      </c>
      <c r="O71" s="46">
        <f t="shared" si="4"/>
        <v>81.174495893886956</v>
      </c>
    </row>
    <row r="72" spans="1:15" x14ac:dyDescent="0.4">
      <c r="A72">
        <f>'Monthly ELEC - Raw'!A158</f>
        <v>156</v>
      </c>
      <c r="B72" s="16">
        <f>('Monthly ELEC - Raw'!B158*3.412)+('Monthly GAS - Raw'!B158*102)</f>
        <v>10555.469051999997</v>
      </c>
      <c r="C72" s="16">
        <f>('Monthly ELEC - Raw'!C158*3.412)+('Monthly GAS - Raw'!C158*102)</f>
        <v>11881.876752</v>
      </c>
      <c r="D72" s="16">
        <f>('Monthly ELEC - Raw'!D158*3.412)+('Monthly GAS - Raw'!D158*102)</f>
        <v>12407.273368</v>
      </c>
      <c r="E72" s="16">
        <f>('Monthly ELEC - Raw'!E158*3.412)+('Monthly GAS - Raw'!E158*102)</f>
        <v>6412.2634239999998</v>
      </c>
      <c r="F72" s="16">
        <f>('Monthly ELEC - Raw'!F158*3.412)+('Monthly GAS - Raw'!F158*102)</f>
        <v>5304.9077959999968</v>
      </c>
      <c r="G72" s="16">
        <f>('Monthly ELEC - Raw'!G158*3.412)+('Monthly GAS - Raw'!G158*102)</f>
        <v>3105.09132</v>
      </c>
      <c r="H72" s="16">
        <f>('Monthly ELEC - Raw'!H158*3.412)+('Monthly GAS - Raw'!H158*102)</f>
        <v>1245.7925120000009</v>
      </c>
      <c r="I72" s="16">
        <f>('Monthly ELEC - Raw'!I158*3.412)+('Monthly GAS - Raw'!I158*102)</f>
        <v>1427.0908040000006</v>
      </c>
      <c r="J72" s="16">
        <f>('Monthly ELEC - Raw'!J158*3.412)+('Monthly GAS - Raw'!J158*102)</f>
        <v>2369.3010239999999</v>
      </c>
      <c r="K72" s="16">
        <f>('Monthly ELEC - Raw'!K158*3.412)+('Monthly GAS - Raw'!K158*102)</f>
        <v>2894.04936</v>
      </c>
      <c r="L72" s="16">
        <f>('Monthly ELEC - Raw'!L158*3.412)+('Monthly GAS - Raw'!L158*102)</f>
        <v>4449.6852519999966</v>
      </c>
      <c r="M72" s="16">
        <f>('Monthly ELEC - Raw'!M158*3.412)+('Monthly GAS - Raw'!M158*102)</f>
        <v>8384.4825760000003</v>
      </c>
      <c r="N72" s="16">
        <f>('Monthly ELEC - Raw'!N158*3.412)+('Monthly GAS - Raw'!N158*102)</f>
        <v>70437.28323999999</v>
      </c>
      <c r="O72" s="46">
        <f t="shared" si="4"/>
        <v>81.242541222606675</v>
      </c>
    </row>
    <row r="73" spans="1:15" x14ac:dyDescent="0.4">
      <c r="A73">
        <f>'Monthly ELEC - Raw'!A146</f>
        <v>144</v>
      </c>
      <c r="B73" s="16">
        <f>('Monthly ELEC - Raw'!B146*3.412)+('Monthly GAS - Raw'!B146*102)</f>
        <v>9149.3658679999971</v>
      </c>
      <c r="C73" s="16">
        <f>('Monthly ELEC - Raw'!C146*3.412)+('Monthly GAS - Raw'!C146*102)</f>
        <v>9731.0826959999958</v>
      </c>
      <c r="D73" s="16">
        <f>('Monthly ELEC - Raw'!D146*3.412)+('Monthly GAS - Raw'!D146*102)</f>
        <v>11174.109076000001</v>
      </c>
      <c r="E73" s="16">
        <f>('Monthly ELEC - Raw'!E146*3.412)+('Monthly GAS - Raw'!E146*102)</f>
        <v>5299.1757039999966</v>
      </c>
      <c r="F73" s="16">
        <f>('Monthly ELEC - Raw'!F146*3.412)+('Monthly GAS - Raw'!F146*102)</f>
        <v>4451.6250079999963</v>
      </c>
      <c r="G73" s="16">
        <f>('Monthly ELEC - Raw'!G146*3.412)+('Monthly GAS - Raw'!G146*102)</f>
        <v>3355.9145359999966</v>
      </c>
      <c r="H73" s="16">
        <f>('Monthly ELEC - Raw'!H146*3.412)+('Monthly GAS - Raw'!H146*102)</f>
        <v>2616.6078679999964</v>
      </c>
      <c r="I73" s="16">
        <f>('Monthly ELEC - Raw'!I146*3.412)+('Monthly GAS - Raw'!I146*102)</f>
        <v>2705.4119919999966</v>
      </c>
      <c r="J73" s="16">
        <f>('Monthly ELEC - Raw'!J146*3.412)+('Monthly GAS - Raw'!J146*102)</f>
        <v>2497.8224999999966</v>
      </c>
      <c r="K73" s="16">
        <f>('Monthly ELEC - Raw'!K146*3.412)+('Monthly GAS - Raw'!K146*102)</f>
        <v>2841.4143119999962</v>
      </c>
      <c r="L73" s="16">
        <f>('Monthly ELEC - Raw'!L146*3.412)+('Monthly GAS - Raw'!L146*102)</f>
        <v>6269.7656759999973</v>
      </c>
      <c r="M73" s="16">
        <f>('Monthly ELEC - Raw'!M146*3.412)+('Monthly GAS - Raw'!M146*102)</f>
        <v>10692.221224000001</v>
      </c>
      <c r="N73" s="16">
        <f>('Monthly ELEC - Raw'!N146*3.412)+('Monthly GAS - Raw'!N146*102)</f>
        <v>70784.51645999997</v>
      </c>
      <c r="O73" s="46">
        <f t="shared" si="4"/>
        <v>81.64304089965394</v>
      </c>
    </row>
    <row r="74" spans="1:15" x14ac:dyDescent="0.4">
      <c r="A74">
        <f>'Monthly ELEC - Raw'!A179</f>
        <v>177</v>
      </c>
      <c r="B74" s="16">
        <f>('Monthly ELEC - Raw'!B179*3.412)+('Monthly GAS - Raw'!B179*102)</f>
        <v>9654.7970639999967</v>
      </c>
      <c r="C74" s="16">
        <f>('Monthly ELEC - Raw'!C179*3.412)+('Monthly GAS - Raw'!C179*102)</f>
        <v>10435.274731999996</v>
      </c>
      <c r="D74" s="16">
        <f>('Monthly ELEC - Raw'!D179*3.412)+('Monthly GAS - Raw'!D179*102)</f>
        <v>11983.851399999996</v>
      </c>
      <c r="E74" s="16">
        <f>('Monthly ELEC - Raw'!E179*3.412)+('Monthly GAS - Raw'!E179*102)</f>
        <v>5582.5969639999967</v>
      </c>
      <c r="F74" s="16">
        <f>('Monthly ELEC - Raw'!F179*3.412)+('Monthly GAS - Raw'!F179*102)</f>
        <v>4472.5559559999965</v>
      </c>
      <c r="G74" s="16">
        <f>('Monthly ELEC - Raw'!G179*3.412)+('Monthly GAS - Raw'!G179*102)</f>
        <v>3023.0261679999967</v>
      </c>
      <c r="H74" s="16">
        <f>('Monthly ELEC - Raw'!H179*3.412)+('Monthly GAS - Raw'!H179*102)</f>
        <v>2202.2903799999999</v>
      </c>
      <c r="I74" s="16">
        <f>('Monthly ELEC - Raw'!I179*3.412)+('Monthly GAS - Raw'!I179*102)</f>
        <v>2574.2938480000003</v>
      </c>
      <c r="J74" s="16">
        <f>('Monthly ELEC - Raw'!J179*3.412)+('Monthly GAS - Raw'!J179*102)</f>
        <v>1934.9789799999967</v>
      </c>
      <c r="K74" s="16">
        <f>('Monthly ELEC - Raw'!K179*3.412)+('Monthly GAS - Raw'!K179*102)</f>
        <v>2717.8450479999965</v>
      </c>
      <c r="L74" s="16">
        <f>('Monthly ELEC - Raw'!L179*3.412)+('Monthly GAS - Raw'!L179*102)</f>
        <v>5249.6283799999965</v>
      </c>
      <c r="M74" s="16">
        <f>('Monthly ELEC - Raw'!M179*3.412)+('Monthly GAS - Raw'!M179*102)</f>
        <v>10963.173948</v>
      </c>
      <c r="N74" s="16">
        <f>('Monthly ELEC - Raw'!N179*3.412)+('Monthly GAS - Raw'!N179*102)</f>
        <v>70794.312867999965</v>
      </c>
      <c r="O74" s="46">
        <f t="shared" si="4"/>
        <v>81.654340101499386</v>
      </c>
    </row>
    <row r="75" spans="1:15" x14ac:dyDescent="0.4">
      <c r="A75">
        <f>'Monthly ELEC - Raw'!A181</f>
        <v>179</v>
      </c>
      <c r="B75" s="16">
        <f>('Monthly ELEC - Raw'!B181*3.412)+('Monthly GAS - Raw'!B181*102)</f>
        <v>11242.234603999999</v>
      </c>
      <c r="C75" s="16">
        <f>('Monthly ELEC - Raw'!C181*3.412)+('Monthly GAS - Raw'!C181*102)</f>
        <v>11384.893668000001</v>
      </c>
      <c r="D75" s="16">
        <f>('Monthly ELEC - Raw'!D181*3.412)+('Monthly GAS - Raw'!D181*102)</f>
        <v>13038.106072</v>
      </c>
      <c r="E75" s="16">
        <f>('Monthly ELEC - Raw'!E181*3.412)+('Monthly GAS - Raw'!E181*102)</f>
        <v>6095.1882079999996</v>
      </c>
      <c r="F75" s="16">
        <f>('Monthly ELEC - Raw'!F181*3.412)+('Monthly GAS - Raw'!F181*102)</f>
        <v>4948.9732439999998</v>
      </c>
      <c r="G75" s="16">
        <f>('Monthly ELEC - Raw'!G181*3.412)+('Monthly GAS - Raw'!G181*102)</f>
        <v>3020.0918479999964</v>
      </c>
      <c r="H75" s="16">
        <f>('Monthly ELEC - Raw'!H181*3.412)+('Monthly GAS - Raw'!H181*102)</f>
        <v>1805.5568720000001</v>
      </c>
      <c r="I75" s="16">
        <f>('Monthly ELEC - Raw'!I181*3.412)+('Monthly GAS - Raw'!I181*102)</f>
        <v>2294.7301600000001</v>
      </c>
      <c r="J75" s="16">
        <f>('Monthly ELEC - Raw'!J181*3.412)+('Monthly GAS - Raw'!J181*102)</f>
        <v>1354.53476</v>
      </c>
      <c r="K75" s="16">
        <f>('Monthly ELEC - Raw'!K181*3.412)+('Monthly GAS - Raw'!K181*102)</f>
        <v>1602.68604</v>
      </c>
      <c r="L75" s="16">
        <f>('Monthly ELEC - Raw'!L181*3.412)+('Monthly GAS - Raw'!L181*102)</f>
        <v>4220.9976919999999</v>
      </c>
      <c r="M75" s="16">
        <f>('Monthly ELEC - Raw'!M181*3.412)+('Monthly GAS - Raw'!M181*102)</f>
        <v>9856.8350960000007</v>
      </c>
      <c r="N75" s="16">
        <f>('Monthly ELEC - Raw'!N181*3.412)+('Monthly GAS - Raw'!N181*102)</f>
        <v>70864.828263999996</v>
      </c>
      <c r="O75" s="46">
        <f t="shared" si="4"/>
        <v>81.735672738177612</v>
      </c>
    </row>
    <row r="76" spans="1:15" x14ac:dyDescent="0.4">
      <c r="A76">
        <f>'Monthly ELEC - Raw'!A215</f>
        <v>213</v>
      </c>
      <c r="B76" s="16">
        <f>('Monthly ELEC - Raw'!B215*3.412)+('Monthly GAS - Raw'!B215*102)</f>
        <v>9764.2147519999999</v>
      </c>
      <c r="C76" s="16">
        <f>('Monthly ELEC - Raw'!C215*3.412)+('Monthly GAS - Raw'!C215*102)</f>
        <v>11909.159308</v>
      </c>
      <c r="D76" s="16">
        <f>('Monthly ELEC - Raw'!D215*3.412)+('Monthly GAS - Raw'!D215*102)</f>
        <v>12095.495384</v>
      </c>
      <c r="E76" s="16">
        <f>('Monthly ELEC - Raw'!E215*3.412)+('Monthly GAS - Raw'!E215*102)</f>
        <v>6350.7845400000006</v>
      </c>
      <c r="F76" s="16">
        <f>('Monthly ELEC - Raw'!F215*3.412)+('Monthly GAS - Raw'!F215*102)</f>
        <v>4520.9909680000001</v>
      </c>
      <c r="G76" s="16">
        <f>('Monthly ELEC - Raw'!G215*3.412)+('Monthly GAS - Raw'!G215*102)</f>
        <v>3640.760068</v>
      </c>
      <c r="H76" s="16">
        <f>('Monthly ELEC - Raw'!H215*3.412)+('Monthly GAS - Raw'!H215*102)</f>
        <v>2379.804764</v>
      </c>
      <c r="I76" s="16">
        <f>('Monthly ELEC - Raw'!I215*3.412)+('Monthly GAS - Raw'!I215*102)</f>
        <v>3026.7830519999998</v>
      </c>
      <c r="J76" s="16">
        <f>('Monthly ELEC - Raw'!J215*3.412)+('Monthly GAS - Raw'!J215*102)</f>
        <v>2443.0597640000001</v>
      </c>
      <c r="K76" s="16">
        <f>('Monthly ELEC - Raw'!K215*3.412)+('Monthly GAS - Raw'!K215*102)</f>
        <v>2544.5360559999999</v>
      </c>
      <c r="L76" s="16">
        <f>('Monthly ELEC - Raw'!L215*3.412)+('Monthly GAS - Raw'!L215*102)</f>
        <v>3890.6940840000002</v>
      </c>
      <c r="M76" s="16">
        <f>('Monthly ELEC - Raw'!M215*3.412)+('Monthly GAS - Raw'!M215*102)</f>
        <v>8686.3966720000008</v>
      </c>
      <c r="N76" s="16">
        <f>('Monthly ELEC - Raw'!N215*3.412)+('Monthly GAS - Raw'!N215*102)</f>
        <v>71252.679411999998</v>
      </c>
      <c r="O76" s="46">
        <f t="shared" si="4"/>
        <v>82.183021236447516</v>
      </c>
    </row>
    <row r="77" spans="1:15" x14ac:dyDescent="0.4">
      <c r="A77">
        <f>'Monthly ELEC - Raw'!A147</f>
        <v>145</v>
      </c>
      <c r="B77" s="16">
        <f>('Monthly ELEC - Raw'!B147*3.412)+('Monthly GAS - Raw'!B147*102)</f>
        <v>12517.381027999996</v>
      </c>
      <c r="C77" s="16">
        <f>('Monthly ELEC - Raw'!C147*3.412)+('Monthly GAS - Raw'!C147*102)</f>
        <v>12875.869427999996</v>
      </c>
      <c r="D77" s="16">
        <f>('Monthly ELEC - Raw'!D147*3.412)+('Monthly GAS - Raw'!D147*102)</f>
        <v>14561.681887999996</v>
      </c>
      <c r="E77" s="16">
        <f>('Monthly ELEC - Raw'!E147*3.412)+('Monthly GAS - Raw'!E147*102)</f>
        <v>6594.232344</v>
      </c>
      <c r="F77" s="16">
        <f>('Monthly ELEC - Raw'!F147*3.412)+('Monthly GAS - Raw'!F147*102)</f>
        <v>4799.4439480000001</v>
      </c>
      <c r="G77" s="16">
        <f>('Monthly ELEC - Raw'!G147*3.412)+('Monthly GAS - Raw'!G147*102)</f>
        <v>2398.3487119999963</v>
      </c>
      <c r="H77" s="16">
        <f>('Monthly ELEC - Raw'!H147*3.412)+('Monthly GAS - Raw'!H147*102)</f>
        <v>1115.3603839999964</v>
      </c>
      <c r="I77" s="16">
        <f>('Monthly ELEC - Raw'!I147*3.412)+('Monthly GAS - Raw'!I147*102)</f>
        <v>1050.7388439999966</v>
      </c>
      <c r="J77" s="16">
        <f>('Monthly ELEC - Raw'!J147*3.412)+('Monthly GAS - Raw'!J147*102)</f>
        <v>1032.6398559999993</v>
      </c>
      <c r="K77" s="16">
        <f>('Monthly ELEC - Raw'!K147*3.412)+('Monthly GAS - Raw'!K147*102)</f>
        <v>1503.7430559999993</v>
      </c>
      <c r="L77" s="16">
        <f>('Monthly ELEC - Raw'!L147*3.412)+('Monthly GAS - Raw'!L147*102)</f>
        <v>3526.9303919999998</v>
      </c>
      <c r="M77" s="16">
        <f>('Monthly ELEC - Raw'!M147*3.412)+('Monthly GAS - Raw'!M147*102)</f>
        <v>9314.1106039999995</v>
      </c>
      <c r="N77" s="16">
        <f>('Monthly ELEC - Raw'!N147*3.412)+('Monthly GAS - Raw'!N147*102)</f>
        <v>71290.480483999971</v>
      </c>
      <c r="O77" s="46">
        <f t="shared" si="4"/>
        <v>82.226621088811967</v>
      </c>
    </row>
    <row r="78" spans="1:15" x14ac:dyDescent="0.4">
      <c r="A78">
        <f>'Monthly ELEC - Raw'!A168</f>
        <v>166</v>
      </c>
      <c r="B78" s="16">
        <f>('Monthly ELEC - Raw'!B168*3.412)+('Monthly GAS - Raw'!B168*102)</f>
        <v>10283.154259999996</v>
      </c>
      <c r="C78" s="16">
        <f>('Monthly ELEC - Raw'!C168*3.412)+('Monthly GAS - Raw'!C168*102)</f>
        <v>10584.215423999996</v>
      </c>
      <c r="D78" s="16">
        <f>('Monthly ELEC - Raw'!D168*3.412)+('Monthly GAS - Raw'!D168*102)</f>
        <v>11596.331964000001</v>
      </c>
      <c r="E78" s="16">
        <f>('Monthly ELEC - Raw'!E168*3.412)+('Monthly GAS - Raw'!E168*102)</f>
        <v>5950.2961599999999</v>
      </c>
      <c r="F78" s="16">
        <f>('Monthly ELEC - Raw'!F168*3.412)+('Monthly GAS - Raw'!F168*102)</f>
        <v>5001.7554839999966</v>
      </c>
      <c r="G78" s="16">
        <f>('Monthly ELEC - Raw'!G168*3.412)+('Monthly GAS - Raw'!G168*102)</f>
        <v>5520.2913839999655</v>
      </c>
      <c r="H78" s="16">
        <f>('Monthly ELEC - Raw'!H168*3.412)+('Monthly GAS - Raw'!H168*102)</f>
        <v>4105.9801239999997</v>
      </c>
      <c r="I78" s="16">
        <f>('Monthly ELEC - Raw'!I168*3.412)+('Monthly GAS - Raw'!I168*102)</f>
        <v>2437.6742279999967</v>
      </c>
      <c r="J78" s="16">
        <f>('Monthly ELEC - Raw'!J168*3.412)+('Monthly GAS - Raw'!J168*102)</f>
        <v>1605.308264</v>
      </c>
      <c r="K78" s="16">
        <f>('Monthly ELEC - Raw'!K168*3.412)+('Monthly GAS - Raw'!K168*102)</f>
        <v>1874.2727439999999</v>
      </c>
      <c r="L78" s="16">
        <f>('Monthly ELEC - Raw'!L168*3.412)+('Monthly GAS - Raw'!L168*102)</f>
        <v>4022.1090039999963</v>
      </c>
      <c r="M78" s="16">
        <f>('Monthly ELEC - Raw'!M168*3.412)+('Monthly GAS - Raw'!M168*102)</f>
        <v>8387.2377999999972</v>
      </c>
      <c r="N78" s="16">
        <f>('Monthly ELEC - Raw'!N168*3.412)+('Monthly GAS - Raw'!N168*102)</f>
        <v>71368.626839999954</v>
      </c>
      <c r="O78" s="46">
        <f t="shared" si="4"/>
        <v>82.316755294117598</v>
      </c>
    </row>
    <row r="79" spans="1:15" x14ac:dyDescent="0.4">
      <c r="A79">
        <f>'Monthly ELEC - Raw'!A125</f>
        <v>123</v>
      </c>
      <c r="B79" s="16">
        <f>('Monthly ELEC - Raw'!B125*3.412)+('Monthly GAS - Raw'!B125*102)</f>
        <v>12237.521555999996</v>
      </c>
      <c r="C79" s="16">
        <f>('Monthly ELEC - Raw'!C125*3.412)+('Monthly GAS - Raw'!C125*102)</f>
        <v>9907.4282320000002</v>
      </c>
      <c r="D79" s="16">
        <f>('Monthly ELEC - Raw'!D125*3.412)+('Monthly GAS - Raw'!D125*102)</f>
        <v>9281.2701039999993</v>
      </c>
      <c r="E79" s="16">
        <f>('Monthly ELEC - Raw'!E125*3.412)+('Monthly GAS - Raw'!E125*102)</f>
        <v>4746.2033039999969</v>
      </c>
      <c r="F79" s="16">
        <f>('Monthly ELEC - Raw'!F125*3.412)+('Monthly GAS - Raw'!F125*102)</f>
        <v>5867.9815239999971</v>
      </c>
      <c r="G79" s="16">
        <f>('Monthly ELEC - Raw'!G125*3.412)+('Monthly GAS - Raw'!G125*102)</f>
        <v>4421.5535159999999</v>
      </c>
      <c r="H79" s="16">
        <f>('Monthly ELEC - Raw'!H125*3.412)+('Monthly GAS - Raw'!H125*102)</f>
        <v>2905.9573759999998</v>
      </c>
      <c r="I79" s="16">
        <f>('Monthly ELEC - Raw'!I125*3.412)+('Monthly GAS - Raw'!I125*102)</f>
        <v>3227.7429599999969</v>
      </c>
      <c r="J79" s="16">
        <f>('Monthly ELEC - Raw'!J125*3.412)+('Monthly GAS - Raw'!J125*102)</f>
        <v>2818.7976319999998</v>
      </c>
      <c r="K79" s="16">
        <f>('Monthly ELEC - Raw'!K125*3.412)+('Monthly GAS - Raw'!K125*102)</f>
        <v>2479.9280959999965</v>
      </c>
      <c r="L79" s="16">
        <f>('Monthly ELEC - Raw'!L125*3.412)+('Monthly GAS - Raw'!L125*102)</f>
        <v>4634.3068320000002</v>
      </c>
      <c r="M79" s="16">
        <f>('Monthly ELEC - Raw'!M125*3.412)+('Monthly GAS - Raw'!M125*102)</f>
        <v>9927.6102119999996</v>
      </c>
      <c r="N79" s="16">
        <f>('Monthly ELEC - Raw'!N125*3.412)+('Monthly GAS - Raw'!N125*102)</f>
        <v>72456.301343999978</v>
      </c>
      <c r="O79" s="46">
        <f t="shared" si="4"/>
        <v>83.571281826989591</v>
      </c>
    </row>
    <row r="80" spans="1:15" x14ac:dyDescent="0.4">
      <c r="A80">
        <f>'Monthly ELEC - Raw'!A40</f>
        <v>38</v>
      </c>
      <c r="B80" s="16">
        <f>('Monthly ELEC - Raw'!B40*3.412)+('Monthly GAS - Raw'!B40*102)</f>
        <v>10380.756124</v>
      </c>
      <c r="C80" s="16">
        <f>('Monthly ELEC - Raw'!C40*3.412)+('Monthly GAS - Raw'!C40*102)</f>
        <v>7733.6267200000002</v>
      </c>
      <c r="D80" s="16">
        <f>('Monthly ELEC - Raw'!D40*3.412)+('Monthly GAS - Raw'!D40*102)</f>
        <v>12430.557196</v>
      </c>
      <c r="E80" s="16">
        <f>('Monthly ELEC - Raw'!E40*3.412)+('Monthly GAS - Raw'!E40*102)</f>
        <v>7424.1892319999997</v>
      </c>
      <c r="F80" s="16">
        <f>('Monthly ELEC - Raw'!F40*3.412)+('Monthly GAS - Raw'!F40*102)</f>
        <v>6066.865264</v>
      </c>
      <c r="G80" s="16">
        <f>('Monthly ELEC - Raw'!G40*3.412)+('Monthly GAS - Raw'!G40*102)</f>
        <v>4039.409584</v>
      </c>
      <c r="H80" s="16">
        <f>('Monthly ELEC - Raw'!H40*3.412)+('Monthly GAS - Raw'!H40*102)</f>
        <v>2560.5265639999998</v>
      </c>
      <c r="I80" s="16">
        <f>('Monthly ELEC - Raw'!I40*3.412)+('Monthly GAS - Raw'!I40*102)</f>
        <v>2585.910104</v>
      </c>
      <c r="J80" s="16">
        <f>('Monthly ELEC - Raw'!J40*3.412)+('Monthly GAS - Raw'!J40*102)</f>
        <v>1957.3480519999998</v>
      </c>
      <c r="K80" s="16">
        <f>('Monthly ELEC - Raw'!K40*3.412)+('Monthly GAS - Raw'!K40*102)</f>
        <v>2241.1137199999998</v>
      </c>
      <c r="L80" s="16">
        <f>('Monthly ELEC - Raw'!L40*3.412)+('Monthly GAS - Raw'!L40*102)</f>
        <v>5422.4290519999995</v>
      </c>
      <c r="M80" s="16">
        <f>('Monthly ELEC - Raw'!M40*3.412)+('Monthly GAS - Raw'!M40*102)</f>
        <v>9963.5761039999998</v>
      </c>
      <c r="N80" s="16">
        <f>('Monthly ELEC - Raw'!N40*3.412)+('Monthly GAS - Raw'!N40*102)</f>
        <v>72806.307715999996</v>
      </c>
      <c r="O80" s="46">
        <f t="shared" si="4"/>
        <v>83.97498006459054</v>
      </c>
    </row>
    <row r="81" spans="1:15" x14ac:dyDescent="0.4">
      <c r="A81">
        <f>'Monthly ELEC - Raw'!A201</f>
        <v>199</v>
      </c>
      <c r="B81" s="16">
        <f>('Monthly ELEC - Raw'!B201*3.412)+('Monthly GAS - Raw'!B201*102)</f>
        <v>12034.473436</v>
      </c>
      <c r="C81" s="16">
        <f>('Monthly ELEC - Raw'!C201*3.412)+('Monthly GAS - Raw'!C201*102)</f>
        <v>12647.65566</v>
      </c>
      <c r="D81" s="16">
        <f>('Monthly ELEC - Raw'!D201*3.412)+('Monthly GAS - Raw'!D201*102)</f>
        <v>13200.812308</v>
      </c>
      <c r="E81" s="16">
        <f>('Monthly ELEC - Raw'!E201*3.412)+('Monthly GAS - Raw'!E201*102)</f>
        <v>7663.9979679999997</v>
      </c>
      <c r="F81" s="16">
        <f>('Monthly ELEC - Raw'!F201*3.412)+('Monthly GAS - Raw'!F201*102)</f>
        <v>5521.5032959999999</v>
      </c>
      <c r="G81" s="16">
        <f>('Monthly ELEC - Raw'!G201*3.412)+('Monthly GAS - Raw'!G201*102)</f>
        <v>3076.3386679999999</v>
      </c>
      <c r="H81" s="16">
        <f>('Monthly ELEC - Raw'!H201*3.412)+('Monthly GAS - Raw'!H201*102)</f>
        <v>1954.7123160000001</v>
      </c>
      <c r="I81" s="16">
        <f>('Monthly ELEC - Raw'!I201*3.412)+('Monthly GAS - Raw'!I201*102)</f>
        <v>1411.436616</v>
      </c>
      <c r="J81" s="16">
        <f>('Monthly ELEC - Raw'!J201*3.412)+('Monthly GAS - Raw'!J201*102)</f>
        <v>1167.785764</v>
      </c>
      <c r="K81" s="16">
        <f>('Monthly ELEC - Raw'!K201*3.412)+('Monthly GAS - Raw'!K201*102)</f>
        <v>1267.977404</v>
      </c>
      <c r="L81" s="16">
        <f>('Monthly ELEC - Raw'!L201*3.412)+('Monthly GAS - Raw'!L201*102)</f>
        <v>3923.0362960000002</v>
      </c>
      <c r="M81" s="16">
        <f>('Monthly ELEC - Raw'!M201*3.412)+('Monthly GAS - Raw'!M201*102)</f>
        <v>8965.6908120000007</v>
      </c>
      <c r="N81" s="16">
        <f>('Monthly ELEC - Raw'!N201*3.412)+('Monthly GAS - Raw'!N201*102)</f>
        <v>72835.420543999993</v>
      </c>
      <c r="O81" s="46">
        <f t="shared" si="4"/>
        <v>84.008558874279117</v>
      </c>
    </row>
    <row r="82" spans="1:15" x14ac:dyDescent="0.4">
      <c r="A82">
        <f>'Monthly ELEC - Raw'!A252</f>
        <v>250</v>
      </c>
      <c r="B82" s="16">
        <f>('Monthly ELEC - Raw'!B252*3.412)+('Monthly GAS - Raw'!B252*102)</f>
        <v>9047.8553200000006</v>
      </c>
      <c r="C82" s="16">
        <f>('Monthly ELEC - Raw'!C252*3.412)+('Monthly GAS - Raw'!C252*102)</f>
        <v>9618.8362560000005</v>
      </c>
      <c r="D82" s="16">
        <f>('Monthly ELEC - Raw'!D252*3.412)+('Monthly GAS - Raw'!D252*102)</f>
        <v>11373.122267999999</v>
      </c>
      <c r="E82" s="16">
        <f>('Monthly ELEC - Raw'!E252*3.412)+('Monthly GAS - Raw'!E252*102)</f>
        <v>5303.8586400000004</v>
      </c>
      <c r="F82" s="16">
        <f>('Monthly ELEC - Raw'!F252*3.412)+('Monthly GAS - Raw'!F252*102)</f>
        <v>5203.4572639999997</v>
      </c>
      <c r="G82" s="16">
        <f>('Monthly ELEC - Raw'!G252*3.412)+('Monthly GAS - Raw'!G252*102)</f>
        <v>5803.0618080000004</v>
      </c>
      <c r="H82" s="16">
        <f>('Monthly ELEC - Raw'!H252*3.412)+('Monthly GAS - Raw'!H252*102)</f>
        <v>4005.6772199999996</v>
      </c>
      <c r="I82" s="16">
        <f>('Monthly ELEC - Raw'!I252*3.412)+('Monthly GAS - Raw'!I252*102)</f>
        <v>3924.4068600000001</v>
      </c>
      <c r="J82" s="16">
        <f>('Monthly ELEC - Raw'!J252*3.412)+('Monthly GAS - Raw'!J252*102)</f>
        <v>2924.9790720000001</v>
      </c>
      <c r="K82" s="16">
        <f>('Monthly ELEC - Raw'!K252*3.412)+('Monthly GAS - Raw'!K252*102)</f>
        <v>2812.4171240000001</v>
      </c>
      <c r="L82" s="16">
        <f>('Monthly ELEC - Raw'!L252*3.412)+('Monthly GAS - Raw'!L252*102)</f>
        <v>4460.10376</v>
      </c>
      <c r="M82" s="16">
        <f>('Monthly ELEC - Raw'!M252*3.412)+('Monthly GAS - Raw'!M252*102)</f>
        <v>8416.4051799999997</v>
      </c>
      <c r="N82" s="16">
        <f>('Monthly ELEC - Raw'!N252*3.412)+('Monthly GAS - Raw'!N252*102)</f>
        <v>72894.180771999992</v>
      </c>
      <c r="O82" s="46">
        <f t="shared" si="4"/>
        <v>84.076333070357549</v>
      </c>
    </row>
    <row r="83" spans="1:15" x14ac:dyDescent="0.4">
      <c r="A83">
        <f>'Monthly ELEC - Raw'!A81</f>
        <v>79</v>
      </c>
      <c r="B83" s="16">
        <f>('Monthly ELEC - Raw'!B81*3.412)+('Monthly GAS - Raw'!B81*102)</f>
        <v>11288.920864</v>
      </c>
      <c r="C83" s="16">
        <f>('Monthly ELEC - Raw'!C81*3.412)+('Monthly GAS - Raw'!C81*102)</f>
        <v>12034.384588000001</v>
      </c>
      <c r="D83" s="16">
        <f>('Monthly ELEC - Raw'!D81*3.412)+('Monthly GAS - Raw'!D81*102)</f>
        <v>14493.857404</v>
      </c>
      <c r="E83" s="16">
        <f>('Monthly ELEC - Raw'!E81*3.412)+('Monthly GAS - Raw'!E81*102)</f>
        <v>7313.4866199999997</v>
      </c>
      <c r="F83" s="16">
        <f>('Monthly ELEC - Raw'!F81*3.412)+('Monthly GAS - Raw'!F81*102)</f>
        <v>5549.6657400000004</v>
      </c>
      <c r="G83" s="16">
        <f>('Monthly ELEC - Raw'!G81*3.412)+('Monthly GAS - Raw'!G81*102)</f>
        <v>1333.057824</v>
      </c>
      <c r="H83" s="16">
        <f>('Monthly ELEC - Raw'!H81*3.412)+('Monthly GAS - Raw'!H81*102)</f>
        <v>1508.359492</v>
      </c>
      <c r="I83" s="16">
        <f>('Monthly ELEC - Raw'!I81*3.412)+('Monthly GAS - Raw'!I81*102)</f>
        <v>1447.631044</v>
      </c>
      <c r="J83" s="16">
        <f>('Monthly ELEC - Raw'!J81*3.412)+('Monthly GAS - Raw'!J81*102)</f>
        <v>1489.0441599999999</v>
      </c>
      <c r="K83" s="16">
        <f>('Monthly ELEC - Raw'!K81*3.412)+('Monthly GAS - Raw'!K81*102)</f>
        <v>2300.6187959999997</v>
      </c>
      <c r="L83" s="16">
        <f>('Monthly ELEC - Raw'!L81*3.412)+('Monthly GAS - Raw'!L81*102)</f>
        <v>4510.2600240000002</v>
      </c>
      <c r="M83" s="16">
        <f>('Monthly ELEC - Raw'!M81*3.412)+('Monthly GAS - Raw'!M81*102)</f>
        <v>9870.1588200000006</v>
      </c>
      <c r="N83" s="16">
        <f>('Monthly ELEC - Raw'!N81*3.412)+('Monthly GAS - Raw'!N81*102)</f>
        <v>73139.445376000003</v>
      </c>
      <c r="O83" s="46">
        <f t="shared" si="4"/>
        <v>84.359221886966552</v>
      </c>
    </row>
    <row r="84" spans="1:15" x14ac:dyDescent="0.4">
      <c r="A84">
        <f>'Monthly ELEC - Raw'!A222</f>
        <v>220</v>
      </c>
      <c r="B84" s="16">
        <f>('Monthly ELEC - Raw'!B222*3.412)+('Monthly GAS - Raw'!B222*102)</f>
        <v>11080.64242</v>
      </c>
      <c r="C84" s="16">
        <f>('Monthly ELEC - Raw'!C222*3.412)+('Monthly GAS - Raw'!C222*102)</f>
        <v>11045.536351999999</v>
      </c>
      <c r="D84" s="16">
        <f>('Monthly ELEC - Raw'!D222*3.412)+('Monthly GAS - Raw'!D222*102)</f>
        <v>12758.218108000001</v>
      </c>
      <c r="E84" s="16">
        <f>('Monthly ELEC - Raw'!E222*3.412)+('Monthly GAS - Raw'!E222*102)</f>
        <v>6616.7805120000003</v>
      </c>
      <c r="F84" s="16">
        <f>('Monthly ELEC - Raw'!F222*3.412)+('Monthly GAS - Raw'!F222*102)</f>
        <v>5519.8126160000002</v>
      </c>
      <c r="G84" s="16">
        <f>('Monthly ELEC - Raw'!G222*3.412)+('Monthly GAS - Raw'!G222*102)</f>
        <v>3807.5044400000002</v>
      </c>
      <c r="H84" s="16">
        <f>('Monthly ELEC - Raw'!H222*3.412)+('Monthly GAS - Raw'!H222*102)</f>
        <v>1865.9696079999999</v>
      </c>
      <c r="I84" s="16">
        <f>('Monthly ELEC - Raw'!I222*3.412)+('Monthly GAS - Raw'!I222*102)</f>
        <v>1960.773768</v>
      </c>
      <c r="J84" s="16">
        <f>('Monthly ELEC - Raw'!J222*3.412)+('Monthly GAS - Raw'!J222*102)</f>
        <v>1783.7557280000001</v>
      </c>
      <c r="K84" s="16">
        <f>('Monthly ELEC - Raw'!K222*3.412)+('Monthly GAS - Raw'!K222*102)</f>
        <v>2062.0229920000002</v>
      </c>
      <c r="L84" s="16">
        <f>('Monthly ELEC - Raw'!L222*3.412)+('Monthly GAS - Raw'!L222*102)</f>
        <v>4702.4359079999995</v>
      </c>
      <c r="M84" s="16">
        <f>('Monthly ELEC - Raw'!M222*3.412)+('Monthly GAS - Raw'!M222*102)</f>
        <v>10079.957684000001</v>
      </c>
      <c r="N84" s="16">
        <f>('Monthly ELEC - Raw'!N222*3.412)+('Monthly GAS - Raw'!N222*102)</f>
        <v>73283.410136000006</v>
      </c>
      <c r="O84" s="46">
        <f t="shared" si="4"/>
        <v>84.525271206459067</v>
      </c>
    </row>
    <row r="85" spans="1:15" x14ac:dyDescent="0.4">
      <c r="A85">
        <f>'Monthly ELEC - Raw'!A160</f>
        <v>158</v>
      </c>
      <c r="B85" s="16">
        <f>('Monthly ELEC - Raw'!B160*3.412)+('Monthly GAS - Raw'!B160*102)</f>
        <v>10540.659572</v>
      </c>
      <c r="C85" s="16">
        <f>('Monthly ELEC - Raw'!C160*3.412)+('Monthly GAS - Raw'!C160*102)</f>
        <v>10183.363563999996</v>
      </c>
      <c r="D85" s="16">
        <f>('Monthly ELEC - Raw'!D160*3.412)+('Monthly GAS - Raw'!D160*102)</f>
        <v>10547.147387999996</v>
      </c>
      <c r="E85" s="16">
        <f>('Monthly ELEC - Raw'!E160*3.412)+('Monthly GAS - Raw'!E160*102)</f>
        <v>5895.4004240000004</v>
      </c>
      <c r="F85" s="16">
        <f>('Monthly ELEC - Raw'!F160*3.412)+('Monthly GAS - Raw'!F160*102)</f>
        <v>4672.2279360000002</v>
      </c>
      <c r="G85" s="16">
        <f>('Monthly ELEC - Raw'!G160*3.412)+('Monthly GAS - Raw'!G160*102)</f>
        <v>4159.6912160000002</v>
      </c>
      <c r="H85" s="16">
        <f>('Monthly ELEC - Raw'!H160*3.412)+('Monthly GAS - Raw'!H160*102)</f>
        <v>3549.6412759999967</v>
      </c>
      <c r="I85" s="16">
        <f>('Monthly ELEC - Raw'!I160*3.412)+('Monthly GAS - Raw'!I160*102)</f>
        <v>4698.0985359999659</v>
      </c>
      <c r="J85" s="16">
        <f>('Monthly ELEC - Raw'!J160*3.412)+('Monthly GAS - Raw'!J160*102)</f>
        <v>1689.8543479999998</v>
      </c>
      <c r="K85" s="16">
        <f>('Monthly ELEC - Raw'!K160*3.412)+('Monthly GAS - Raw'!K160*102)</f>
        <v>2478.9609639999967</v>
      </c>
      <c r="L85" s="16">
        <f>('Monthly ELEC - Raw'!L160*3.412)+('Monthly GAS - Raw'!L160*102)</f>
        <v>4566.6760439999998</v>
      </c>
      <c r="M85" s="16">
        <f>('Monthly ELEC - Raw'!M160*3.412)+('Monthly GAS - Raw'!M160*102)</f>
        <v>10363.053131999997</v>
      </c>
      <c r="N85" s="16">
        <f>('Monthly ELEC - Raw'!N160*3.412)+('Monthly GAS - Raw'!N160*102)</f>
        <v>73344.774399999951</v>
      </c>
      <c r="O85" s="46">
        <f t="shared" si="4"/>
        <v>84.596048904267533</v>
      </c>
    </row>
    <row r="86" spans="1:15" x14ac:dyDescent="0.4">
      <c r="A86">
        <f>'Monthly ELEC - Raw'!A182</f>
        <v>180</v>
      </c>
      <c r="B86" s="16">
        <f>('Monthly ELEC - Raw'!B182*3.412)+('Monthly GAS - Raw'!B182*102)</f>
        <v>9424.6139199999998</v>
      </c>
      <c r="C86" s="16">
        <f>('Monthly ELEC - Raw'!C182*3.412)+('Monthly GAS - Raw'!C182*102)</f>
        <v>8951.2686959999992</v>
      </c>
      <c r="D86" s="16">
        <f>('Monthly ELEC - Raw'!D182*3.412)+('Monthly GAS - Raw'!D182*102)</f>
        <v>10071.871584</v>
      </c>
      <c r="E86" s="16">
        <f>('Monthly ELEC - Raw'!E182*3.412)+('Monthly GAS - Raw'!E182*102)</f>
        <v>5175.5865800000001</v>
      </c>
      <c r="F86" s="16">
        <f>('Monthly ELEC - Raw'!F182*3.412)+('Monthly GAS - Raw'!F182*102)</f>
        <v>4628.8002040000001</v>
      </c>
      <c r="G86" s="16">
        <f>('Monthly ELEC - Raw'!G182*3.412)+('Monthly GAS - Raw'!G182*102)</f>
        <v>4950.6476119999998</v>
      </c>
      <c r="H86" s="16">
        <f>('Monthly ELEC - Raw'!H182*3.412)+('Monthly GAS - Raw'!H182*102)</f>
        <v>3379.5669959999996</v>
      </c>
      <c r="I86" s="16">
        <f>('Monthly ELEC - Raw'!I182*3.412)+('Monthly GAS - Raw'!I182*102)</f>
        <v>3731.847432</v>
      </c>
      <c r="J86" s="16">
        <f>('Monthly ELEC - Raw'!J182*3.412)+('Monthly GAS - Raw'!J182*102)</f>
        <v>3113.0590200000001</v>
      </c>
      <c r="K86" s="16">
        <f>('Monthly ELEC - Raw'!K182*3.412)+('Monthly GAS - Raw'!K182*102)</f>
        <v>3259.8637319999998</v>
      </c>
      <c r="L86" s="16">
        <f>('Monthly ELEC - Raw'!L182*3.412)+('Monthly GAS - Raw'!L182*102)</f>
        <v>5895.5069439999997</v>
      </c>
      <c r="M86" s="16">
        <f>('Monthly ELEC - Raw'!M182*3.412)+('Monthly GAS - Raw'!M182*102)</f>
        <v>11035.386944</v>
      </c>
      <c r="N86" s="16">
        <f>('Monthly ELEC - Raw'!N182*3.412)+('Monthly GAS - Raw'!N182*102)</f>
        <v>73618.019663999992</v>
      </c>
      <c r="O86" s="46">
        <f t="shared" si="4"/>
        <v>84.911210685121105</v>
      </c>
    </row>
    <row r="87" spans="1:15" x14ac:dyDescent="0.4">
      <c r="A87">
        <f>'Monthly ELEC - Raw'!A133</f>
        <v>131</v>
      </c>
      <c r="B87" s="16">
        <f>('Monthly ELEC - Raw'!B133*3.412)+('Monthly GAS - Raw'!B133*102)</f>
        <v>9593.4187999999995</v>
      </c>
      <c r="C87" s="16">
        <f>('Monthly ELEC - Raw'!C133*3.412)+('Monthly GAS - Raw'!C133*102)</f>
        <v>11083.187975999997</v>
      </c>
      <c r="D87" s="16">
        <f>('Monthly ELEC - Raw'!D133*3.412)+('Monthly GAS - Raw'!D133*102)</f>
        <v>13262.708068</v>
      </c>
      <c r="E87" s="16">
        <f>('Monthly ELEC - Raw'!E133*3.412)+('Monthly GAS - Raw'!E133*102)</f>
        <v>7100.4418839999998</v>
      </c>
      <c r="F87" s="16">
        <f>('Monthly ELEC - Raw'!F133*3.412)+('Monthly GAS - Raw'!F133*102)</f>
        <v>5468.0286239999996</v>
      </c>
      <c r="G87" s="16">
        <f>('Monthly ELEC - Raw'!G133*3.412)+('Monthly GAS - Raw'!G133*102)</f>
        <v>4669.6178920000002</v>
      </c>
      <c r="H87" s="16">
        <f>('Monthly ELEC - Raw'!H133*3.412)+('Monthly GAS - Raw'!H133*102)</f>
        <v>2125.5203799999999</v>
      </c>
      <c r="I87" s="16">
        <f>('Monthly ELEC - Raw'!I133*3.412)+('Monthly GAS - Raw'!I133*102)</f>
        <v>1577.9319799999998</v>
      </c>
      <c r="J87" s="16">
        <f>('Monthly ELEC - Raw'!J133*3.412)+('Monthly GAS - Raw'!J133*102)</f>
        <v>1213.7947759999997</v>
      </c>
      <c r="K87" s="16">
        <f>('Monthly ELEC - Raw'!K133*3.412)+('Monthly GAS - Raw'!K133*102)</f>
        <v>2148.7558279999998</v>
      </c>
      <c r="L87" s="16">
        <f>('Monthly ELEC - Raw'!L133*3.412)+('Monthly GAS - Raw'!L133*102)</f>
        <v>5844.4745160000002</v>
      </c>
      <c r="M87" s="16">
        <f>('Monthly ELEC - Raw'!M133*3.412)+('Monthly GAS - Raw'!M133*102)</f>
        <v>9877.6911839999993</v>
      </c>
      <c r="N87" s="16">
        <f>('Monthly ELEC - Raw'!N133*3.412)+('Monthly GAS - Raw'!N133*102)</f>
        <v>73965.571907999998</v>
      </c>
      <c r="O87" s="46">
        <f t="shared" si="4"/>
        <v>85.31207832525952</v>
      </c>
    </row>
    <row r="88" spans="1:15" x14ac:dyDescent="0.4">
      <c r="A88">
        <f>'Monthly ELEC - Raw'!A8</f>
        <v>6</v>
      </c>
      <c r="B88" s="16">
        <f>('Monthly ELEC - Raw'!B8*3.412)+('Monthly GAS - Raw'!B8*102)</f>
        <v>10179.709176</v>
      </c>
      <c r="C88" s="16">
        <f>('Monthly ELEC - Raw'!C8*3.412)+('Monthly GAS - Raw'!C8*102)</f>
        <v>10952.596815999999</v>
      </c>
      <c r="D88" s="16">
        <f>('Monthly ELEC - Raw'!D8*3.412)+('Monthly GAS - Raw'!D8*102)</f>
        <v>14723.01756</v>
      </c>
      <c r="E88" s="16">
        <f>('Monthly ELEC - Raw'!E8*3.412)+('Monthly GAS - Raw'!E8*102)</f>
        <v>8048.6956799999998</v>
      </c>
      <c r="F88" s="16">
        <f>('Monthly ELEC - Raw'!F8*3.412)+('Monthly GAS - Raw'!F8*102)</f>
        <v>6910.3163400000003</v>
      </c>
      <c r="G88" s="16">
        <f>('Monthly ELEC - Raw'!G8*3.412)+('Monthly GAS - Raw'!G8*102)</f>
        <v>3961.0323960000001</v>
      </c>
      <c r="H88" s="16">
        <f>('Monthly ELEC - Raw'!H8*3.412)+('Monthly GAS - Raw'!H8*102)</f>
        <v>2065.9588359999998</v>
      </c>
      <c r="I88" s="16">
        <f>('Monthly ELEC - Raw'!I8*3.412)+('Monthly GAS - Raw'!I8*102)</f>
        <v>2116.7566919999999</v>
      </c>
      <c r="J88" s="16">
        <f>('Monthly ELEC - Raw'!J8*3.412)+('Monthly GAS - Raw'!J8*102)</f>
        <v>1674.6518759999999</v>
      </c>
      <c r="K88" s="16">
        <f>('Monthly ELEC - Raw'!K8*3.412)+('Monthly GAS - Raw'!K8*102)</f>
        <v>974.97886399999993</v>
      </c>
      <c r="L88" s="16">
        <f>('Monthly ELEC - Raw'!L8*3.412)+('Monthly GAS - Raw'!L8*102)</f>
        <v>4266.1503599999996</v>
      </c>
      <c r="M88" s="16">
        <f>('Monthly ELEC - Raw'!M8*3.412)+('Monthly GAS - Raw'!M8*102)</f>
        <v>8138.9431480000003</v>
      </c>
      <c r="N88" s="16">
        <f>('Monthly ELEC - Raw'!N8*3.412)+('Monthly GAS - Raw'!N8*102)</f>
        <v>74012.807744000005</v>
      </c>
      <c r="O88" s="46">
        <f t="shared" si="4"/>
        <v>85.366560258362171</v>
      </c>
    </row>
    <row r="89" spans="1:15" x14ac:dyDescent="0.4">
      <c r="A89">
        <f>'Monthly ELEC - Raw'!A255</f>
        <v>253</v>
      </c>
      <c r="B89" s="16">
        <f>('Monthly ELEC - Raw'!B255*3.412)+('Monthly GAS - Raw'!B255*102)</f>
        <v>11535.100211999999</v>
      </c>
      <c r="C89" s="16">
        <f>('Monthly ELEC - Raw'!C255*3.412)+('Monthly GAS - Raw'!C255*102)</f>
        <v>12266.506496</v>
      </c>
      <c r="D89" s="16">
        <f>('Monthly ELEC - Raw'!D255*3.412)+('Monthly GAS - Raw'!D255*102)</f>
        <v>13876.207404000001</v>
      </c>
      <c r="E89" s="16">
        <f>('Monthly ELEC - Raw'!E255*3.412)+('Monthly GAS - Raw'!E255*102)</f>
        <v>6293.985044</v>
      </c>
      <c r="F89" s="16">
        <f>('Monthly ELEC - Raw'!F255*3.412)+('Monthly GAS - Raw'!F255*102)</f>
        <v>5137.0649640000001</v>
      </c>
      <c r="G89" s="16">
        <f>('Monthly ELEC - Raw'!G255*3.412)+('Monthly GAS - Raw'!G255*102)</f>
        <v>3204.0123640000002</v>
      </c>
      <c r="H89" s="16">
        <f>('Monthly ELEC - Raw'!H255*3.412)+('Monthly GAS - Raw'!H255*102)</f>
        <v>2030.9944679999999</v>
      </c>
      <c r="I89" s="16">
        <f>('Monthly ELEC - Raw'!I255*3.412)+('Monthly GAS - Raw'!I255*102)</f>
        <v>1892.3802959999998</v>
      </c>
      <c r="J89" s="16">
        <f>('Monthly ELEC - Raw'!J255*3.412)+('Monthly GAS - Raw'!J255*102)</f>
        <v>1636.02998</v>
      </c>
      <c r="K89" s="16">
        <f>('Monthly ELEC - Raw'!K255*3.412)+('Monthly GAS - Raw'!K255*102)</f>
        <v>2060.7897240000002</v>
      </c>
      <c r="L89" s="16">
        <f>('Monthly ELEC - Raw'!L255*3.412)+('Monthly GAS - Raw'!L255*102)</f>
        <v>4441.7473360000004</v>
      </c>
      <c r="M89" s="16">
        <f>('Monthly ELEC - Raw'!M255*3.412)+('Monthly GAS - Raw'!M255*102)</f>
        <v>9995.6319120000007</v>
      </c>
      <c r="N89" s="16">
        <f>('Monthly ELEC - Raw'!N255*3.412)+('Monthly GAS - Raw'!N255*102)</f>
        <v>74370.450199999992</v>
      </c>
      <c r="O89" s="46">
        <f t="shared" si="4"/>
        <v>85.779065974625141</v>
      </c>
    </row>
    <row r="90" spans="1:15" x14ac:dyDescent="0.4">
      <c r="A90">
        <f>'Monthly ELEC - Raw'!A214</f>
        <v>212</v>
      </c>
      <c r="B90" s="16">
        <f>('Monthly ELEC - Raw'!B214*3.412)+('Monthly GAS - Raw'!B214*102)</f>
        <v>11876.172092000001</v>
      </c>
      <c r="C90" s="16">
        <f>('Monthly ELEC - Raw'!C214*3.412)+('Monthly GAS - Raw'!C214*102)</f>
        <v>13301.645472</v>
      </c>
      <c r="D90" s="16">
        <f>('Monthly ELEC - Raw'!D214*3.412)+('Monthly GAS - Raw'!D214*102)</f>
        <v>9752.5917399999998</v>
      </c>
      <c r="E90" s="16">
        <f>('Monthly ELEC - Raw'!E214*3.412)+('Monthly GAS - Raw'!E214*102)</f>
        <v>5726.12428</v>
      </c>
      <c r="F90" s="16">
        <f>('Monthly ELEC - Raw'!F214*3.412)+('Monthly GAS - Raw'!F214*102)</f>
        <v>4263.5965799999994</v>
      </c>
      <c r="G90" s="16">
        <f>('Monthly ELEC - Raw'!G214*3.412)+('Monthly GAS - Raw'!G214*102)</f>
        <v>2877.6631280000001</v>
      </c>
      <c r="H90" s="16">
        <f>('Monthly ELEC - Raw'!H214*3.412)+('Monthly GAS - Raw'!H214*102)</f>
        <v>2555.7785960000001</v>
      </c>
      <c r="I90" s="16">
        <f>('Monthly ELEC - Raw'!I214*3.412)+('Monthly GAS - Raw'!I214*102)</f>
        <v>2586.0038319999999</v>
      </c>
      <c r="J90" s="16">
        <f>('Monthly ELEC - Raw'!J214*3.412)+('Monthly GAS - Raw'!J214*102)</f>
        <v>2422.1953840000001</v>
      </c>
      <c r="K90" s="16">
        <f>('Monthly ELEC - Raw'!K214*3.412)+('Monthly GAS - Raw'!K214*102)</f>
        <v>2944.731072</v>
      </c>
      <c r="L90" s="16">
        <f>('Monthly ELEC - Raw'!L214*3.412)+('Monthly GAS - Raw'!L214*102)</f>
        <v>6356.6787359999998</v>
      </c>
      <c r="M90" s="16">
        <f>('Monthly ELEC - Raw'!M214*3.412)+('Monthly GAS - Raw'!M214*102)</f>
        <v>10018.378044000001</v>
      </c>
      <c r="N90" s="16">
        <f>('Monthly ELEC - Raw'!N214*3.412)+('Monthly GAS - Raw'!N214*102)</f>
        <v>74681.558955999993</v>
      </c>
      <c r="O90" s="46">
        <f t="shared" si="4"/>
        <v>86.137899603229513</v>
      </c>
    </row>
    <row r="91" spans="1:15" x14ac:dyDescent="0.4">
      <c r="A91">
        <f>'Monthly ELEC - Raw'!A79</f>
        <v>77</v>
      </c>
      <c r="B91" s="16">
        <f>('Monthly ELEC - Raw'!B79*3.412)+('Monthly GAS - Raw'!B79*102)</f>
        <v>11772.950664</v>
      </c>
      <c r="C91" s="16">
        <f>('Monthly ELEC - Raw'!C79*3.412)+('Monthly GAS - Raw'!C79*102)</f>
        <v>12292.475296000001</v>
      </c>
      <c r="D91" s="16">
        <f>('Monthly ELEC - Raw'!D79*3.412)+('Monthly GAS - Raw'!D79*102)</f>
        <v>12546.331303999999</v>
      </c>
      <c r="E91" s="16">
        <f>('Monthly ELEC - Raw'!E79*3.412)+('Monthly GAS - Raw'!E79*102)</f>
        <v>5175.961628</v>
      </c>
      <c r="F91" s="16">
        <f>('Monthly ELEC - Raw'!F79*3.412)+('Monthly GAS - Raw'!F79*102)</f>
        <v>4526.0167760000004</v>
      </c>
      <c r="G91" s="16">
        <f>('Monthly ELEC - Raw'!G79*3.412)+('Monthly GAS - Raw'!G79*102)</f>
        <v>3920.3614240000002</v>
      </c>
      <c r="H91" s="16">
        <f>('Monthly ELEC - Raw'!H79*3.412)+('Monthly GAS - Raw'!H79*102)</f>
        <v>2906.6908199999998</v>
      </c>
      <c r="I91" s="16">
        <f>('Monthly ELEC - Raw'!I79*3.412)+('Monthly GAS - Raw'!I79*102)</f>
        <v>3149.9442079999999</v>
      </c>
      <c r="J91" s="16">
        <f>('Monthly ELEC - Raw'!J79*3.412)+('Monthly GAS - Raw'!J79*102)</f>
        <v>2827.5356959999999</v>
      </c>
      <c r="K91" s="16">
        <f>('Monthly ELEC - Raw'!K79*3.412)+('Monthly GAS - Raw'!K79*102)</f>
        <v>2741.5874159999998</v>
      </c>
      <c r="L91" s="16">
        <f>('Monthly ELEC - Raw'!L79*3.412)+('Monthly GAS - Raw'!L79*102)</f>
        <v>2967.6920920000002</v>
      </c>
      <c r="M91" s="16">
        <f>('Monthly ELEC - Raw'!M79*3.412)+('Monthly GAS - Raw'!M79*102)</f>
        <v>9858.0072880000007</v>
      </c>
      <c r="N91" s="16">
        <f>('Monthly ELEC - Raw'!N79*3.412)+('Monthly GAS - Raw'!N79*102)</f>
        <v>74685.554612000007</v>
      </c>
      <c r="O91" s="46">
        <f t="shared" si="4"/>
        <v>86.142508202998854</v>
      </c>
    </row>
    <row r="92" spans="1:15" x14ac:dyDescent="0.4">
      <c r="A92">
        <f>'Monthly ELEC - Raw'!A137</f>
        <v>135</v>
      </c>
      <c r="B92" s="16">
        <f>('Monthly ELEC - Raw'!B137*3.412)+('Monthly GAS - Raw'!B137*102)</f>
        <v>8574.1440880000009</v>
      </c>
      <c r="C92" s="16">
        <f>('Monthly ELEC - Raw'!C137*3.412)+('Monthly GAS - Raw'!C137*102)</f>
        <v>8228.6345959999962</v>
      </c>
      <c r="D92" s="16">
        <f>('Monthly ELEC - Raw'!D137*3.412)+('Monthly GAS - Raw'!D137*102)</f>
        <v>9076.1717119999958</v>
      </c>
      <c r="E92" s="16">
        <f>('Monthly ELEC - Raw'!E137*3.412)+('Monthly GAS - Raw'!E137*102)</f>
        <v>5312.7472399999997</v>
      </c>
      <c r="F92" s="16">
        <f>('Monthly ELEC - Raw'!F137*3.412)+('Monthly GAS - Raw'!F137*102)</f>
        <v>5181.731796</v>
      </c>
      <c r="G92" s="16">
        <f>('Monthly ELEC - Raw'!G137*3.412)+('Monthly GAS - Raw'!G137*102)</f>
        <v>5698.8992799999996</v>
      </c>
      <c r="H92" s="16">
        <f>('Monthly ELEC - Raw'!H137*3.412)+('Monthly GAS - Raw'!H137*102)</f>
        <v>5681.5035039999657</v>
      </c>
      <c r="I92" s="16">
        <f>('Monthly ELEC - Raw'!I137*3.412)+('Monthly GAS - Raw'!I137*102)</f>
        <v>6242.9976119999665</v>
      </c>
      <c r="J92" s="16">
        <f>('Monthly ELEC - Raw'!J137*3.412)+('Monthly GAS - Raw'!J137*102)</f>
        <v>4484.268564</v>
      </c>
      <c r="K92" s="16">
        <f>('Monthly ELEC - Raw'!K137*3.412)+('Monthly GAS - Raw'!K137*102)</f>
        <v>3301.7171320000002</v>
      </c>
      <c r="L92" s="16">
        <f>('Monthly ELEC - Raw'!L137*3.412)+('Monthly GAS - Raw'!L137*102)</f>
        <v>4808.6518759999999</v>
      </c>
      <c r="M92" s="16">
        <f>('Monthly ELEC - Raw'!M137*3.412)+('Monthly GAS - Raw'!M137*102)</f>
        <v>8230.2160920000006</v>
      </c>
      <c r="N92" s="16">
        <f>('Monthly ELEC - Raw'!N137*3.412)+('Monthly GAS - Raw'!N137*102)</f>
        <v>74821.683491999924</v>
      </c>
      <c r="O92" s="46">
        <f t="shared" si="4"/>
        <v>86.299519598615831</v>
      </c>
    </row>
    <row r="93" spans="1:15" x14ac:dyDescent="0.4">
      <c r="A93">
        <f>'Monthly ELEC - Raw'!A87</f>
        <v>85</v>
      </c>
      <c r="B93" s="16">
        <f>('Monthly ELEC - Raw'!B87*3.412)+('Monthly GAS - Raw'!B87*102)</f>
        <v>9083.8592200000003</v>
      </c>
      <c r="C93" s="16">
        <f>('Monthly ELEC - Raw'!C87*3.412)+('Monthly GAS - Raw'!C87*102)</f>
        <v>9718.0166800000006</v>
      </c>
      <c r="D93" s="16">
        <f>('Monthly ELEC - Raw'!D87*3.412)+('Monthly GAS - Raw'!D87*102)</f>
        <v>10827.189232000001</v>
      </c>
      <c r="E93" s="16">
        <f>('Monthly ELEC - Raw'!E87*3.412)+('Monthly GAS - Raw'!E87*102)</f>
        <v>5903.1579119999997</v>
      </c>
      <c r="F93" s="16">
        <f>('Monthly ELEC - Raw'!F87*3.412)+('Monthly GAS - Raw'!F87*102)</f>
        <v>4686.4953839999998</v>
      </c>
      <c r="G93" s="16">
        <f>('Monthly ELEC - Raw'!G87*3.412)+('Monthly GAS - Raw'!G87*102)</f>
        <v>5119.2754759999998</v>
      </c>
      <c r="H93" s="16">
        <f>('Monthly ELEC - Raw'!H87*3.412)+('Monthly GAS - Raw'!H87*102)</f>
        <v>4356.8011919999999</v>
      </c>
      <c r="I93" s="16">
        <f>('Monthly ELEC - Raw'!I87*3.412)+('Monthly GAS - Raw'!I87*102)</f>
        <v>3343.6334160000001</v>
      </c>
      <c r="J93" s="16">
        <f>('Monthly ELEC - Raw'!J87*3.412)+('Monthly GAS - Raw'!J87*102)</f>
        <v>3273.6344959999997</v>
      </c>
      <c r="K93" s="16">
        <f>('Monthly ELEC - Raw'!K87*3.412)+('Monthly GAS - Raw'!K87*102)</f>
        <v>3388.9736079999998</v>
      </c>
      <c r="L93" s="16">
        <f>('Monthly ELEC - Raw'!L87*3.412)+('Monthly GAS - Raw'!L87*102)</f>
        <v>5150.1638359999997</v>
      </c>
      <c r="M93" s="16">
        <f>('Monthly ELEC - Raw'!M87*3.412)+('Monthly GAS - Raw'!M87*102)</f>
        <v>10041.096948</v>
      </c>
      <c r="N93" s="16">
        <f>('Monthly ELEC - Raw'!N87*3.412)+('Monthly GAS - Raw'!N87*102)</f>
        <v>74892.297399999996</v>
      </c>
      <c r="O93" s="46">
        <f t="shared" si="4"/>
        <v>86.380965859284885</v>
      </c>
    </row>
    <row r="94" spans="1:15" x14ac:dyDescent="0.4">
      <c r="A94">
        <f>'Monthly ELEC - Raw'!A187</f>
        <v>185</v>
      </c>
      <c r="B94" s="16">
        <f>('Monthly ELEC - Raw'!B187*3.412)+('Monthly GAS - Raw'!B187*102)</f>
        <v>11661.738196</v>
      </c>
      <c r="C94" s="16">
        <f>('Monthly ELEC - Raw'!C187*3.412)+('Monthly GAS - Raw'!C187*102)</f>
        <v>11888.987428</v>
      </c>
      <c r="D94" s="16">
        <f>('Monthly ELEC - Raw'!D187*3.412)+('Monthly GAS - Raw'!D187*102)</f>
        <v>13718.673488</v>
      </c>
      <c r="E94" s="16">
        <f>('Monthly ELEC - Raw'!E187*3.412)+('Monthly GAS - Raw'!E187*102)</f>
        <v>6750.5307080000002</v>
      </c>
      <c r="F94" s="16">
        <f>('Monthly ELEC - Raw'!F187*3.412)+('Monthly GAS - Raw'!F187*102)</f>
        <v>5178.8565399999998</v>
      </c>
      <c r="G94" s="16">
        <f>('Monthly ELEC - Raw'!G187*3.412)+('Monthly GAS - Raw'!G187*102)</f>
        <v>3305.0669680000001</v>
      </c>
      <c r="H94" s="16">
        <f>('Monthly ELEC - Raw'!H187*3.412)+('Monthly GAS - Raw'!H187*102)</f>
        <v>1795.5577680000001</v>
      </c>
      <c r="I94" s="16">
        <f>('Monthly ELEC - Raw'!I187*3.412)+('Monthly GAS - Raw'!I187*102)</f>
        <v>1799.2444679999999</v>
      </c>
      <c r="J94" s="16">
        <f>('Monthly ELEC - Raw'!J187*3.412)+('Monthly GAS - Raw'!J187*102)</f>
        <v>1606.7035679999999</v>
      </c>
      <c r="K94" s="16">
        <f>('Monthly ELEC - Raw'!K187*3.412)+('Monthly GAS - Raw'!K187*102)</f>
        <v>1711.3512799999999</v>
      </c>
      <c r="L94" s="16">
        <f>('Monthly ELEC - Raw'!L187*3.412)+('Monthly GAS - Raw'!L187*102)</f>
        <v>4736.4875320000001</v>
      </c>
      <c r="M94" s="16">
        <f>('Monthly ELEC - Raw'!M187*3.412)+('Monthly GAS - Raw'!M187*102)</f>
        <v>10747.313835999999</v>
      </c>
      <c r="N94" s="16">
        <f>('Monthly ELEC - Raw'!N187*3.412)+('Monthly GAS - Raw'!N187*102)</f>
        <v>74900.511780000001</v>
      </c>
      <c r="O94" s="46">
        <f t="shared" si="4"/>
        <v>86.390440346020767</v>
      </c>
    </row>
    <row r="95" spans="1:15" x14ac:dyDescent="0.4">
      <c r="A95">
        <f>'Monthly ELEC - Raw'!A233</f>
        <v>231</v>
      </c>
      <c r="B95" s="16">
        <f>('Monthly ELEC - Raw'!B233*3.412)+('Monthly GAS - Raw'!B233*102)</f>
        <v>9677.7685239999992</v>
      </c>
      <c r="C95" s="16">
        <f>('Monthly ELEC - Raw'!C233*3.412)+('Monthly GAS - Raw'!C233*102)</f>
        <v>10815.202671999999</v>
      </c>
      <c r="D95" s="16">
        <f>('Monthly ELEC - Raw'!D233*3.412)+('Monthly GAS - Raw'!D233*102)</f>
        <v>12289.822432000001</v>
      </c>
      <c r="E95" s="16">
        <f>('Monthly ELEC - Raw'!E233*3.412)+('Monthly GAS - Raw'!E233*102)</f>
        <v>5874.35862</v>
      </c>
      <c r="F95" s="16">
        <f>('Monthly ELEC - Raw'!F233*3.412)+('Monthly GAS - Raw'!F233*102)</f>
        <v>4893.6307399999996</v>
      </c>
      <c r="G95" s="16">
        <f>('Monthly ELEC - Raw'!G233*3.412)+('Monthly GAS - Raw'!G233*102)</f>
        <v>4090.0197799999996</v>
      </c>
      <c r="H95" s="16">
        <f>('Monthly ELEC - Raw'!H233*3.412)+('Monthly GAS - Raw'!H233*102)</f>
        <v>3174.7546000000002</v>
      </c>
      <c r="I95" s="16">
        <f>('Monthly ELEC - Raw'!I233*3.412)+('Monthly GAS - Raw'!I233*102)</f>
        <v>2561.449204</v>
      </c>
      <c r="J95" s="16">
        <f>('Monthly ELEC - Raw'!J233*3.412)+('Monthly GAS - Raw'!J233*102)</f>
        <v>2282.3323519999999</v>
      </c>
      <c r="K95" s="16">
        <f>('Monthly ELEC - Raw'!K233*3.412)+('Monthly GAS - Raw'!K233*102)</f>
        <v>2719.3635239999999</v>
      </c>
      <c r="L95" s="16">
        <f>('Monthly ELEC - Raw'!L233*3.412)+('Monthly GAS - Raw'!L233*102)</f>
        <v>5650.0982999999997</v>
      </c>
      <c r="M95" s="16">
        <f>('Monthly ELEC - Raw'!M233*3.412)+('Monthly GAS - Raw'!M233*102)</f>
        <v>10887.207780000001</v>
      </c>
      <c r="N95" s="16">
        <f>('Monthly ELEC - Raw'!N233*3.412)+('Monthly GAS - Raw'!N233*102)</f>
        <v>74916.008528000006</v>
      </c>
      <c r="O95" s="46">
        <f t="shared" si="4"/>
        <v>86.408314334486747</v>
      </c>
    </row>
    <row r="96" spans="1:15" x14ac:dyDescent="0.4">
      <c r="A96">
        <f>'Monthly ELEC - Raw'!A162</f>
        <v>160</v>
      </c>
      <c r="B96" s="16">
        <f>('Monthly ELEC - Raw'!B162*3.412)+('Monthly GAS - Raw'!B162*102)</f>
        <v>10713.412340000001</v>
      </c>
      <c r="C96" s="16">
        <f>('Monthly ELEC - Raw'!C162*3.412)+('Monthly GAS - Raw'!C162*102)</f>
        <v>11915.486827999997</v>
      </c>
      <c r="D96" s="16">
        <f>('Monthly ELEC - Raw'!D162*3.412)+('Monthly GAS - Raw'!D162*102)</f>
        <v>13769.126867999999</v>
      </c>
      <c r="E96" s="16">
        <f>('Monthly ELEC - Raw'!E162*3.412)+('Monthly GAS - Raw'!E162*102)</f>
        <v>6685.9792839999964</v>
      </c>
      <c r="F96" s="16">
        <f>('Monthly ELEC - Raw'!F162*3.412)+('Monthly GAS - Raw'!F162*102)</f>
        <v>5066.9534480000002</v>
      </c>
      <c r="G96" s="16">
        <f>('Monthly ELEC - Raw'!G162*3.412)+('Monthly GAS - Raw'!G162*102)</f>
        <v>3609.9753319999963</v>
      </c>
      <c r="H96" s="16">
        <f>('Monthly ELEC - Raw'!H162*3.412)+('Monthly GAS - Raw'!H162*102)</f>
        <v>2391.38168</v>
      </c>
      <c r="I96" s="16">
        <f>('Monthly ELEC - Raw'!I162*3.412)+('Monthly GAS - Raw'!I162*102)</f>
        <v>2233.218488</v>
      </c>
      <c r="J96" s="16">
        <f>('Monthly ELEC - Raw'!J162*3.412)+('Monthly GAS - Raw'!J162*102)</f>
        <v>2281.6449359999997</v>
      </c>
      <c r="K96" s="16">
        <f>('Monthly ELEC - Raw'!K162*3.412)+('Monthly GAS - Raw'!K162*102)</f>
        <v>2329.0085799999965</v>
      </c>
      <c r="L96" s="16">
        <f>('Monthly ELEC - Raw'!L162*3.412)+('Monthly GAS - Raw'!L162*102)</f>
        <v>4152.9062160000003</v>
      </c>
      <c r="M96" s="16">
        <f>('Monthly ELEC - Raw'!M162*3.412)+('Monthly GAS - Raw'!M162*102)</f>
        <v>9917.0109359999969</v>
      </c>
      <c r="N96" s="16">
        <f>('Monthly ELEC - Raw'!N162*3.412)+('Monthly GAS - Raw'!N162*102)</f>
        <v>75066.104935999989</v>
      </c>
      <c r="O96" s="46">
        <f t="shared" si="4"/>
        <v>86.581435912341391</v>
      </c>
    </row>
    <row r="97" spans="1:15" x14ac:dyDescent="0.4">
      <c r="A97">
        <f>'Monthly ELEC - Raw'!A13</f>
        <v>11</v>
      </c>
      <c r="B97" s="16">
        <f>('Monthly ELEC - Raw'!B13*3.412)+('Monthly GAS - Raw'!B13*102)</f>
        <v>9573.1345280000005</v>
      </c>
      <c r="C97" s="16">
        <f>('Monthly ELEC - Raw'!C13*3.412)+('Monthly GAS - Raw'!C13*102)</f>
        <v>10031.659287999999</v>
      </c>
      <c r="D97" s="16">
        <f>('Monthly ELEC - Raw'!D13*3.412)+('Monthly GAS - Raw'!D13*102)</f>
        <v>1617.1105759999998</v>
      </c>
      <c r="E97" s="16">
        <f>('Monthly ELEC - Raw'!E13*3.412)+('Monthly GAS - Raw'!E13*102)</f>
        <v>16674.47824</v>
      </c>
      <c r="F97" s="16">
        <f>('Monthly ELEC - Raw'!F13*3.412)+('Monthly GAS - Raw'!F13*102)</f>
        <v>6098.7815200000005</v>
      </c>
      <c r="G97" s="16">
        <f>('Monthly ELEC - Raw'!G13*3.412)+('Monthly GAS - Raw'!G13*102)</f>
        <v>4970.9677439999996</v>
      </c>
      <c r="H97" s="16">
        <f>('Monthly ELEC - Raw'!H13*3.412)+('Monthly GAS - Raw'!H13*102)</f>
        <v>3569.9054839999999</v>
      </c>
      <c r="I97" s="16">
        <f>('Monthly ELEC - Raw'!I13*3.412)+('Monthly GAS - Raw'!I13*102)</f>
        <v>3599.9089399999998</v>
      </c>
      <c r="J97" s="16">
        <f>('Monthly ELEC - Raw'!J13*3.412)+('Monthly GAS - Raw'!J13*102)</f>
        <v>2540.0666759999999</v>
      </c>
      <c r="K97" s="16">
        <f>('Monthly ELEC - Raw'!K13*3.412)+('Monthly GAS - Raw'!K13*102)</f>
        <v>2781.3887359999999</v>
      </c>
      <c r="L97" s="16">
        <f>('Monthly ELEC - Raw'!L13*3.412)+('Monthly GAS - Raw'!L13*102)</f>
        <v>4568.7164199999997</v>
      </c>
      <c r="M97" s="16">
        <f>('Monthly ELEC - Raw'!M13*3.412)+('Monthly GAS - Raw'!M13*102)</f>
        <v>9157.462544</v>
      </c>
      <c r="N97" s="16">
        <f>('Monthly ELEC - Raw'!N13*3.412)+('Monthly GAS - Raw'!N13*102)</f>
        <v>75183.58069599999</v>
      </c>
      <c r="O97" s="46">
        <f t="shared" si="4"/>
        <v>86.716932752018437</v>
      </c>
    </row>
    <row r="98" spans="1:15" x14ac:dyDescent="0.4">
      <c r="A98">
        <f>'Monthly ELEC - Raw'!A206</f>
        <v>204</v>
      </c>
      <c r="B98" s="16">
        <f>('Monthly ELEC - Raw'!B206*3.412)+('Monthly GAS - Raw'!B206*102)</f>
        <v>13511.802799999999</v>
      </c>
      <c r="C98" s="16">
        <f>('Monthly ELEC - Raw'!C206*3.412)+('Monthly GAS - Raw'!C206*102)</f>
        <v>7453.2988800000003</v>
      </c>
      <c r="D98" s="16">
        <f>('Monthly ELEC - Raw'!D206*3.412)+('Monthly GAS - Raw'!D206*102)</f>
        <v>8381.2942999999996</v>
      </c>
      <c r="E98" s="16">
        <f>('Monthly ELEC - Raw'!E206*3.412)+('Monthly GAS - Raw'!E206*102)</f>
        <v>5774.092052</v>
      </c>
      <c r="F98" s="16">
        <f>('Monthly ELEC - Raw'!F206*3.412)+('Monthly GAS - Raw'!F206*102)</f>
        <v>4988.2421560000003</v>
      </c>
      <c r="G98" s="16">
        <f>('Monthly ELEC - Raw'!G206*3.412)+('Monthly GAS - Raw'!G206*102)</f>
        <v>4329.2725639999999</v>
      </c>
      <c r="H98" s="16">
        <f>('Monthly ELEC - Raw'!H206*3.412)+('Monthly GAS - Raw'!H206*102)</f>
        <v>3920.2165839999998</v>
      </c>
      <c r="I98" s="16">
        <f>('Monthly ELEC - Raw'!I206*3.412)+('Monthly GAS - Raw'!I206*102)</f>
        <v>3282.8893079999998</v>
      </c>
      <c r="J98" s="16">
        <f>('Monthly ELEC - Raw'!J206*3.412)+('Monthly GAS - Raw'!J206*102)</f>
        <v>3535.325992</v>
      </c>
      <c r="K98" s="16">
        <f>('Monthly ELEC - Raw'!K206*3.412)+('Monthly GAS - Raw'!K206*102)</f>
        <v>4131.6479200000003</v>
      </c>
      <c r="L98" s="16">
        <f>('Monthly ELEC - Raw'!L206*3.412)+('Monthly GAS - Raw'!L206*102)</f>
        <v>7026.4458400000003</v>
      </c>
      <c r="M98" s="16">
        <f>('Monthly ELEC - Raw'!M206*3.412)+('Monthly GAS - Raw'!M206*102)</f>
        <v>9130.7552159999996</v>
      </c>
      <c r="N98" s="16">
        <f>('Monthly ELEC - Raw'!N206*3.412)+('Monthly GAS - Raw'!N206*102)</f>
        <v>75465.283611999999</v>
      </c>
      <c r="O98" s="46">
        <f t="shared" si="4"/>
        <v>87.041849610149939</v>
      </c>
    </row>
    <row r="99" spans="1:15" x14ac:dyDescent="0.4">
      <c r="A99">
        <f>'Monthly ELEC - Raw'!A132</f>
        <v>130</v>
      </c>
      <c r="B99" s="16">
        <f>('Monthly ELEC - Raw'!B132*3.412)+('Monthly GAS - Raw'!B132*102)</f>
        <v>11409.446623999997</v>
      </c>
      <c r="C99" s="16">
        <f>('Monthly ELEC - Raw'!C132*3.412)+('Monthly GAS - Raw'!C132*102)</f>
        <v>13244.982523999999</v>
      </c>
      <c r="D99" s="16">
        <f>('Monthly ELEC - Raw'!D132*3.412)+('Monthly GAS - Raw'!D132*102)</f>
        <v>14303.278607999997</v>
      </c>
      <c r="E99" s="16">
        <f>('Monthly ELEC - Raw'!E132*3.412)+('Monthly GAS - Raw'!E132*102)</f>
        <v>6422.264064</v>
      </c>
      <c r="F99" s="16">
        <f>('Monthly ELEC - Raw'!F132*3.412)+('Monthly GAS - Raw'!F132*102)</f>
        <v>5253.3269879999962</v>
      </c>
      <c r="G99" s="16">
        <f>('Monthly ELEC - Raw'!G132*3.412)+('Monthly GAS - Raw'!G132*102)</f>
        <v>3743.6593680000001</v>
      </c>
      <c r="H99" s="16">
        <f>('Monthly ELEC - Raw'!H132*3.412)+('Monthly GAS - Raw'!H132*102)</f>
        <v>2023.249364</v>
      </c>
      <c r="I99" s="16">
        <f>('Monthly ELEC - Raw'!I132*3.412)+('Monthly GAS - Raw'!I132*102)</f>
        <v>2420.6978559999998</v>
      </c>
      <c r="J99" s="16">
        <f>('Monthly ELEC - Raw'!J132*3.412)+('Monthly GAS - Raw'!J132*102)</f>
        <v>956.23848800000007</v>
      </c>
      <c r="K99" s="16">
        <f>('Monthly ELEC - Raw'!K132*3.412)+('Monthly GAS - Raw'!K132*102)</f>
        <v>1005.318368</v>
      </c>
      <c r="L99" s="16">
        <f>('Monthly ELEC - Raw'!L132*3.412)+('Monthly GAS - Raw'!L132*102)</f>
        <v>4038.6212079999964</v>
      </c>
      <c r="M99" s="16">
        <f>('Monthly ELEC - Raw'!M132*3.412)+('Monthly GAS - Raw'!M132*102)</f>
        <v>10649.372443999997</v>
      </c>
      <c r="N99" s="16">
        <f>('Monthly ELEC - Raw'!N132*3.412)+('Monthly GAS - Raw'!N132*102)</f>
        <v>75470.455903999988</v>
      </c>
      <c r="O99" s="46">
        <f t="shared" si="4"/>
        <v>87.047815344867345</v>
      </c>
    </row>
    <row r="100" spans="1:15" x14ac:dyDescent="0.4">
      <c r="A100">
        <f>'Monthly ELEC - Raw'!A229</f>
        <v>227</v>
      </c>
      <c r="B100" s="16">
        <f>('Monthly ELEC - Raw'!B229*3.412)+('Monthly GAS - Raw'!B229*102)</f>
        <v>10479.023464</v>
      </c>
      <c r="C100" s="16">
        <f>('Monthly ELEC - Raw'!C229*3.412)+('Monthly GAS - Raw'!C229*102)</f>
        <v>11205.385071999999</v>
      </c>
      <c r="D100" s="16">
        <f>('Monthly ELEC - Raw'!D229*3.412)+('Monthly GAS - Raw'!D229*102)</f>
        <v>11639.181463999999</v>
      </c>
      <c r="E100" s="16">
        <f>('Monthly ELEC - Raw'!E229*3.412)+('Monthly GAS - Raw'!E229*102)</f>
        <v>6306.3909400000002</v>
      </c>
      <c r="F100" s="16">
        <f>('Monthly ELEC - Raw'!F229*3.412)+('Monthly GAS - Raw'!F229*102)</f>
        <v>5364.5325640000001</v>
      </c>
      <c r="G100" s="16">
        <f>('Monthly ELEC - Raw'!G229*3.412)+('Monthly GAS - Raw'!G229*102)</f>
        <v>4360.4292079999996</v>
      </c>
      <c r="H100" s="16">
        <f>('Monthly ELEC - Raw'!H229*3.412)+('Monthly GAS - Raw'!H229*102)</f>
        <v>2947.3158320000002</v>
      </c>
      <c r="I100" s="16">
        <f>('Monthly ELEC - Raw'!I229*3.412)+('Monthly GAS - Raw'!I229*102)</f>
        <v>3592.0114240000003</v>
      </c>
      <c r="J100" s="16">
        <f>('Monthly ELEC - Raw'!J229*3.412)+('Monthly GAS - Raw'!J229*102)</f>
        <v>3003.6784560000001</v>
      </c>
      <c r="K100" s="16">
        <f>('Monthly ELEC - Raw'!K229*3.412)+('Monthly GAS - Raw'!K229*102)</f>
        <v>2688.273244</v>
      </c>
      <c r="L100" s="16">
        <f>('Monthly ELEC - Raw'!L229*3.412)+('Monthly GAS - Raw'!L229*102)</f>
        <v>5336.6360519999998</v>
      </c>
      <c r="M100" s="16">
        <f>('Monthly ELEC - Raw'!M229*3.412)+('Monthly GAS - Raw'!M229*102)</f>
        <v>8647.2780920000005</v>
      </c>
      <c r="N100" s="16">
        <f>('Monthly ELEC - Raw'!N229*3.412)+('Monthly GAS - Raw'!N229*102)</f>
        <v>75570.135811999993</v>
      </c>
      <c r="O100" s="46">
        <f t="shared" si="4"/>
        <v>87.162786403690873</v>
      </c>
    </row>
    <row r="101" spans="1:15" x14ac:dyDescent="0.4">
      <c r="A101">
        <f>'Monthly ELEC - Raw'!A51</f>
        <v>49</v>
      </c>
      <c r="B101" s="16">
        <f>('Monthly ELEC - Raw'!B51*3.412)+('Monthly GAS - Raw'!B51*102)</f>
        <v>10589.847576</v>
      </c>
      <c r="C101" s="16">
        <f>('Monthly ELEC - Raw'!C51*3.412)+('Monthly GAS - Raw'!C51*102)</f>
        <v>10970.874044</v>
      </c>
      <c r="D101" s="16">
        <f>('Monthly ELEC - Raw'!D51*3.412)+('Monthly GAS - Raw'!D51*102)</f>
        <v>11201.620440000001</v>
      </c>
      <c r="E101" s="16">
        <f>('Monthly ELEC - Raw'!E51*3.412)+('Monthly GAS - Raw'!E51*102)</f>
        <v>5937.2882159999999</v>
      </c>
      <c r="F101" s="16">
        <f>('Monthly ELEC - Raw'!F51*3.412)+('Monthly GAS - Raw'!F51*102)</f>
        <v>5433.0563039999997</v>
      </c>
      <c r="G101" s="16">
        <f>('Monthly ELEC - Raw'!G51*3.412)+('Monthly GAS - Raw'!G51*102)</f>
        <v>4546.102296</v>
      </c>
      <c r="H101" s="16">
        <f>('Monthly ELEC - Raw'!H51*3.412)+('Monthly GAS - Raw'!H51*102)</f>
        <v>4112.6539959999991</v>
      </c>
      <c r="I101" s="16">
        <f>('Monthly ELEC - Raw'!I51*3.412)+('Monthly GAS - Raw'!I51*102)</f>
        <v>4572.9600920000003</v>
      </c>
      <c r="J101" s="16">
        <f>('Monthly ELEC - Raw'!J51*3.412)+('Monthly GAS - Raw'!J51*102)</f>
        <v>2952.44434</v>
      </c>
      <c r="K101" s="16">
        <f>('Monthly ELEC - Raw'!K51*3.412)+('Monthly GAS - Raw'!K51*102)</f>
        <v>3214.804928</v>
      </c>
      <c r="L101" s="16">
        <f>('Monthly ELEC - Raw'!L51*3.412)+('Monthly GAS - Raw'!L51*102)</f>
        <v>3342.9902199999997</v>
      </c>
      <c r="M101" s="16">
        <f>('Monthly ELEC - Raw'!M51*3.412)+('Monthly GAS - Raw'!M51*102)</f>
        <v>9205.118355999999</v>
      </c>
      <c r="N101" s="16">
        <f>('Monthly ELEC - Raw'!N51*3.412)+('Monthly GAS - Raw'!N51*102)</f>
        <v>76079.760807999992</v>
      </c>
      <c r="O101" s="46">
        <f t="shared" si="4"/>
        <v>87.750589167243362</v>
      </c>
    </row>
    <row r="102" spans="1:15" x14ac:dyDescent="0.4">
      <c r="A102">
        <f>'Monthly ELEC - Raw'!A65</f>
        <v>63</v>
      </c>
      <c r="B102" s="16">
        <f>('Monthly ELEC - Raw'!B65*3.412)+('Monthly GAS - Raw'!B65*102)</f>
        <v>10112.776175999999</v>
      </c>
      <c r="C102" s="16">
        <f>('Monthly ELEC - Raw'!C65*3.412)+('Monthly GAS - Raw'!C65*102)</f>
        <v>10554.008988</v>
      </c>
      <c r="D102" s="16">
        <f>('Monthly ELEC - Raw'!D65*3.412)+('Monthly GAS - Raw'!D65*102)</f>
        <v>11863.945292</v>
      </c>
      <c r="E102" s="16">
        <f>('Monthly ELEC - Raw'!E65*3.412)+('Monthly GAS - Raw'!E65*102)</f>
        <v>5742.1949359999999</v>
      </c>
      <c r="F102" s="16">
        <f>('Monthly ELEC - Raw'!F65*3.412)+('Monthly GAS - Raw'!F65*102)</f>
        <v>4901.2960359999997</v>
      </c>
      <c r="G102" s="16">
        <f>('Monthly ELEC - Raw'!G65*3.412)+('Monthly GAS - Raw'!G65*102)</f>
        <v>4764.1868279999999</v>
      </c>
      <c r="H102" s="16">
        <f>('Monthly ELEC - Raw'!H65*3.412)+('Monthly GAS - Raw'!H65*102)</f>
        <v>3956.4626680000001</v>
      </c>
      <c r="I102" s="16">
        <f>('Monthly ELEC - Raw'!I65*3.412)+('Monthly GAS - Raw'!I65*102)</f>
        <v>4722.9070520000005</v>
      </c>
      <c r="J102" s="16">
        <f>('Monthly ELEC - Raw'!J65*3.412)+('Monthly GAS - Raw'!J65*102)</f>
        <v>3213.7811919999999</v>
      </c>
      <c r="K102" s="16">
        <f>('Monthly ELEC - Raw'!K65*3.412)+('Monthly GAS - Raw'!K65*102)</f>
        <v>2889.0525200000002</v>
      </c>
      <c r="L102" s="16">
        <f>('Monthly ELEC - Raw'!L65*3.412)+('Monthly GAS - Raw'!L65*102)</f>
        <v>4264.5571600000003</v>
      </c>
      <c r="M102" s="16">
        <f>('Monthly ELEC - Raw'!M65*3.412)+('Monthly GAS - Raw'!M65*102)</f>
        <v>9333.5114400000002</v>
      </c>
      <c r="N102" s="16">
        <f>('Monthly ELEC - Raw'!N65*3.412)+('Monthly GAS - Raw'!N65*102)</f>
        <v>76318.680288000003</v>
      </c>
      <c r="O102" s="46">
        <f t="shared" si="4"/>
        <v>88.026159501730106</v>
      </c>
    </row>
    <row r="103" spans="1:15" x14ac:dyDescent="0.4">
      <c r="A103">
        <f>'Monthly ELEC - Raw'!A154</f>
        <v>152</v>
      </c>
      <c r="B103" s="16">
        <f>('Monthly ELEC - Raw'!B154*3.412)+('Monthly GAS - Raw'!B154*102)</f>
        <v>10727.164507999996</v>
      </c>
      <c r="C103" s="16">
        <f>('Monthly ELEC - Raw'!C154*3.412)+('Monthly GAS - Raw'!C154*102)</f>
        <v>11632.966539999996</v>
      </c>
      <c r="D103" s="16">
        <f>('Monthly ELEC - Raw'!D154*3.412)+('Monthly GAS - Raw'!D154*102)</f>
        <v>13004.644723999996</v>
      </c>
      <c r="E103" s="16">
        <f>('Monthly ELEC - Raw'!E154*3.412)+('Monthly GAS - Raw'!E154*102)</f>
        <v>5998.5741520000001</v>
      </c>
      <c r="F103" s="16">
        <f>('Monthly ELEC - Raw'!F154*3.412)+('Monthly GAS - Raw'!F154*102)</f>
        <v>4822.4087199999967</v>
      </c>
      <c r="G103" s="16">
        <f>('Monthly ELEC - Raw'!G154*3.412)+('Monthly GAS - Raw'!G154*102)</f>
        <v>3618.8416519999964</v>
      </c>
      <c r="H103" s="16">
        <f>('Monthly ELEC - Raw'!H154*3.412)+('Monthly GAS - Raw'!H154*102)</f>
        <v>3035.4617119999998</v>
      </c>
      <c r="I103" s="16">
        <f>('Monthly ELEC - Raw'!I154*3.412)+('Monthly GAS - Raw'!I154*102)</f>
        <v>3000.7769920000001</v>
      </c>
      <c r="J103" s="16">
        <f>('Monthly ELEC - Raw'!J154*3.412)+('Monthly GAS - Raw'!J154*102)</f>
        <v>2190.4918199999966</v>
      </c>
      <c r="K103" s="16">
        <f>('Monthly ELEC - Raw'!K154*3.412)+('Monthly GAS - Raw'!K154*102)</f>
        <v>2137.2867639999999</v>
      </c>
      <c r="L103" s="16">
        <f>('Monthly ELEC - Raw'!L154*3.412)+('Monthly GAS - Raw'!L154*102)</f>
        <v>4732.388251999997</v>
      </c>
      <c r="M103" s="16">
        <f>('Monthly ELEC - Raw'!M154*3.412)+('Monthly GAS - Raw'!M154*102)</f>
        <v>11472.179587999999</v>
      </c>
      <c r="N103" s="16">
        <f>('Monthly ELEC - Raw'!N154*3.412)+('Monthly GAS - Raw'!N154*102)</f>
        <v>76373.185423999981</v>
      </c>
      <c r="O103" s="46">
        <f t="shared" si="4"/>
        <v>88.089025863898485</v>
      </c>
    </row>
    <row r="104" spans="1:15" x14ac:dyDescent="0.4">
      <c r="A104">
        <f>'Monthly ELEC - Raw'!A192</f>
        <v>190</v>
      </c>
      <c r="B104" s="16">
        <f>('Monthly ELEC - Raw'!B192*3.412)+('Monthly GAS - Raw'!B192*102)</f>
        <v>10570.056236</v>
      </c>
      <c r="C104" s="16">
        <f>('Monthly ELEC - Raw'!C192*3.412)+('Monthly GAS - Raw'!C192*102)</f>
        <v>10541.272536</v>
      </c>
      <c r="D104" s="16">
        <f>('Monthly ELEC - Raw'!D192*3.412)+('Monthly GAS - Raw'!D192*102)</f>
        <v>11028.52132</v>
      </c>
      <c r="E104" s="16">
        <f>('Monthly ELEC - Raw'!E192*3.412)+('Monthly GAS - Raw'!E192*102)</f>
        <v>5719.1506959999997</v>
      </c>
      <c r="F104" s="16">
        <f>('Monthly ELEC - Raw'!F192*3.412)+('Monthly GAS - Raw'!F192*102)</f>
        <v>4545.1195040000002</v>
      </c>
      <c r="G104" s="16">
        <f>('Monthly ELEC - Raw'!G192*3.412)+('Monthly GAS - Raw'!G192*102)</f>
        <v>4545.1640640000005</v>
      </c>
      <c r="H104" s="16">
        <f>('Monthly ELEC - Raw'!H192*3.412)+('Monthly GAS - Raw'!H192*102)</f>
        <v>4105.4922079999997</v>
      </c>
      <c r="I104" s="16">
        <f>('Monthly ELEC - Raw'!I192*3.412)+('Monthly GAS - Raw'!I192*102)</f>
        <v>4359.5018920000002</v>
      </c>
      <c r="J104" s="16">
        <f>('Monthly ELEC - Raw'!J192*3.412)+('Monthly GAS - Raw'!J192*102)</f>
        <v>3648.3711119999998</v>
      </c>
      <c r="K104" s="16">
        <f>('Monthly ELEC - Raw'!K192*3.412)+('Monthly GAS - Raw'!K192*102)</f>
        <v>3674.0737079999999</v>
      </c>
      <c r="L104" s="16">
        <f>('Monthly ELEC - Raw'!L192*3.412)+('Monthly GAS - Raw'!L192*102)</f>
        <v>4698.7053959999994</v>
      </c>
      <c r="M104" s="16">
        <f>('Monthly ELEC - Raw'!M192*3.412)+('Monthly GAS - Raw'!M192*102)</f>
        <v>9102.1510200000012</v>
      </c>
      <c r="N104" s="16">
        <f>('Monthly ELEC - Raw'!N192*3.412)+('Monthly GAS - Raw'!N192*102)</f>
        <v>76537.579691999999</v>
      </c>
      <c r="O104" s="46">
        <f t="shared" si="4"/>
        <v>88.278638629757779</v>
      </c>
    </row>
    <row r="105" spans="1:15" x14ac:dyDescent="0.4">
      <c r="A105">
        <f>'Monthly ELEC - Raw'!A128</f>
        <v>126</v>
      </c>
      <c r="B105" s="16">
        <f>('Monthly ELEC - Raw'!B128*3.412)+('Monthly GAS - Raw'!B128*102)</f>
        <v>10023.349532</v>
      </c>
      <c r="C105" s="16">
        <f>('Monthly ELEC - Raw'!C128*3.412)+('Monthly GAS - Raw'!C128*102)</f>
        <v>10651.817515999999</v>
      </c>
      <c r="D105" s="16">
        <f>('Monthly ELEC - Raw'!D128*3.412)+('Monthly GAS - Raw'!D128*102)</f>
        <v>12069.230079999999</v>
      </c>
      <c r="E105" s="16">
        <f>('Monthly ELEC - Raw'!E128*3.412)+('Monthly GAS - Raw'!E128*102)</f>
        <v>6273.8373879999999</v>
      </c>
      <c r="F105" s="16">
        <f>('Monthly ELEC - Raw'!F128*3.412)+('Monthly GAS - Raw'!F128*102)</f>
        <v>5906.2150639999963</v>
      </c>
      <c r="G105" s="16">
        <f>('Monthly ELEC - Raw'!G128*3.412)+('Monthly GAS - Raw'!G128*102)</f>
        <v>4455.6244839999963</v>
      </c>
      <c r="H105" s="16">
        <f>('Monthly ELEC - Raw'!H128*3.412)+('Monthly GAS - Raw'!H128*102)</f>
        <v>3717.6450839999998</v>
      </c>
      <c r="I105" s="16">
        <f>('Monthly ELEC - Raw'!I128*3.412)+('Monthly GAS - Raw'!I128*102)</f>
        <v>3957.3841799999659</v>
      </c>
      <c r="J105" s="16">
        <f>('Monthly ELEC - Raw'!J128*3.412)+('Monthly GAS - Raw'!J128*102)</f>
        <v>2626.622292</v>
      </c>
      <c r="K105" s="16">
        <f>('Monthly ELEC - Raw'!K128*3.412)+('Monthly GAS - Raw'!K128*102)</f>
        <v>2614.8934399999998</v>
      </c>
      <c r="L105" s="16">
        <f>('Monthly ELEC - Raw'!L128*3.412)+('Monthly GAS - Raw'!L128*102)</f>
        <v>4786.9805240000005</v>
      </c>
      <c r="M105" s="16">
        <f>('Monthly ELEC - Raw'!M128*3.412)+('Monthly GAS - Raw'!M128*102)</f>
        <v>9620.7235679999994</v>
      </c>
      <c r="N105" s="16">
        <f>('Monthly ELEC - Raw'!N128*3.412)+('Monthly GAS - Raw'!N128*102)</f>
        <v>76704.323151999954</v>
      </c>
      <c r="O105" s="46">
        <f t="shared" si="4"/>
        <v>88.470960959630858</v>
      </c>
    </row>
    <row r="106" spans="1:15" x14ac:dyDescent="0.4">
      <c r="A106">
        <f>'Monthly ELEC - Raw'!A142</f>
        <v>140</v>
      </c>
      <c r="B106" s="16">
        <f>('Monthly ELEC - Raw'!B142*3.412)+('Monthly GAS - Raw'!B142*102)</f>
        <v>11181.559212</v>
      </c>
      <c r="C106" s="16">
        <f>('Monthly ELEC - Raw'!C142*3.412)+('Monthly GAS - Raw'!C142*102)</f>
        <v>12057.125840000001</v>
      </c>
      <c r="D106" s="16">
        <f>('Monthly ELEC - Raw'!D142*3.412)+('Monthly GAS - Raw'!D142*102)</f>
        <v>13974.111332</v>
      </c>
      <c r="E106" s="16">
        <f>('Monthly ELEC - Raw'!E142*3.412)+('Monthly GAS - Raw'!E142*102)</f>
        <v>5523.8726239999996</v>
      </c>
      <c r="F106" s="16">
        <f>('Monthly ELEC - Raw'!F142*3.412)+('Monthly GAS - Raw'!F142*102)</f>
        <v>5380.8403880000005</v>
      </c>
      <c r="G106" s="16">
        <f>('Monthly ELEC - Raw'!G142*3.412)+('Monthly GAS - Raw'!G142*102)</f>
        <v>2415.2143639999967</v>
      </c>
      <c r="H106" s="16">
        <f>('Monthly ELEC - Raw'!H142*3.412)+('Monthly GAS - Raw'!H142*102)</f>
        <v>1662.6382920000001</v>
      </c>
      <c r="I106" s="16">
        <f>('Monthly ELEC - Raw'!I142*3.412)+('Monthly GAS - Raw'!I142*102)</f>
        <v>1846.6372160000001</v>
      </c>
      <c r="J106" s="16">
        <f>('Monthly ELEC - Raw'!J142*3.412)+('Monthly GAS - Raw'!J142*102)</f>
        <v>1615.1006360000001</v>
      </c>
      <c r="K106" s="16">
        <f>('Monthly ELEC - Raw'!K142*3.412)+('Monthly GAS - Raw'!K142*102)</f>
        <v>1941.8030479999966</v>
      </c>
      <c r="L106" s="16">
        <f>('Monthly ELEC - Raw'!L142*3.412)+('Monthly GAS - Raw'!L142*102)</f>
        <v>4906.9309199999971</v>
      </c>
      <c r="M106" s="16">
        <f>('Monthly ELEC - Raw'!M142*3.412)+('Monthly GAS - Raw'!M142*102)</f>
        <v>14204.4447</v>
      </c>
      <c r="N106" s="16">
        <f>('Monthly ELEC - Raw'!N142*3.412)+('Monthly GAS - Raw'!N142*102)</f>
        <v>76710.278571999981</v>
      </c>
      <c r="O106" s="46">
        <f t="shared" si="4"/>
        <v>88.47782995617068</v>
      </c>
    </row>
    <row r="107" spans="1:15" x14ac:dyDescent="0.4">
      <c r="A107">
        <f>'Monthly ELEC - Raw'!A70</f>
        <v>68</v>
      </c>
      <c r="B107" s="16">
        <f>('Monthly ELEC - Raw'!B70*3.412)+('Monthly GAS - Raw'!B70*102)</f>
        <v>11116.919076</v>
      </c>
      <c r="C107" s="16">
        <f>('Monthly ELEC - Raw'!C70*3.412)+('Monthly GAS - Raw'!C70*102)</f>
        <v>12250.618756</v>
      </c>
      <c r="D107" s="16">
        <f>('Monthly ELEC - Raw'!D70*3.412)+('Monthly GAS - Raw'!D70*102)</f>
        <v>13185.393819999999</v>
      </c>
      <c r="E107" s="16">
        <f>('Monthly ELEC - Raw'!E70*3.412)+('Monthly GAS - Raw'!E70*102)</f>
        <v>6477.0184399999998</v>
      </c>
      <c r="F107" s="16">
        <f>('Monthly ELEC - Raw'!F70*3.412)+('Monthly GAS - Raw'!F70*102)</f>
        <v>4961.1867359999997</v>
      </c>
      <c r="G107" s="16">
        <f>('Monthly ELEC - Raw'!G70*3.412)+('Monthly GAS - Raw'!G70*102)</f>
        <v>3955.8074279999996</v>
      </c>
      <c r="H107" s="16">
        <f>('Monthly ELEC - Raw'!H70*3.412)+('Monthly GAS - Raw'!H70*102)</f>
        <v>3129.9399920000001</v>
      </c>
      <c r="I107" s="16">
        <f>('Monthly ELEC - Raw'!I70*3.412)+('Monthly GAS - Raw'!I70*102)</f>
        <v>3196.3682199999998</v>
      </c>
      <c r="J107" s="16">
        <f>('Monthly ELEC - Raw'!J70*3.412)+('Monthly GAS - Raw'!J70*102)</f>
        <v>2177.367596</v>
      </c>
      <c r="K107" s="16">
        <f>('Monthly ELEC - Raw'!K70*3.412)+('Monthly GAS - Raw'!K70*102)</f>
        <v>2068.9597240000003</v>
      </c>
      <c r="L107" s="16">
        <f>('Monthly ELEC - Raw'!L70*3.412)+('Monthly GAS - Raw'!L70*102)</f>
        <v>4681.7046639999999</v>
      </c>
      <c r="M107" s="16">
        <f>('Monthly ELEC - Raw'!M70*3.412)+('Monthly GAS - Raw'!M70*102)</f>
        <v>9514.8095959999991</v>
      </c>
      <c r="N107" s="16">
        <f>('Monthly ELEC - Raw'!N70*3.412)+('Monthly GAS - Raw'!N70*102)</f>
        <v>76716.094047999999</v>
      </c>
      <c r="O107" s="46">
        <f t="shared" si="4"/>
        <v>88.484537540945794</v>
      </c>
    </row>
    <row r="108" spans="1:15" x14ac:dyDescent="0.4">
      <c r="A108">
        <f>'Monthly ELEC - Raw'!A9</f>
        <v>7</v>
      </c>
      <c r="B108" s="16">
        <f>('Monthly ELEC - Raw'!B9*3.412)+('Monthly GAS - Raw'!B9*102)</f>
        <v>10947.37492</v>
      </c>
      <c r="C108" s="16">
        <f>('Monthly ELEC - Raw'!C9*3.412)+('Monthly GAS - Raw'!C9*102)</f>
        <v>11424.382824</v>
      </c>
      <c r="D108" s="16">
        <f>('Monthly ELEC - Raw'!D9*3.412)+('Monthly GAS - Raw'!D9*102)</f>
        <v>11827.726708</v>
      </c>
      <c r="E108" s="16">
        <f>('Monthly ELEC - Raw'!E9*3.412)+('Monthly GAS - Raw'!E9*102)</f>
        <v>6873.21432</v>
      </c>
      <c r="F108" s="16">
        <f>('Monthly ELEC - Raw'!F9*3.412)+('Monthly GAS - Raw'!F9*102)</f>
        <v>5794.1986959999995</v>
      </c>
      <c r="G108" s="16">
        <f>('Monthly ELEC - Raw'!G9*3.412)+('Monthly GAS - Raw'!G9*102)</f>
        <v>4938.5035559999997</v>
      </c>
      <c r="H108" s="16">
        <f>('Monthly ELEC - Raw'!H9*3.412)+('Monthly GAS - Raw'!H9*102)</f>
        <v>3285.2980440000001</v>
      </c>
      <c r="I108" s="16">
        <f>('Monthly ELEC - Raw'!I9*3.412)+('Monthly GAS - Raw'!I9*102)</f>
        <v>3132.665704</v>
      </c>
      <c r="J108" s="16">
        <f>('Monthly ELEC - Raw'!J9*3.412)+('Monthly GAS - Raw'!J9*102)</f>
        <v>2902.9356760000001</v>
      </c>
      <c r="K108" s="16">
        <f>('Monthly ELEC - Raw'!K9*3.412)+('Monthly GAS - Raw'!K9*102)</f>
        <v>3369.8609160000001</v>
      </c>
      <c r="L108" s="16">
        <f>('Monthly ELEC - Raw'!L9*3.412)+('Monthly GAS - Raw'!L9*102)</f>
        <v>4097.374108</v>
      </c>
      <c r="M108" s="16">
        <f>('Monthly ELEC - Raw'!M9*3.412)+('Monthly GAS - Raw'!M9*102)</f>
        <v>8516.2180200000003</v>
      </c>
      <c r="N108" s="16">
        <f>('Monthly ELEC - Raw'!N9*3.412)+('Monthly GAS - Raw'!N9*102)</f>
        <v>77109.753492000003</v>
      </c>
      <c r="O108" s="47">
        <f t="shared" si="4"/>
        <v>88.938585342560557</v>
      </c>
    </row>
    <row r="109" spans="1:15" x14ac:dyDescent="0.4">
      <c r="A109">
        <f>'Monthly ELEC - Raw'!A72</f>
        <v>70</v>
      </c>
      <c r="B109" s="16">
        <f>('Monthly ELEC - Raw'!B72*3.412)+('Monthly GAS - Raw'!B72*102)</f>
        <v>8568.05674</v>
      </c>
      <c r="C109" s="16">
        <f>('Monthly ELEC - Raw'!C72*3.412)+('Monthly GAS - Raw'!C72*102)</f>
        <v>8322.696476000001</v>
      </c>
      <c r="D109" s="16">
        <f>('Monthly ELEC - Raw'!D72*3.412)+('Monthly GAS - Raw'!D72*102)</f>
        <v>12897.502772</v>
      </c>
      <c r="E109" s="16">
        <f>('Monthly ELEC - Raw'!E72*3.412)+('Monthly GAS - Raw'!E72*102)</f>
        <v>7590.2972319999999</v>
      </c>
      <c r="F109" s="16">
        <f>('Monthly ELEC - Raw'!F72*3.412)+('Monthly GAS - Raw'!F72*102)</f>
        <v>6553.4880480000002</v>
      </c>
      <c r="G109" s="16">
        <f>('Monthly ELEC - Raw'!G72*3.412)+('Monthly GAS - Raw'!G72*102)</f>
        <v>4478.938204</v>
      </c>
      <c r="H109" s="16">
        <f>('Monthly ELEC - Raw'!H72*3.412)+('Monthly GAS - Raw'!H72*102)</f>
        <v>3164.5236839999998</v>
      </c>
      <c r="I109" s="16">
        <f>('Monthly ELEC - Raw'!I72*3.412)+('Monthly GAS - Raw'!I72*102)</f>
        <v>2811.6427359999998</v>
      </c>
      <c r="J109" s="16">
        <f>('Monthly ELEC - Raw'!J72*3.412)+('Monthly GAS - Raw'!J72*102)</f>
        <v>2769.2178599999997</v>
      </c>
      <c r="K109" s="16">
        <f>('Monthly ELEC - Raw'!K72*3.412)+('Monthly GAS - Raw'!K72*102)</f>
        <v>3345.487396</v>
      </c>
      <c r="L109" s="16">
        <f>('Monthly ELEC - Raw'!L72*3.412)+('Monthly GAS - Raw'!L72*102)</f>
        <v>5536.8590359999998</v>
      </c>
      <c r="M109" s="16">
        <f>('Monthly ELEC - Raw'!M72*3.412)+('Monthly GAS - Raw'!M72*102)</f>
        <v>11218.456512000001</v>
      </c>
      <c r="N109" s="16">
        <f>('Monthly ELEC - Raw'!N72*3.412)+('Monthly GAS - Raw'!N72*102)</f>
        <v>77257.166696</v>
      </c>
      <c r="O109" s="47">
        <f t="shared" si="4"/>
        <v>89.108612106113029</v>
      </c>
    </row>
    <row r="110" spans="1:15" x14ac:dyDescent="0.4">
      <c r="A110">
        <f>'Monthly ELEC - Raw'!A228</f>
        <v>226</v>
      </c>
      <c r="B110" s="16">
        <f>('Monthly ELEC - Raw'!B228*3.412)+('Monthly GAS - Raw'!B228*102)</f>
        <v>11345.463196000001</v>
      </c>
      <c r="C110" s="16">
        <f>('Monthly ELEC - Raw'!C228*3.412)+('Monthly GAS - Raw'!C228*102)</f>
        <v>11585.843612000001</v>
      </c>
      <c r="D110" s="16">
        <f>('Monthly ELEC - Raw'!D228*3.412)+('Monthly GAS - Raw'!D228*102)</f>
        <v>13147.380728</v>
      </c>
      <c r="E110" s="16">
        <f>('Monthly ELEC - Raw'!E228*3.412)+('Monthly GAS - Raw'!E228*102)</f>
        <v>6916.0983479999995</v>
      </c>
      <c r="F110" s="16">
        <f>('Monthly ELEC - Raw'!F228*3.412)+('Monthly GAS - Raw'!F228*102)</f>
        <v>5889.4774639999996</v>
      </c>
      <c r="G110" s="16">
        <f>('Monthly ELEC - Raw'!G228*3.412)+('Monthly GAS - Raw'!G228*102)</f>
        <v>4136.7489960000003</v>
      </c>
      <c r="H110" s="16">
        <f>('Monthly ELEC - Raw'!H228*3.412)+('Monthly GAS - Raw'!H228*102)</f>
        <v>3134.1383559999999</v>
      </c>
      <c r="I110" s="16">
        <f>('Monthly ELEC - Raw'!I228*3.412)+('Monthly GAS - Raw'!I228*102)</f>
        <v>3083.7039119999999</v>
      </c>
      <c r="J110" s="16">
        <f>('Monthly ELEC - Raw'!J228*3.412)+('Monthly GAS - Raw'!J228*102)</f>
        <v>2639.8572359999998</v>
      </c>
      <c r="K110" s="16">
        <f>('Monthly ELEC - Raw'!K228*3.412)+('Monthly GAS - Raw'!K228*102)</f>
        <v>2316.3194880000001</v>
      </c>
      <c r="L110" s="16">
        <f>('Monthly ELEC - Raw'!L228*3.412)+('Monthly GAS - Raw'!L228*102)</f>
        <v>4375.3311519999997</v>
      </c>
      <c r="M110" s="16">
        <f>('Monthly ELEC - Raw'!M228*3.412)+('Monthly GAS - Raw'!M228*102)</f>
        <v>9168.5959000000003</v>
      </c>
      <c r="N110" s="16">
        <f>('Monthly ELEC - Raw'!N228*3.412)+('Monthly GAS - Raw'!N228*102)</f>
        <v>77738.958387999999</v>
      </c>
      <c r="O110" s="47">
        <f t="shared" si="4"/>
        <v>89.66431186620531</v>
      </c>
    </row>
    <row r="111" spans="1:15" x14ac:dyDescent="0.4">
      <c r="A111">
        <f>'Monthly ELEC - Raw'!A94</f>
        <v>92</v>
      </c>
      <c r="B111" s="16">
        <f>('Monthly ELEC - Raw'!B94*3.412)+('Monthly GAS - Raw'!B94*102)</f>
        <v>10121.370800000001</v>
      </c>
      <c r="C111" s="16">
        <f>('Monthly ELEC - Raw'!C94*3.412)+('Monthly GAS - Raw'!C94*102)</f>
        <v>13147.127967999997</v>
      </c>
      <c r="D111" s="16">
        <f>('Monthly ELEC - Raw'!D94*3.412)+('Monthly GAS - Raw'!D94*102)</f>
        <v>15992.434691999997</v>
      </c>
      <c r="E111" s="16">
        <f>('Monthly ELEC - Raw'!E94*3.412)+('Monthly GAS - Raw'!E94*102)</f>
        <v>7857.7448400000003</v>
      </c>
      <c r="F111" s="16">
        <f>('Monthly ELEC - Raw'!F94*3.412)+('Monthly GAS - Raw'!F94*102)</f>
        <v>5606.4823639999968</v>
      </c>
      <c r="G111" s="16">
        <f>('Monthly ELEC - Raw'!G94*3.412)+('Monthly GAS - Raw'!G94*102)</f>
        <v>2832.5852519999994</v>
      </c>
      <c r="H111" s="16">
        <f>('Monthly ELEC - Raw'!H94*3.412)+('Monthly GAS - Raw'!H94*102)</f>
        <v>1125.4103279999999</v>
      </c>
      <c r="I111" s="16">
        <f>('Monthly ELEC - Raw'!I94*3.412)+('Monthly GAS - Raw'!I94*102)</f>
        <v>1603.7230839999997</v>
      </c>
      <c r="J111" s="16">
        <f>('Monthly ELEC - Raw'!J94*3.412)+('Monthly GAS - Raw'!J94*102)</f>
        <v>1232.3065479999993</v>
      </c>
      <c r="K111" s="16">
        <f>('Monthly ELEC - Raw'!K94*3.412)+('Monthly GAS - Raw'!K94*102)</f>
        <v>1259.0395679999997</v>
      </c>
      <c r="L111" s="16">
        <f>('Monthly ELEC - Raw'!L94*3.412)+('Monthly GAS - Raw'!L94*102)</f>
        <v>5291.1863360000007</v>
      </c>
      <c r="M111" s="16">
        <f>('Monthly ELEC - Raw'!M94*3.412)+('Monthly GAS - Raw'!M94*102)</f>
        <v>11822.417567999997</v>
      </c>
      <c r="N111" s="16">
        <f>('Monthly ELEC - Raw'!N94*3.412)+('Monthly GAS - Raw'!N94*102)</f>
        <v>77891.829347999985</v>
      </c>
      <c r="O111" s="47">
        <f t="shared" si="4"/>
        <v>89.840633619377144</v>
      </c>
    </row>
    <row r="112" spans="1:15" x14ac:dyDescent="0.4">
      <c r="A112">
        <f>'Monthly ELEC - Raw'!A30</f>
        <v>28</v>
      </c>
      <c r="B112" s="16">
        <f>('Monthly ELEC - Raw'!B30*3.412)+('Monthly GAS - Raw'!B30*102)</f>
        <v>10876.976795999999</v>
      </c>
      <c r="C112" s="16">
        <f>('Monthly ELEC - Raw'!C30*3.412)+('Monthly GAS - Raw'!C30*102)</f>
        <v>10290.273295999999</v>
      </c>
      <c r="D112" s="16">
        <f>('Monthly ELEC - Raw'!D30*3.412)+('Monthly GAS - Raw'!D30*102)</f>
        <v>13636.937492000001</v>
      </c>
      <c r="E112" s="16">
        <f>('Monthly ELEC - Raw'!E30*3.412)+('Monthly GAS - Raw'!E30*102)</f>
        <v>6654.7099760000001</v>
      </c>
      <c r="F112" s="16">
        <f>('Monthly ELEC - Raw'!F30*3.412)+('Monthly GAS - Raw'!F30*102)</f>
        <v>5557.8512639999999</v>
      </c>
      <c r="G112" s="16">
        <f>('Monthly ELEC - Raw'!G30*3.412)+('Monthly GAS - Raw'!G30*102)</f>
        <v>4574.4366040000004</v>
      </c>
      <c r="H112" s="16">
        <f>('Monthly ELEC - Raw'!H30*3.412)+('Monthly GAS - Raw'!H30*102)</f>
        <v>3713.5638559999998</v>
      </c>
      <c r="I112" s="16">
        <f>('Monthly ELEC - Raw'!I30*3.412)+('Monthly GAS - Raw'!I30*102)</f>
        <v>3081.7434119999998</v>
      </c>
      <c r="J112" s="16">
        <f>('Monthly ELEC - Raw'!J30*3.412)+('Monthly GAS - Raw'!J30*102)</f>
        <v>2113.4214280000001</v>
      </c>
      <c r="K112" s="16">
        <f>('Monthly ELEC - Raw'!K30*3.412)+('Monthly GAS - Raw'!K30*102)</f>
        <v>2637.135996</v>
      </c>
      <c r="L112" s="16">
        <f>('Monthly ELEC - Raw'!L30*3.412)+('Monthly GAS - Raw'!L30*102)</f>
        <v>4790.5388999999996</v>
      </c>
      <c r="M112" s="16">
        <f>('Monthly ELEC - Raw'!M30*3.412)+('Monthly GAS - Raw'!M30*102)</f>
        <v>10116.413231999999</v>
      </c>
      <c r="N112" s="16">
        <f>('Monthly ELEC - Raw'!N30*3.412)+('Monthly GAS - Raw'!N30*102)</f>
        <v>78044.002252000006</v>
      </c>
      <c r="O112" s="47">
        <f t="shared" si="4"/>
        <v>90.016150232987314</v>
      </c>
    </row>
    <row r="113" spans="1:15" x14ac:dyDescent="0.4">
      <c r="A113">
        <f>'Monthly ELEC - Raw'!A216</f>
        <v>214</v>
      </c>
      <c r="B113" s="16">
        <f>('Monthly ELEC - Raw'!B216*3.412)+('Monthly GAS - Raw'!B216*102)</f>
        <v>9663.8749960000005</v>
      </c>
      <c r="C113" s="16">
        <f>('Monthly ELEC - Raw'!C216*3.412)+('Monthly GAS - Raw'!C216*102)</f>
        <v>12469.199972</v>
      </c>
      <c r="D113" s="16">
        <f>('Monthly ELEC - Raw'!D216*3.412)+('Monthly GAS - Raw'!D216*102)</f>
        <v>8861.9374520000001</v>
      </c>
      <c r="E113" s="16">
        <f>('Monthly ELEC - Raw'!E216*3.412)+('Monthly GAS - Raw'!E216*102)</f>
        <v>6018.0671119999997</v>
      </c>
      <c r="F113" s="16">
        <f>('Monthly ELEC - Raw'!F216*3.412)+('Monthly GAS - Raw'!F216*102)</f>
        <v>5581.9097519999996</v>
      </c>
      <c r="G113" s="16">
        <f>('Monthly ELEC - Raw'!G216*3.412)+('Monthly GAS - Raw'!G216*102)</f>
        <v>5054.3453199999994</v>
      </c>
      <c r="H113" s="16">
        <f>('Monthly ELEC - Raw'!H216*3.412)+('Monthly GAS - Raw'!H216*102)</f>
        <v>5266.0514239999993</v>
      </c>
      <c r="I113" s="16">
        <f>('Monthly ELEC - Raw'!I216*3.412)+('Monthly GAS - Raw'!I216*102)</f>
        <v>5369.150224</v>
      </c>
      <c r="J113" s="16">
        <f>('Monthly ELEC - Raw'!J216*3.412)+('Monthly GAS - Raw'!J216*102)</f>
        <v>3152.2629000000002</v>
      </c>
      <c r="K113" s="16">
        <f>('Monthly ELEC - Raw'!K216*3.412)+('Monthly GAS - Raw'!K216*102)</f>
        <v>2568.7306840000001</v>
      </c>
      <c r="L113" s="16">
        <f>('Monthly ELEC - Raw'!L216*3.412)+('Monthly GAS - Raw'!L216*102)</f>
        <v>5634.988292</v>
      </c>
      <c r="M113" s="16">
        <f>('Monthly ELEC - Raw'!M216*3.412)+('Monthly GAS - Raw'!M216*102)</f>
        <v>8694.5890880000006</v>
      </c>
      <c r="N113" s="16">
        <f>('Monthly ELEC - Raw'!N216*3.412)+('Monthly GAS - Raw'!N216*102)</f>
        <v>78335.107216000004</v>
      </c>
      <c r="O113" s="47">
        <f t="shared" si="4"/>
        <v>90.351911437139563</v>
      </c>
    </row>
    <row r="114" spans="1:15" x14ac:dyDescent="0.4">
      <c r="A114">
        <f>'Monthly ELEC - Raw'!A138</f>
        <v>136</v>
      </c>
      <c r="B114" s="16">
        <f>('Monthly ELEC - Raw'!B138*3.412)+('Monthly GAS - Raw'!B138*102)</f>
        <v>11146.060559999996</v>
      </c>
      <c r="C114" s="16">
        <f>('Monthly ELEC - Raw'!C138*3.412)+('Monthly GAS - Raw'!C138*102)</f>
        <v>11449.980979999997</v>
      </c>
      <c r="D114" s="16">
        <f>('Monthly ELEC - Raw'!D138*3.412)+('Monthly GAS - Raw'!D138*102)</f>
        <v>13091.386191999996</v>
      </c>
      <c r="E114" s="16">
        <f>('Monthly ELEC - Raw'!E138*3.412)+('Monthly GAS - Raw'!E138*102)</f>
        <v>6791.0928359999998</v>
      </c>
      <c r="F114" s="16">
        <f>('Monthly ELEC - Raw'!F138*3.412)+('Monthly GAS - Raw'!F138*102)</f>
        <v>5058.8023159999966</v>
      </c>
      <c r="G114" s="16">
        <f>('Monthly ELEC - Raw'!G138*3.412)+('Monthly GAS - Raw'!G138*102)</f>
        <v>4818.5653400000001</v>
      </c>
      <c r="H114" s="16">
        <f>('Monthly ELEC - Raw'!H138*3.412)+('Monthly GAS - Raw'!H138*102)</f>
        <v>3950.633096</v>
      </c>
      <c r="I114" s="16">
        <f>('Monthly ELEC - Raw'!I138*3.412)+('Monthly GAS - Raw'!I138*102)</f>
        <v>4156.0526239999999</v>
      </c>
      <c r="J114" s="16">
        <f>('Monthly ELEC - Raw'!J138*3.412)+('Monthly GAS - Raw'!J138*102)</f>
        <v>3002.7044319999968</v>
      </c>
      <c r="K114" s="16">
        <f>('Monthly ELEC - Raw'!K138*3.412)+('Monthly GAS - Raw'!K138*102)</f>
        <v>2625.3577039999964</v>
      </c>
      <c r="L114" s="16">
        <f>('Monthly ELEC - Raw'!L138*3.412)+('Monthly GAS - Raw'!L138*102)</f>
        <v>3774.9761719999997</v>
      </c>
      <c r="M114" s="16">
        <f>('Monthly ELEC - Raw'!M138*3.412)+('Monthly GAS - Raw'!M138*102)</f>
        <v>8681.2139800000004</v>
      </c>
      <c r="N114" s="16">
        <f>('Monthly ELEC - Raw'!N138*3.412)+('Monthly GAS - Raw'!N138*102)</f>
        <v>78546.826231999978</v>
      </c>
      <c r="O114" s="47">
        <f t="shared" si="4"/>
        <v>90.596108687427886</v>
      </c>
    </row>
    <row r="115" spans="1:15" x14ac:dyDescent="0.4">
      <c r="A115">
        <f>'Monthly ELEC - Raw'!A259</f>
        <v>257</v>
      </c>
      <c r="B115" s="16">
        <f>('Monthly ELEC - Raw'!B259*3.412)+('Monthly GAS - Raw'!B259*102)</f>
        <v>17260.333552</v>
      </c>
      <c r="C115" s="16">
        <f>('Monthly ELEC - Raw'!C259*3.412)+('Monthly GAS - Raw'!C259*102)</f>
        <v>14776.441052</v>
      </c>
      <c r="D115" s="16">
        <f>('Monthly ELEC - Raw'!D259*3.412)+('Monthly GAS - Raw'!D259*102)</f>
        <v>17029.136431999999</v>
      </c>
      <c r="E115" s="16">
        <f>('Monthly ELEC - Raw'!E259*3.412)+('Monthly GAS - Raw'!E259*102)</f>
        <v>8807.3570199999995</v>
      </c>
      <c r="F115" s="16">
        <f>('Monthly ELEC - Raw'!F259*3.412)+('Monthly GAS - Raw'!F259*102)</f>
        <v>4831.3223319999997</v>
      </c>
      <c r="G115" s="16">
        <f>('Monthly ELEC - Raw'!G259*3.412)+('Monthly GAS - Raw'!G259*102)</f>
        <v>968.52175599999998</v>
      </c>
      <c r="H115" s="16">
        <f>('Monthly ELEC - Raw'!H259*3.412)+('Monthly GAS - Raw'!H259*102)</f>
        <v>1356.674152</v>
      </c>
      <c r="I115" s="16">
        <f>('Monthly ELEC - Raw'!I259*3.412)+('Monthly GAS - Raw'!I259*102)</f>
        <v>1006.272124</v>
      </c>
      <c r="J115" s="16">
        <f>('Monthly ELEC - Raw'!J259*3.412)+('Monthly GAS - Raw'!J259*102)</f>
        <v>493.42464000000001</v>
      </c>
      <c r="K115" s="16">
        <f>('Monthly ELEC - Raw'!K259*3.412)+('Monthly GAS - Raw'!K259*102)</f>
        <v>464.57792000000001</v>
      </c>
      <c r="L115" s="16">
        <f>('Monthly ELEC - Raw'!L259*3.412)+('Monthly GAS - Raw'!L259*102)</f>
        <v>2973.323496</v>
      </c>
      <c r="M115" s="16">
        <f>('Monthly ELEC - Raw'!M259*3.412)+('Monthly GAS - Raw'!M259*102)</f>
        <v>8855.0687560000006</v>
      </c>
      <c r="N115" s="16">
        <f>('Monthly ELEC - Raw'!N259*3.412)+('Monthly GAS - Raw'!N259*102)</f>
        <v>78822.453232</v>
      </c>
      <c r="O115" s="47">
        <f t="shared" si="4"/>
        <v>90.914017568627457</v>
      </c>
    </row>
    <row r="116" spans="1:15" x14ac:dyDescent="0.4">
      <c r="A116">
        <f>'Monthly ELEC - Raw'!A218</f>
        <v>216</v>
      </c>
      <c r="B116" s="16">
        <f>('Monthly ELEC - Raw'!B218*3.412)+('Monthly GAS - Raw'!B218*102)</f>
        <v>12193.464072000001</v>
      </c>
      <c r="C116" s="16">
        <f>('Monthly ELEC - Raw'!C218*3.412)+('Monthly GAS - Raw'!C218*102)</f>
        <v>11979.342339999999</v>
      </c>
      <c r="D116" s="16">
        <f>('Monthly ELEC - Raw'!D218*3.412)+('Monthly GAS - Raw'!D218*102)</f>
        <v>14498.509835999999</v>
      </c>
      <c r="E116" s="16">
        <f>('Monthly ELEC - Raw'!E218*3.412)+('Monthly GAS - Raw'!E218*102)</f>
        <v>7327.8991120000001</v>
      </c>
      <c r="F116" s="16">
        <f>('Monthly ELEC - Raw'!F218*3.412)+('Monthly GAS - Raw'!F218*102)</f>
        <v>6415.2954959999997</v>
      </c>
      <c r="G116" s="16">
        <f>('Monthly ELEC - Raw'!G218*3.412)+('Monthly GAS - Raw'!G218*102)</f>
        <v>5971.8794799999996</v>
      </c>
      <c r="H116" s="16">
        <f>('Monthly ELEC - Raw'!H218*3.412)+('Monthly GAS - Raw'!H218*102)</f>
        <v>1571.746024</v>
      </c>
      <c r="I116" s="16">
        <f>('Monthly ELEC - Raw'!I218*3.412)+('Monthly GAS - Raw'!I218*102)</f>
        <v>885.95797600000003</v>
      </c>
      <c r="J116" s="16">
        <f>('Monthly ELEC - Raw'!J218*3.412)+('Monthly GAS - Raw'!J218*102)</f>
        <v>1219.015136</v>
      </c>
      <c r="K116" s="16">
        <f>('Monthly ELEC - Raw'!K218*3.412)+('Monthly GAS - Raw'!K218*102)</f>
        <v>1667.7100599999999</v>
      </c>
      <c r="L116" s="16">
        <f>('Monthly ELEC - Raw'!L218*3.412)+('Monthly GAS - Raw'!L218*102)</f>
        <v>4701.97174</v>
      </c>
      <c r="M116" s="16">
        <f>('Monthly ELEC - Raw'!M218*3.412)+('Monthly GAS - Raw'!M218*102)</f>
        <v>10497.401964000001</v>
      </c>
      <c r="N116" s="16">
        <f>('Monthly ELEC - Raw'!N218*3.412)+('Monthly GAS - Raw'!N218*102)</f>
        <v>78930.193236000006</v>
      </c>
      <c r="O116" s="47">
        <f t="shared" si="4"/>
        <v>91.038285162629762</v>
      </c>
    </row>
    <row r="117" spans="1:15" x14ac:dyDescent="0.4">
      <c r="A117">
        <f>'Monthly ELEC - Raw'!A224</f>
        <v>222</v>
      </c>
      <c r="B117" s="16">
        <f>('Monthly ELEC - Raw'!B224*3.412)+('Monthly GAS - Raw'!B224*102)</f>
        <v>11736.757976000001</v>
      </c>
      <c r="C117" s="16">
        <f>('Monthly ELEC - Raw'!C224*3.412)+('Monthly GAS - Raw'!C224*102)</f>
        <v>11985.961756000001</v>
      </c>
      <c r="D117" s="16">
        <f>('Monthly ELEC - Raw'!D224*3.412)+('Monthly GAS - Raw'!D224*102)</f>
        <v>13085.782015999999</v>
      </c>
      <c r="E117" s="16">
        <f>('Monthly ELEC - Raw'!E224*3.412)+('Monthly GAS - Raw'!E224*102)</f>
        <v>6992.3922039999998</v>
      </c>
      <c r="F117" s="16">
        <f>('Monthly ELEC - Raw'!F224*3.412)+('Monthly GAS - Raw'!F224*102)</f>
        <v>5321.826368</v>
      </c>
      <c r="G117" s="16">
        <f>('Monthly ELEC - Raw'!G224*3.412)+('Monthly GAS - Raw'!G224*102)</f>
        <v>3445.1144519999998</v>
      </c>
      <c r="H117" s="16">
        <f>('Monthly ELEC - Raw'!H224*3.412)+('Monthly GAS - Raw'!H224*102)</f>
        <v>2886.8927919999996</v>
      </c>
      <c r="I117" s="16">
        <f>('Monthly ELEC - Raw'!I224*3.412)+('Monthly GAS - Raw'!I224*102)</f>
        <v>2369.2327839999998</v>
      </c>
      <c r="J117" s="16">
        <f>('Monthly ELEC - Raw'!J224*3.412)+('Monthly GAS - Raw'!J224*102)</f>
        <v>2625.0473480000001</v>
      </c>
      <c r="K117" s="16">
        <f>('Monthly ELEC - Raw'!K224*3.412)+('Monthly GAS - Raw'!K224*102)</f>
        <v>2982.6436119999998</v>
      </c>
      <c r="L117" s="16">
        <f>('Monthly ELEC - Raw'!L224*3.412)+('Monthly GAS - Raw'!L224*102)</f>
        <v>4719.327456</v>
      </c>
      <c r="M117" s="16">
        <f>('Monthly ELEC - Raw'!M224*3.412)+('Monthly GAS - Raw'!M224*102)</f>
        <v>10798.712544</v>
      </c>
      <c r="N117" s="16">
        <f>('Monthly ELEC - Raw'!N224*3.412)+('Monthly GAS - Raw'!N224*102)</f>
        <v>78949.691307999994</v>
      </c>
      <c r="O117" s="47">
        <f t="shared" si="4"/>
        <v>91.060774288350629</v>
      </c>
    </row>
    <row r="118" spans="1:15" x14ac:dyDescent="0.4">
      <c r="A118">
        <f>'Monthly ELEC - Raw'!A139</f>
        <v>137</v>
      </c>
      <c r="B118" s="16">
        <f>('Monthly ELEC - Raw'!B139*3.412)+('Monthly GAS - Raw'!B139*102)</f>
        <v>10514.378675999997</v>
      </c>
      <c r="C118" s="16">
        <f>('Monthly ELEC - Raw'!C139*3.412)+('Monthly GAS - Raw'!C139*102)</f>
        <v>11648.897303999996</v>
      </c>
      <c r="D118" s="16">
        <f>('Monthly ELEC - Raw'!D139*3.412)+('Monthly GAS - Raw'!D139*102)</f>
        <v>12464.764099999997</v>
      </c>
      <c r="E118" s="16">
        <f>('Monthly ELEC - Raw'!E139*3.412)+('Monthly GAS - Raw'!E139*102)</f>
        <v>6917.5841039999996</v>
      </c>
      <c r="F118" s="16">
        <f>('Monthly ELEC - Raw'!F139*3.412)+('Monthly GAS - Raw'!F139*102)</f>
        <v>5310.5259599999999</v>
      </c>
      <c r="G118" s="16">
        <f>('Monthly ELEC - Raw'!G139*3.412)+('Monthly GAS - Raw'!G139*102)</f>
        <v>5230.5867559999997</v>
      </c>
      <c r="H118" s="16">
        <f>('Monthly ELEC - Raw'!H139*3.412)+('Monthly GAS - Raw'!H139*102)</f>
        <v>4655.8834640000005</v>
      </c>
      <c r="I118" s="16">
        <f>('Monthly ELEC - Raw'!I139*3.412)+('Monthly GAS - Raw'!I139*102)</f>
        <v>4527.2477199999994</v>
      </c>
      <c r="J118" s="16">
        <f>('Monthly ELEC - Raw'!J139*3.412)+('Monthly GAS - Raw'!J139*102)</f>
        <v>3095.4427960000003</v>
      </c>
      <c r="K118" s="16">
        <f>('Monthly ELEC - Raw'!K139*3.412)+('Monthly GAS - Raw'!K139*102)</f>
        <v>2268.4354800000001</v>
      </c>
      <c r="L118" s="16">
        <f>('Monthly ELEC - Raw'!L139*3.412)+('Monthly GAS - Raw'!L139*102)</f>
        <v>3703.4608559999997</v>
      </c>
      <c r="M118" s="16">
        <f>('Monthly ELEC - Raw'!M139*3.412)+('Monthly GAS - Raw'!M139*102)</f>
        <v>8908.4857639999973</v>
      </c>
      <c r="N118" s="16">
        <f>('Monthly ELEC - Raw'!N139*3.412)+('Monthly GAS - Raw'!N139*102)</f>
        <v>79245.692979999993</v>
      </c>
      <c r="O118" s="47">
        <f t="shared" si="4"/>
        <v>91.402183367935407</v>
      </c>
    </row>
    <row r="119" spans="1:15" x14ac:dyDescent="0.4">
      <c r="A119">
        <f>'Monthly ELEC - Raw'!A175</f>
        <v>173</v>
      </c>
      <c r="B119" s="16">
        <f>('Monthly ELEC - Raw'!B175*3.412)+('Monthly GAS - Raw'!B175*102)</f>
        <v>11620.523111999999</v>
      </c>
      <c r="C119" s="16">
        <f>('Monthly ELEC - Raw'!C175*3.412)+('Monthly GAS - Raw'!C175*102)</f>
        <v>12556.067479999996</v>
      </c>
      <c r="D119" s="16">
        <f>('Monthly ELEC - Raw'!D175*3.412)+('Monthly GAS - Raw'!D175*102)</f>
        <v>14080.816412</v>
      </c>
      <c r="E119" s="16">
        <f>('Monthly ELEC - Raw'!E175*3.412)+('Monthly GAS - Raw'!E175*102)</f>
        <v>6892.6065239999998</v>
      </c>
      <c r="F119" s="16">
        <f>('Monthly ELEC - Raw'!F175*3.412)+('Monthly GAS - Raw'!F175*102)</f>
        <v>5222.3682399999998</v>
      </c>
      <c r="G119" s="16">
        <f>('Monthly ELEC - Raw'!G175*3.412)+('Monthly GAS - Raw'!G175*102)</f>
        <v>4028.1584119999998</v>
      </c>
      <c r="H119" s="16">
        <f>('Monthly ELEC - Raw'!H175*3.412)+('Monthly GAS - Raw'!H175*102)</f>
        <v>2252.9995239999998</v>
      </c>
      <c r="I119" s="16">
        <f>('Monthly ELEC - Raw'!I175*3.412)+('Monthly GAS - Raw'!I175*102)</f>
        <v>2008.2807159999966</v>
      </c>
      <c r="J119" s="16">
        <f>('Monthly ELEC - Raw'!J175*3.412)+('Monthly GAS - Raw'!J175*102)</f>
        <v>1724.0491399999964</v>
      </c>
      <c r="K119" s="16">
        <f>('Monthly ELEC - Raw'!K175*3.412)+('Monthly GAS - Raw'!K175*102)</f>
        <v>2395.5356879999999</v>
      </c>
      <c r="L119" s="16">
        <f>('Monthly ELEC - Raw'!L175*3.412)+('Monthly GAS - Raw'!L175*102)</f>
        <v>5766.2409719999996</v>
      </c>
      <c r="M119" s="16">
        <f>('Monthly ELEC - Raw'!M175*3.412)+('Monthly GAS - Raw'!M175*102)</f>
        <v>11215.136567999996</v>
      </c>
      <c r="N119" s="16">
        <f>('Monthly ELEC - Raw'!N175*3.412)+('Monthly GAS - Raw'!N175*102)</f>
        <v>79762.782787999982</v>
      </c>
      <c r="O119" s="47">
        <f t="shared" si="4"/>
        <v>91.998596064590515</v>
      </c>
    </row>
    <row r="120" spans="1:15" x14ac:dyDescent="0.4">
      <c r="A120">
        <f>'Monthly ELEC - Raw'!A6</f>
        <v>4</v>
      </c>
      <c r="B120" s="16">
        <f>('Monthly ELEC - Raw'!B6*3.412)+('Monthly GAS - Raw'!B6*102)</f>
        <v>10706.349364</v>
      </c>
      <c r="C120" s="16">
        <f>('Monthly ELEC - Raw'!C6*3.412)+('Monthly GAS - Raw'!C6*102)</f>
        <v>11637.383204</v>
      </c>
      <c r="D120" s="16">
        <f>('Monthly ELEC - Raw'!D6*3.412)+('Monthly GAS - Raw'!D6*102)</f>
        <v>12636.4455</v>
      </c>
      <c r="E120" s="16">
        <f>('Monthly ELEC - Raw'!E6*3.412)+('Monthly GAS - Raw'!E6*102)</f>
        <v>6424.2259640000002</v>
      </c>
      <c r="F120" s="16">
        <f>('Monthly ELEC - Raw'!F6*3.412)+('Monthly GAS - Raw'!F6*102)</f>
        <v>4750.5790919999999</v>
      </c>
      <c r="G120" s="16">
        <f>('Monthly ELEC - Raw'!G6*3.412)+('Monthly GAS - Raw'!G6*102)</f>
        <v>2900.0712680000001</v>
      </c>
      <c r="H120" s="16">
        <f>('Monthly ELEC - Raw'!H6*3.412)+('Monthly GAS - Raw'!H6*102)</f>
        <v>3351.8547319999998</v>
      </c>
      <c r="I120" s="16">
        <f>('Monthly ELEC - Raw'!I6*3.412)+('Monthly GAS - Raw'!I6*102)</f>
        <v>6075.0231119999999</v>
      </c>
      <c r="J120" s="16">
        <f>('Monthly ELEC - Raw'!J6*3.412)+('Monthly GAS - Raw'!J6*102)</f>
        <v>4400.5772879999995</v>
      </c>
      <c r="K120" s="16">
        <f>('Monthly ELEC - Raw'!K6*3.412)+('Monthly GAS - Raw'!K6*102)</f>
        <v>2227.834284</v>
      </c>
      <c r="L120" s="16">
        <f>('Monthly ELEC - Raw'!L6*3.412)+('Monthly GAS - Raw'!L6*102)</f>
        <v>4492.0468359999995</v>
      </c>
      <c r="M120" s="16">
        <f>('Monthly ELEC - Raw'!M6*3.412)+('Monthly GAS - Raw'!M6*102)</f>
        <v>10267.366732</v>
      </c>
      <c r="N120" s="16">
        <f>('Monthly ELEC - Raw'!N6*3.412)+('Monthly GAS - Raw'!N6*102)</f>
        <v>79869.757375999994</v>
      </c>
      <c r="O120" s="47">
        <f t="shared" si="4"/>
        <v>92.121980825836204</v>
      </c>
    </row>
    <row r="121" spans="1:15" x14ac:dyDescent="0.4">
      <c r="A121">
        <f>'Monthly ELEC - Raw'!A27</f>
        <v>25</v>
      </c>
      <c r="B121" s="16">
        <f>('Monthly ELEC - Raw'!B27*3.412)+('Monthly GAS - Raw'!B27*102)</f>
        <v>11210.938340000001</v>
      </c>
      <c r="C121" s="16">
        <f>('Monthly ELEC - Raw'!C27*3.412)+('Monthly GAS - Raw'!C27*102)</f>
        <v>11535.533672</v>
      </c>
      <c r="D121" s="16">
        <f>('Monthly ELEC - Raw'!D27*3.412)+('Monthly GAS - Raw'!D27*102)</f>
        <v>13534.407164</v>
      </c>
      <c r="E121" s="16">
        <f>('Monthly ELEC - Raw'!E27*3.412)+('Monthly GAS - Raw'!E27*102)</f>
        <v>6338.6431080000002</v>
      </c>
      <c r="F121" s="16">
        <f>('Monthly ELEC - Raw'!F27*3.412)+('Monthly GAS - Raw'!F27*102)</f>
        <v>5870.3394879999996</v>
      </c>
      <c r="G121" s="16">
        <f>('Monthly ELEC - Raw'!G27*3.412)+('Monthly GAS - Raw'!G27*102)</f>
        <v>4787.4311120000002</v>
      </c>
      <c r="H121" s="16">
        <f>('Monthly ELEC - Raw'!H27*3.412)+('Monthly GAS - Raw'!H27*102)</f>
        <v>3815.2077439999998</v>
      </c>
      <c r="I121" s="16">
        <f>('Monthly ELEC - Raw'!I27*3.412)+('Monthly GAS - Raw'!I27*102)</f>
        <v>3606.2705120000001</v>
      </c>
      <c r="J121" s="16">
        <f>('Monthly ELEC - Raw'!J27*3.412)+('Monthly GAS - Raw'!J27*102)</f>
        <v>2929.7885919999999</v>
      </c>
      <c r="K121" s="16">
        <f>('Monthly ELEC - Raw'!K27*3.412)+('Monthly GAS - Raw'!K27*102)</f>
        <v>2798.1706920000001</v>
      </c>
      <c r="L121" s="16">
        <f>('Monthly ELEC - Raw'!L27*3.412)+('Monthly GAS - Raw'!L27*102)</f>
        <v>3191.1322680000003</v>
      </c>
      <c r="M121" s="16">
        <f>('Monthly ELEC - Raw'!M27*3.412)+('Monthly GAS - Raw'!M27*102)</f>
        <v>10857.622531999999</v>
      </c>
      <c r="N121" s="16">
        <f>('Monthly ELEC - Raw'!N27*3.412)+('Monthly GAS - Raw'!N27*102)</f>
        <v>80475.485224000004</v>
      </c>
      <c r="O121" s="47">
        <f t="shared" si="4"/>
        <v>92.820628862745096</v>
      </c>
    </row>
    <row r="122" spans="1:15" x14ac:dyDescent="0.4">
      <c r="A122">
        <f>'Monthly ELEC - Raw'!A126</f>
        <v>124</v>
      </c>
      <c r="B122" s="16">
        <f>('Monthly ELEC - Raw'!B126*3.412)+('Monthly GAS - Raw'!B126*102)</f>
        <v>12100.734543999997</v>
      </c>
      <c r="C122" s="16">
        <f>('Monthly ELEC - Raw'!C126*3.412)+('Monthly GAS - Raw'!C126*102)</f>
        <v>12930.165848000001</v>
      </c>
      <c r="D122" s="16">
        <f>('Monthly ELEC - Raw'!D126*3.412)+('Monthly GAS - Raw'!D126*102)</f>
        <v>13238.963687999996</v>
      </c>
      <c r="E122" s="16">
        <f>('Monthly ELEC - Raw'!E126*3.412)+('Monthly GAS - Raw'!E126*102)</f>
        <v>7103.1575640000001</v>
      </c>
      <c r="F122" s="16">
        <f>('Monthly ELEC - Raw'!F126*3.412)+('Monthly GAS - Raw'!F126*102)</f>
        <v>6164.5132919999969</v>
      </c>
      <c r="G122" s="16">
        <f>('Monthly ELEC - Raw'!G126*3.412)+('Monthly GAS - Raw'!G126*102)</f>
        <v>4991.6097999999965</v>
      </c>
      <c r="H122" s="16">
        <f>('Monthly ELEC - Raw'!H126*3.412)+('Monthly GAS - Raw'!H126*102)</f>
        <v>2530.8881240000001</v>
      </c>
      <c r="I122" s="16">
        <f>('Monthly ELEC - Raw'!I126*3.412)+('Monthly GAS - Raw'!I126*102)</f>
        <v>2306.898956</v>
      </c>
      <c r="J122" s="16">
        <f>('Monthly ELEC - Raw'!J126*3.412)+('Monthly GAS - Raw'!J126*102)</f>
        <v>1775.1370159999965</v>
      </c>
      <c r="K122" s="16">
        <f>('Monthly ELEC - Raw'!K126*3.412)+('Monthly GAS - Raw'!K126*102)</f>
        <v>2166.9658759999966</v>
      </c>
      <c r="L122" s="16">
        <f>('Monthly ELEC - Raw'!L126*3.412)+('Monthly GAS - Raw'!L126*102)</f>
        <v>4724.3307800000002</v>
      </c>
      <c r="M122" s="16">
        <f>('Monthly ELEC - Raw'!M126*3.412)+('Monthly GAS - Raw'!M126*102)</f>
        <v>10536.735703999997</v>
      </c>
      <c r="N122" s="16">
        <f>('Monthly ELEC - Raw'!N126*3.412)+('Monthly GAS - Raw'!N126*102)</f>
        <v>80570.101191999973</v>
      </c>
      <c r="O122" s="47">
        <f t="shared" si="4"/>
        <v>92.929759160322917</v>
      </c>
    </row>
    <row r="123" spans="1:15" x14ac:dyDescent="0.4">
      <c r="A123">
        <f>'Monthly ELEC - Raw'!A242</f>
        <v>240</v>
      </c>
      <c r="B123" s="16">
        <f>('Monthly ELEC - Raw'!B242*3.412)+('Monthly GAS - Raw'!B242*102)</f>
        <v>13281.04436</v>
      </c>
      <c r="C123" s="16">
        <f>('Monthly ELEC - Raw'!C242*3.412)+('Monthly GAS - Raw'!C242*102)</f>
        <v>12039.009996000001</v>
      </c>
      <c r="D123" s="16">
        <f>('Monthly ELEC - Raw'!D242*3.412)+('Monthly GAS - Raw'!D242*102)</f>
        <v>15058.7601</v>
      </c>
      <c r="E123" s="16">
        <f>('Monthly ELEC - Raw'!E242*3.412)+('Monthly GAS - Raw'!E242*102)</f>
        <v>6728.9414479999996</v>
      </c>
      <c r="F123" s="16">
        <f>('Monthly ELEC - Raw'!F242*3.412)+('Monthly GAS - Raw'!F242*102)</f>
        <v>5421.5080159999998</v>
      </c>
      <c r="G123" s="16">
        <f>('Monthly ELEC - Raw'!G242*3.412)+('Monthly GAS - Raw'!G242*102)</f>
        <v>3718.8491799999997</v>
      </c>
      <c r="H123" s="16">
        <f>('Monthly ELEC - Raw'!H242*3.412)+('Monthly GAS - Raw'!H242*102)</f>
        <v>2672.2254119999998</v>
      </c>
      <c r="I123" s="16">
        <f>('Monthly ELEC - Raw'!I242*3.412)+('Monthly GAS - Raw'!I242*102)</f>
        <v>2687.4036599999999</v>
      </c>
      <c r="J123" s="16">
        <f>('Monthly ELEC - Raw'!J242*3.412)+('Monthly GAS - Raw'!J242*102)</f>
        <v>1465.3175199999998</v>
      </c>
      <c r="K123" s="16">
        <f>('Monthly ELEC - Raw'!K242*3.412)+('Monthly GAS - Raw'!K242*102)</f>
        <v>1418.328992</v>
      </c>
      <c r="L123" s="16">
        <f>('Monthly ELEC - Raw'!L242*3.412)+('Monthly GAS - Raw'!L242*102)</f>
        <v>5702.9466320000001</v>
      </c>
      <c r="M123" s="16">
        <f>('Monthly ELEC - Raw'!M242*3.412)+('Monthly GAS - Raw'!M242*102)</f>
        <v>10415.836703999999</v>
      </c>
      <c r="N123" s="16">
        <f>('Monthly ELEC - Raw'!N242*3.412)+('Monthly GAS - Raw'!N242*102)</f>
        <v>80610.172019999998</v>
      </c>
      <c r="O123" s="47">
        <f t="shared" si="4"/>
        <v>92.975976955017302</v>
      </c>
    </row>
    <row r="124" spans="1:15" x14ac:dyDescent="0.4">
      <c r="A124">
        <f>'Monthly ELEC - Raw'!A4</f>
        <v>2</v>
      </c>
      <c r="B124" s="16">
        <f>('Monthly ELEC - Raw'!B4*3.412)+('Monthly GAS - Raw'!B4*102)</f>
        <v>9289.4009679999999</v>
      </c>
      <c r="C124" s="16">
        <f>('Monthly ELEC - Raw'!C4*3.412)+('Monthly GAS - Raw'!C4*102)</f>
        <v>13626.428532</v>
      </c>
      <c r="D124" s="16">
        <f>('Monthly ELEC - Raw'!D4*3.412)+('Monthly GAS - Raw'!D4*102)</f>
        <v>15232.335295999999</v>
      </c>
      <c r="E124" s="16">
        <f>('Monthly ELEC - Raw'!E4*3.412)+('Monthly GAS - Raw'!E4*102)</f>
        <v>7755.9035999999996</v>
      </c>
      <c r="F124" s="16">
        <f>('Monthly ELEC - Raw'!F4*3.412)+('Monthly GAS - Raw'!F4*102)</f>
        <v>986.00317199999995</v>
      </c>
      <c r="G124" s="16">
        <f>('Monthly ELEC - Raw'!G4*3.412)+('Monthly GAS - Raw'!G4*102)</f>
        <v>411.89663999999999</v>
      </c>
      <c r="H124" s="16">
        <f>('Monthly ELEC - Raw'!H4*3.412)+('Monthly GAS - Raw'!H4*102)</f>
        <v>422.04392799999999</v>
      </c>
      <c r="I124" s="16">
        <f>('Monthly ELEC - Raw'!I4*3.412)+('Monthly GAS - Raw'!I4*102)</f>
        <v>11833.956883999999</v>
      </c>
      <c r="J124" s="16">
        <f>('Monthly ELEC - Raw'!J4*3.412)+('Monthly GAS - Raw'!J4*102)</f>
        <v>1545.2858960000001</v>
      </c>
      <c r="K124" s="16">
        <f>('Monthly ELEC - Raw'!K4*3.412)+('Monthly GAS - Raw'!K4*102)</f>
        <v>2324.0269239999998</v>
      </c>
      <c r="L124" s="16">
        <f>('Monthly ELEC - Raw'!L4*3.412)+('Monthly GAS - Raw'!L4*102)</f>
        <v>5091.4087879999997</v>
      </c>
      <c r="M124" s="16">
        <f>('Monthly ELEC - Raw'!M4*3.412)+('Monthly GAS - Raw'!M4*102)</f>
        <v>12102.955551999999</v>
      </c>
      <c r="N124" s="16">
        <f>('Monthly ELEC - Raw'!N4*3.412)+('Monthly GAS - Raw'!N4*102)</f>
        <v>80621.646179999996</v>
      </c>
      <c r="O124" s="47">
        <f t="shared" si="4"/>
        <v>92.989211280276805</v>
      </c>
    </row>
    <row r="125" spans="1:15" x14ac:dyDescent="0.4">
      <c r="A125">
        <f>'Monthly ELEC - Raw'!A92</f>
        <v>90</v>
      </c>
      <c r="B125" s="16">
        <f>('Monthly ELEC - Raw'!B92*3.412)+('Monthly GAS - Raw'!B92*102)</f>
        <v>10013.210671999999</v>
      </c>
      <c r="C125" s="16">
        <f>('Monthly ELEC - Raw'!C92*3.412)+('Monthly GAS - Raw'!C92*102)</f>
        <v>10119.634295999997</v>
      </c>
      <c r="D125" s="16">
        <f>('Monthly ELEC - Raw'!D92*3.412)+('Monthly GAS - Raw'!D92*102)</f>
        <v>11262.442412</v>
      </c>
      <c r="E125" s="16">
        <f>('Monthly ELEC - Raw'!E92*3.412)+('Monthly GAS - Raw'!E92*102)</f>
        <v>6604.2810239999963</v>
      </c>
      <c r="F125" s="16">
        <f>('Monthly ELEC - Raw'!F92*3.412)+('Monthly GAS - Raw'!F92*102)</f>
        <v>5717.1478519999964</v>
      </c>
      <c r="G125" s="16">
        <f>('Monthly ELEC - Raw'!G92*3.412)+('Monthly GAS - Raw'!G92*102)</f>
        <v>6433.5675719999999</v>
      </c>
      <c r="H125" s="16">
        <f>('Monthly ELEC - Raw'!H92*3.412)+('Monthly GAS - Raw'!H92*102)</f>
        <v>4926.7230079999663</v>
      </c>
      <c r="I125" s="16">
        <f>('Monthly ELEC - Raw'!I92*3.412)+('Monthly GAS - Raw'!I92*102)</f>
        <v>6485.5292600000002</v>
      </c>
      <c r="J125" s="16">
        <f>('Monthly ELEC - Raw'!J92*3.412)+('Monthly GAS - Raw'!J92*102)</f>
        <v>3905.7450279999966</v>
      </c>
      <c r="K125" s="16">
        <f>('Monthly ELEC - Raw'!K92*3.412)+('Monthly GAS - Raw'!K92*102)</f>
        <v>4089.9280639999965</v>
      </c>
      <c r="L125" s="16">
        <f>('Monthly ELEC - Raw'!L92*3.412)+('Monthly GAS - Raw'!L92*102)</f>
        <v>4570.4806279999993</v>
      </c>
      <c r="M125" s="16">
        <f>('Monthly ELEC - Raw'!M92*3.412)+('Monthly GAS - Raw'!M92*102)</f>
        <v>6672.686404</v>
      </c>
      <c r="N125" s="16">
        <f>('Monthly ELEC - Raw'!N92*3.412)+('Monthly GAS - Raw'!N92*102)</f>
        <v>80801.376219999947</v>
      </c>
      <c r="O125" s="47">
        <f t="shared" si="4"/>
        <v>93.19651236447514</v>
      </c>
    </row>
    <row r="126" spans="1:15" x14ac:dyDescent="0.4">
      <c r="A126">
        <f>'Monthly ELEC - Raw'!A19</f>
        <v>17</v>
      </c>
      <c r="B126" s="16">
        <f>('Monthly ELEC - Raw'!B19*3.412)+('Monthly GAS - Raw'!B19*102)</f>
        <v>12460.464844</v>
      </c>
      <c r="C126" s="16">
        <f>('Monthly ELEC - Raw'!C19*3.412)+('Monthly GAS - Raw'!C19*102)</f>
        <v>13028.774184</v>
      </c>
      <c r="D126" s="16">
        <f>('Monthly ELEC - Raw'!D19*3.412)+('Monthly GAS - Raw'!D19*102)</f>
        <v>15216.134984</v>
      </c>
      <c r="E126" s="16">
        <f>('Monthly ELEC - Raw'!E19*3.412)+('Monthly GAS - Raw'!E19*102)</f>
        <v>7417.5338879999999</v>
      </c>
      <c r="F126" s="16">
        <f>('Monthly ELEC - Raw'!F19*3.412)+('Monthly GAS - Raw'!F19*102)</f>
        <v>6166.9680559999997</v>
      </c>
      <c r="G126" s="16">
        <f>('Monthly ELEC - Raw'!G19*3.412)+('Monthly GAS - Raw'!G19*102)</f>
        <v>3800.4671560000002</v>
      </c>
      <c r="H126" s="16">
        <f>('Monthly ELEC - Raw'!H19*3.412)+('Monthly GAS - Raw'!H19*102)</f>
        <v>2486.0969919999998</v>
      </c>
      <c r="I126" s="16">
        <f>('Monthly ELEC - Raw'!I19*3.412)+('Monthly GAS - Raw'!I19*102)</f>
        <v>2565.5864240000001</v>
      </c>
      <c r="J126" s="16">
        <f>('Monthly ELEC - Raw'!J19*3.412)+('Monthly GAS - Raw'!J19*102)</f>
        <v>1799.333112</v>
      </c>
      <c r="K126" s="16">
        <f>('Monthly ELEC - Raw'!K19*3.412)+('Monthly GAS - Raw'!K19*102)</f>
        <v>2219.7016119999998</v>
      </c>
      <c r="L126" s="16">
        <f>('Monthly ELEC - Raw'!L19*3.412)+('Monthly GAS - Raw'!L19*102)</f>
        <v>3505.902372</v>
      </c>
      <c r="M126" s="16">
        <f>('Monthly ELEC - Raw'!M19*3.412)+('Monthly GAS - Raw'!M19*102)</f>
        <v>10591.19102</v>
      </c>
      <c r="N126" s="16">
        <f>('Monthly ELEC - Raw'!N19*3.412)+('Monthly GAS - Raw'!N19*102)</f>
        <v>81258.154643999995</v>
      </c>
      <c r="O126" s="47">
        <f t="shared" si="4"/>
        <v>93.723361757785455</v>
      </c>
    </row>
    <row r="127" spans="1:15" x14ac:dyDescent="0.4">
      <c r="A127">
        <f>'Monthly ELEC - Raw'!A112</f>
        <v>110</v>
      </c>
      <c r="B127" s="16">
        <f>('Monthly ELEC - Raw'!B112*3.412)+('Monthly GAS - Raw'!B112*102)</f>
        <v>12078.474656</v>
      </c>
      <c r="C127" s="16">
        <f>('Monthly ELEC - Raw'!C112*3.412)+('Monthly GAS - Raw'!C112*102)</f>
        <v>12689.488587999997</v>
      </c>
      <c r="D127" s="16">
        <f>('Monthly ELEC - Raw'!D112*3.412)+('Monthly GAS - Raw'!D112*102)</f>
        <v>13062.396167999999</v>
      </c>
      <c r="E127" s="16">
        <f>('Monthly ELEC - Raw'!E112*3.412)+('Monthly GAS - Raw'!E112*102)</f>
        <v>6784.4000960000003</v>
      </c>
      <c r="F127" s="16">
        <f>('Monthly ELEC - Raw'!F112*3.412)+('Monthly GAS - Raw'!F112*102)</f>
        <v>5517.2929560000002</v>
      </c>
      <c r="G127" s="16">
        <f>('Monthly ELEC - Raw'!G112*3.412)+('Monthly GAS - Raw'!G112*102)</f>
        <v>5196.0517559999971</v>
      </c>
      <c r="H127" s="16">
        <f>('Monthly ELEC - Raw'!H112*3.412)+('Monthly GAS - Raw'!H112*102)</f>
        <v>3238.1443399999998</v>
      </c>
      <c r="I127" s="16">
        <f>('Monthly ELEC - Raw'!I112*3.412)+('Monthly GAS - Raw'!I112*102)</f>
        <v>3669.1226239999969</v>
      </c>
      <c r="J127" s="16">
        <f>('Monthly ELEC - Raw'!J112*3.412)+('Monthly GAS - Raw'!J112*102)</f>
        <v>2627.1473319999964</v>
      </c>
      <c r="K127" s="16">
        <f>('Monthly ELEC - Raw'!K112*3.412)+('Monthly GAS - Raw'!K112*102)</f>
        <v>2844.9318119999966</v>
      </c>
      <c r="L127" s="16">
        <f>('Monthly ELEC - Raw'!L112*3.412)+('Monthly GAS - Raw'!L112*102)</f>
        <v>4320.7049640000005</v>
      </c>
      <c r="M127" s="16">
        <f>('Monthly ELEC - Raw'!M112*3.412)+('Monthly GAS - Raw'!M112*102)</f>
        <v>9264.2204760000004</v>
      </c>
      <c r="N127" s="16">
        <f>('Monthly ELEC - Raw'!N112*3.412)+('Monthly GAS - Raw'!N112*102)</f>
        <v>81292.375767999984</v>
      </c>
      <c r="O127" s="47">
        <f t="shared" si="4"/>
        <v>93.762832489042651</v>
      </c>
    </row>
    <row r="128" spans="1:15" x14ac:dyDescent="0.4">
      <c r="A128">
        <f>'Monthly ELEC - Raw'!A173</f>
        <v>171</v>
      </c>
      <c r="B128" s="16">
        <f>('Monthly ELEC - Raw'!B173*3.412)+('Monthly GAS - Raw'!B173*102)</f>
        <v>12465.170059999997</v>
      </c>
      <c r="C128" s="16">
        <f>('Monthly ELEC - Raw'!C173*3.412)+('Monthly GAS - Raw'!C173*102)</f>
        <v>12251.253047999997</v>
      </c>
      <c r="D128" s="16">
        <f>('Monthly ELEC - Raw'!D173*3.412)+('Monthly GAS - Raw'!D173*102)</f>
        <v>14557.539107999997</v>
      </c>
      <c r="E128" s="16">
        <f>('Monthly ELEC - Raw'!E173*3.412)+('Monthly GAS - Raw'!E173*102)</f>
        <v>7713.2178080000003</v>
      </c>
      <c r="F128" s="16">
        <f>('Monthly ELEC - Raw'!F173*3.412)+('Monthly GAS - Raw'!F173*102)</f>
        <v>6550.5979479999996</v>
      </c>
      <c r="G128" s="16">
        <f>('Monthly ELEC - Raw'!G173*3.412)+('Monthly GAS - Raw'!G173*102)</f>
        <v>4027.8428359999962</v>
      </c>
      <c r="H128" s="16">
        <f>('Monthly ELEC - Raw'!H173*3.412)+('Monthly GAS - Raw'!H173*102)</f>
        <v>1525.6176599999965</v>
      </c>
      <c r="I128" s="16">
        <f>('Monthly ELEC - Raw'!I173*3.412)+('Monthly GAS - Raw'!I173*102)</f>
        <v>1903.2936119999965</v>
      </c>
      <c r="J128" s="16">
        <f>('Monthly ELEC - Raw'!J173*3.412)+('Monthly GAS - Raw'!J173*102)</f>
        <v>1321.3138559999966</v>
      </c>
      <c r="K128" s="16">
        <f>('Monthly ELEC - Raw'!K173*3.412)+('Monthly GAS - Raw'!K173*102)</f>
        <v>2265.0625479999967</v>
      </c>
      <c r="L128" s="16">
        <f>('Monthly ELEC - Raw'!L173*3.412)+('Monthly GAS - Raw'!L173*102)</f>
        <v>5412.9283720000003</v>
      </c>
      <c r="M128" s="16">
        <f>('Monthly ELEC - Raw'!M173*3.412)+('Monthly GAS - Raw'!M173*102)</f>
        <v>11548.422264000001</v>
      </c>
      <c r="N128" s="16">
        <f>('Monthly ELEC - Raw'!N173*3.412)+('Monthly GAS - Raw'!N173*102)</f>
        <v>81542.259119999973</v>
      </c>
      <c r="O128" s="47">
        <f t="shared" si="4"/>
        <v>94.051048581314845</v>
      </c>
    </row>
    <row r="129" spans="1:15" x14ac:dyDescent="0.4">
      <c r="A129">
        <f>'Monthly ELEC - Raw'!A208</f>
        <v>206</v>
      </c>
      <c r="B129" s="16">
        <f>('Monthly ELEC - Raw'!B208*3.412)+('Monthly GAS - Raw'!B208*102)</f>
        <v>10135.605664000001</v>
      </c>
      <c r="C129" s="16">
        <f>('Monthly ELEC - Raw'!C208*3.412)+('Monthly GAS - Raw'!C208*102)</f>
        <v>11503.945172</v>
      </c>
      <c r="D129" s="16">
        <f>('Monthly ELEC - Raw'!D208*3.412)+('Monthly GAS - Raw'!D208*102)</f>
        <v>12276.611032000001</v>
      </c>
      <c r="E129" s="16">
        <f>('Monthly ELEC - Raw'!E208*3.412)+('Monthly GAS - Raw'!E208*102)</f>
        <v>5246.7469119999996</v>
      </c>
      <c r="F129" s="16">
        <f>('Monthly ELEC - Raw'!F208*3.412)+('Monthly GAS - Raw'!F208*102)</f>
        <v>1863.1393880000001</v>
      </c>
      <c r="G129" s="16">
        <f>('Monthly ELEC - Raw'!G208*3.412)+('Monthly GAS - Raw'!G208*102)</f>
        <v>3879.3479199999997</v>
      </c>
      <c r="H129" s="16">
        <f>('Monthly ELEC - Raw'!H208*3.412)+('Monthly GAS - Raw'!H208*102)</f>
        <v>4842.8456079999996</v>
      </c>
      <c r="I129" s="16">
        <f>('Monthly ELEC - Raw'!I208*3.412)+('Monthly GAS - Raw'!I208*102)</f>
        <v>4415.5267280000007</v>
      </c>
      <c r="J129" s="16">
        <f>('Monthly ELEC - Raw'!J208*3.412)+('Monthly GAS - Raw'!J208*102)</f>
        <v>1651.028928</v>
      </c>
      <c r="K129" s="16">
        <f>('Monthly ELEC - Raw'!K208*3.412)+('Monthly GAS - Raw'!K208*102)</f>
        <v>2877.7707760000003</v>
      </c>
      <c r="L129" s="16">
        <f>('Monthly ELEC - Raw'!L208*3.412)+('Monthly GAS - Raw'!L208*102)</f>
        <v>7794.447768</v>
      </c>
      <c r="M129" s="16">
        <f>('Monthly ELEC - Raw'!M208*3.412)+('Monthly GAS - Raw'!M208*102)</f>
        <v>15262.2932</v>
      </c>
      <c r="N129" s="16">
        <f>('Monthly ELEC - Raw'!N208*3.412)+('Monthly GAS - Raw'!N208*102)</f>
        <v>81749.309095999997</v>
      </c>
      <c r="O129" s="47">
        <f t="shared" si="4"/>
        <v>94.289860549019608</v>
      </c>
    </row>
    <row r="130" spans="1:15" x14ac:dyDescent="0.4">
      <c r="A130">
        <f>'Monthly ELEC - Raw'!A96</f>
        <v>94</v>
      </c>
      <c r="B130" s="16">
        <f>('Monthly ELEC - Raw'!B96*3.412)+('Monthly GAS - Raw'!B96*102)</f>
        <v>11153.077508</v>
      </c>
      <c r="C130" s="16">
        <f>('Monthly ELEC - Raw'!C96*3.412)+('Monthly GAS - Raw'!C96*102)</f>
        <v>12800.421272</v>
      </c>
      <c r="D130" s="16">
        <f>('Monthly ELEC - Raw'!D96*3.412)+('Monthly GAS - Raw'!D96*102)</f>
        <v>13799.799075999996</v>
      </c>
      <c r="E130" s="16">
        <f>('Monthly ELEC - Raw'!E96*3.412)+('Monthly GAS - Raw'!E96*102)</f>
        <v>6594.5531399999963</v>
      </c>
      <c r="F130" s="16">
        <f>('Monthly ELEC - Raw'!F96*3.412)+('Monthly GAS - Raw'!F96*102)</f>
        <v>6327.3390840000002</v>
      </c>
      <c r="G130" s="16">
        <f>('Monthly ELEC - Raw'!G96*3.412)+('Monthly GAS - Raw'!G96*102)</f>
        <v>4742.2935600000001</v>
      </c>
      <c r="H130" s="16">
        <f>('Monthly ELEC - Raw'!H96*3.412)+('Monthly GAS - Raw'!H96*102)</f>
        <v>2454.3621839999996</v>
      </c>
      <c r="I130" s="16">
        <f>('Monthly ELEC - Raw'!I96*3.412)+('Monthly GAS - Raw'!I96*102)</f>
        <v>3443.4071879999965</v>
      </c>
      <c r="J130" s="16">
        <f>('Monthly ELEC - Raw'!J96*3.412)+('Monthly GAS - Raw'!J96*102)</f>
        <v>2595.0629639999966</v>
      </c>
      <c r="K130" s="16">
        <f>('Monthly ELEC - Raw'!K96*3.412)+('Monthly GAS - Raw'!K96*102)</f>
        <v>2077.6655439999968</v>
      </c>
      <c r="L130" s="16">
        <f>('Monthly ELEC - Raw'!L96*3.412)+('Monthly GAS - Raw'!L96*102)</f>
        <v>5015.5756879999999</v>
      </c>
      <c r="M130" s="16">
        <f>('Monthly ELEC - Raw'!M96*3.412)+('Monthly GAS - Raw'!M96*102)</f>
        <v>10831.909563999996</v>
      </c>
      <c r="N130" s="16">
        <f>('Monthly ELEC - Raw'!N96*3.412)+('Monthly GAS - Raw'!N96*102)</f>
        <v>81835.466771999985</v>
      </c>
      <c r="O130" s="47">
        <f t="shared" si="4"/>
        <v>94.389235031141851</v>
      </c>
    </row>
    <row r="131" spans="1:15" x14ac:dyDescent="0.4">
      <c r="A131">
        <f>'Monthly ELEC - Raw'!A253</f>
        <v>251</v>
      </c>
      <c r="B131" s="16">
        <f>('Monthly ELEC - Raw'!B253*3.412)+('Monthly GAS - Raw'!B253*102)</f>
        <v>12532.736359999999</v>
      </c>
      <c r="C131" s="16">
        <f>('Monthly ELEC - Raw'!C253*3.412)+('Monthly GAS - Raw'!C253*102)</f>
        <v>12770.035672</v>
      </c>
      <c r="D131" s="16">
        <f>('Monthly ELEC - Raw'!D253*3.412)+('Monthly GAS - Raw'!D253*102)</f>
        <v>14659.411260000001</v>
      </c>
      <c r="E131" s="16">
        <f>('Monthly ELEC - Raw'!E253*3.412)+('Monthly GAS - Raw'!E253*102)</f>
        <v>6782.5849799999996</v>
      </c>
      <c r="F131" s="16">
        <f>('Monthly ELEC - Raw'!F253*3.412)+('Monthly GAS - Raw'!F253*102)</f>
        <v>6363.2913280000002</v>
      </c>
      <c r="G131" s="16">
        <f>('Monthly ELEC - Raw'!G253*3.412)+('Monthly GAS - Raw'!G253*102)</f>
        <v>3906.5224880000001</v>
      </c>
      <c r="H131" s="16">
        <f>('Monthly ELEC - Raw'!H253*3.412)+('Monthly GAS - Raw'!H253*102)</f>
        <v>2502.880756</v>
      </c>
      <c r="I131" s="16">
        <f>('Monthly ELEC - Raw'!I253*3.412)+('Monthly GAS - Raw'!I253*102)</f>
        <v>2304.2153840000001</v>
      </c>
      <c r="J131" s="16">
        <f>('Monthly ELEC - Raw'!J253*3.412)+('Monthly GAS - Raw'!J253*102)</f>
        <v>2112.7134719999999</v>
      </c>
      <c r="K131" s="16">
        <f>('Monthly ELEC - Raw'!K253*3.412)+('Monthly GAS - Raw'!K253*102)</f>
        <v>2445.8542600000001</v>
      </c>
      <c r="L131" s="16">
        <f>('Monthly ELEC - Raw'!L253*3.412)+('Monthly GAS - Raw'!L253*102)</f>
        <v>5158.1614280000003</v>
      </c>
      <c r="M131" s="16">
        <f>('Monthly ELEC - Raw'!M253*3.412)+('Monthly GAS - Raw'!M253*102)</f>
        <v>10605.419196000001</v>
      </c>
      <c r="N131" s="16">
        <f>('Monthly ELEC - Raw'!N253*3.412)+('Monthly GAS - Raw'!N253*102)</f>
        <v>82143.826583999995</v>
      </c>
      <c r="O131" s="47">
        <f t="shared" si="4"/>
        <v>94.744898020761241</v>
      </c>
    </row>
    <row r="132" spans="1:15" x14ac:dyDescent="0.4">
      <c r="A132">
        <f>'Monthly ELEC - Raw'!A103</f>
        <v>101</v>
      </c>
      <c r="B132" s="16">
        <f>('Monthly ELEC - Raw'!B103*3.412)+('Monthly GAS - Raw'!B103*102)</f>
        <v>14222.588356</v>
      </c>
      <c r="C132" s="16">
        <f>('Monthly ELEC - Raw'!C103*3.412)+('Monthly GAS - Raw'!C103*102)</f>
        <v>15302.392151999997</v>
      </c>
      <c r="D132" s="16">
        <f>('Monthly ELEC - Raw'!D103*3.412)+('Monthly GAS - Raw'!D103*102)</f>
        <v>17131.327571999998</v>
      </c>
      <c r="E132" s="16">
        <f>('Monthly ELEC - Raw'!E103*3.412)+('Monthly GAS - Raw'!E103*102)</f>
        <v>9630.9266439999992</v>
      </c>
      <c r="F132" s="16">
        <f>('Monthly ELEC - Raw'!F103*3.412)+('Monthly GAS - Raw'!F103*102)</f>
        <v>5775.5931279999968</v>
      </c>
      <c r="G132" s="16">
        <f>('Monthly ELEC - Raw'!G103*3.412)+('Monthly GAS - Raw'!G103*102)</f>
        <v>3845.9474439999967</v>
      </c>
      <c r="H132" s="16">
        <f>('Monthly ELEC - Raw'!H103*3.412)+('Monthly GAS - Raw'!H103*102)</f>
        <v>1914.7902439999998</v>
      </c>
      <c r="I132" s="16">
        <f>('Monthly ELEC - Raw'!I103*3.412)+('Monthly GAS - Raw'!I103*102)</f>
        <v>1903.3276639999999</v>
      </c>
      <c r="J132" s="16">
        <f>('Monthly ELEC - Raw'!J103*3.412)+('Monthly GAS - Raw'!J103*102)</f>
        <v>751.81372799999997</v>
      </c>
      <c r="K132" s="16">
        <f>('Monthly ELEC - Raw'!K103*3.412)+('Monthly GAS - Raw'!K103*102)</f>
        <v>1241.7033999999999</v>
      </c>
      <c r="L132" s="16">
        <f>('Monthly ELEC - Raw'!L103*3.412)+('Monthly GAS - Raw'!L103*102)</f>
        <v>2252.1908119999966</v>
      </c>
      <c r="M132" s="16">
        <f>('Monthly ELEC - Raw'!M103*3.412)+('Monthly GAS - Raw'!M103*102)</f>
        <v>8369.432243999996</v>
      </c>
      <c r="N132" s="16">
        <f>('Monthly ELEC - Raw'!N103*3.412)+('Monthly GAS - Raw'!N103*102)</f>
        <v>82342.033387999982</v>
      </c>
      <c r="O132" s="47">
        <f t="shared" ref="O132:O195" si="5">N132/867</f>
        <v>94.973510251441738</v>
      </c>
    </row>
    <row r="133" spans="1:15" x14ac:dyDescent="0.4">
      <c r="A133">
        <f>'Monthly ELEC - Raw'!A116</f>
        <v>114</v>
      </c>
      <c r="B133" s="16">
        <f>('Monthly ELEC - Raw'!B116*3.412)+('Monthly GAS - Raw'!B116*102)</f>
        <v>13223.439291999999</v>
      </c>
      <c r="C133" s="16">
        <f>('Monthly ELEC - Raw'!C116*3.412)+('Monthly GAS - Raw'!C116*102)</f>
        <v>13524.865404</v>
      </c>
      <c r="D133" s="16">
        <f>('Monthly ELEC - Raw'!D116*3.412)+('Monthly GAS - Raw'!D116*102)</f>
        <v>13978.251759999996</v>
      </c>
      <c r="E133" s="16">
        <f>('Monthly ELEC - Raw'!E116*3.412)+('Monthly GAS - Raw'!E116*102)</f>
        <v>7074.4336759999969</v>
      </c>
      <c r="F133" s="16">
        <f>('Monthly ELEC - Raw'!F116*3.412)+('Monthly GAS - Raw'!F116*102)</f>
        <v>5072.2591080000002</v>
      </c>
      <c r="G133" s="16">
        <f>('Monthly ELEC - Raw'!G116*3.412)+('Monthly GAS - Raw'!G116*102)</f>
        <v>3554.1482559999999</v>
      </c>
      <c r="H133" s="16">
        <f>('Monthly ELEC - Raw'!H116*3.412)+('Monthly GAS - Raw'!H116*102)</f>
        <v>2419.5870799999966</v>
      </c>
      <c r="I133" s="16">
        <f>('Monthly ELEC - Raw'!I116*3.412)+('Monthly GAS - Raw'!I116*102)</f>
        <v>2428.3901079999964</v>
      </c>
      <c r="J133" s="16">
        <f>('Monthly ELEC - Raw'!J116*3.412)+('Monthly GAS - Raw'!J116*102)</f>
        <v>2067.3663199999964</v>
      </c>
      <c r="K133" s="16">
        <f>('Monthly ELEC - Raw'!K116*3.412)+('Monthly GAS - Raw'!K116*102)</f>
        <v>2224.4069639999966</v>
      </c>
      <c r="L133" s="16">
        <f>('Monthly ELEC - Raw'!L116*3.412)+('Monthly GAS - Raw'!L116*102)</f>
        <v>5371.2986959999962</v>
      </c>
      <c r="M133" s="16">
        <f>('Monthly ELEC - Raw'!M116*3.412)+('Monthly GAS - Raw'!M116*102)</f>
        <v>11638.811296</v>
      </c>
      <c r="N133" s="16">
        <f>('Monthly ELEC - Raw'!N116*3.412)+('Monthly GAS - Raw'!N116*102)</f>
        <v>82577.257959999974</v>
      </c>
      <c r="O133" s="47">
        <f t="shared" si="5"/>
        <v>95.24481886966548</v>
      </c>
    </row>
    <row r="134" spans="1:15" x14ac:dyDescent="0.4">
      <c r="A134">
        <f>'Monthly ELEC - Raw'!A225</f>
        <v>223</v>
      </c>
      <c r="B134" s="16">
        <f>('Monthly ELEC - Raw'!B225*3.412)+('Monthly GAS - Raw'!B225*102)</f>
        <v>12789.148772</v>
      </c>
      <c r="C134" s="16">
        <f>('Monthly ELEC - Raw'!C225*3.412)+('Monthly GAS - Raw'!C225*102)</f>
        <v>11614.356092</v>
      </c>
      <c r="D134" s="16">
        <f>('Monthly ELEC - Raw'!D225*3.412)+('Monthly GAS - Raw'!D225*102)</f>
        <v>13448.00014</v>
      </c>
      <c r="E134" s="16">
        <f>('Monthly ELEC - Raw'!E225*3.412)+('Monthly GAS - Raw'!E225*102)</f>
        <v>6732.9900239999997</v>
      </c>
      <c r="F134" s="16">
        <f>('Monthly ELEC - Raw'!F225*3.412)+('Monthly GAS - Raw'!F225*102)</f>
        <v>5894.2117159999998</v>
      </c>
      <c r="G134" s="16">
        <f>('Monthly ELEC - Raw'!G225*3.412)+('Monthly GAS - Raw'!G225*102)</f>
        <v>5051.146264</v>
      </c>
      <c r="H134" s="16">
        <f>('Monthly ELEC - Raw'!H225*3.412)+('Monthly GAS - Raw'!H225*102)</f>
        <v>3988.0903039999998</v>
      </c>
      <c r="I134" s="16">
        <f>('Monthly ELEC - Raw'!I225*3.412)+('Monthly GAS - Raw'!I225*102)</f>
        <v>3681.3583279999998</v>
      </c>
      <c r="J134" s="16">
        <f>('Monthly ELEC - Raw'!J225*3.412)+('Monthly GAS - Raw'!J225*102)</f>
        <v>2518.5317359999999</v>
      </c>
      <c r="K134" s="16">
        <f>('Monthly ELEC - Raw'!K225*3.412)+('Monthly GAS - Raw'!K225*102)</f>
        <v>2398.5333680000003</v>
      </c>
      <c r="L134" s="16">
        <f>('Monthly ELEC - Raw'!L225*3.412)+('Monthly GAS - Raw'!L225*102)</f>
        <v>4380.0876840000001</v>
      </c>
      <c r="M134" s="16">
        <f>('Monthly ELEC - Raw'!M225*3.412)+('Monthly GAS - Raw'!M225*102)</f>
        <v>10096.873184</v>
      </c>
      <c r="N134" s="16">
        <f>('Monthly ELEC - Raw'!N225*3.412)+('Monthly GAS - Raw'!N225*102)</f>
        <v>82593.327611999994</v>
      </c>
      <c r="O134" s="47">
        <f t="shared" si="5"/>
        <v>95.263353647058821</v>
      </c>
    </row>
    <row r="135" spans="1:15" x14ac:dyDescent="0.4">
      <c r="A135">
        <f>'Monthly ELEC - Raw'!A17</f>
        <v>15</v>
      </c>
      <c r="B135" s="16">
        <f>('Monthly ELEC - Raw'!B17*3.412)+('Monthly GAS - Raw'!B17*102)</f>
        <v>10802.586632</v>
      </c>
      <c r="C135" s="16">
        <f>('Monthly ELEC - Raw'!C17*3.412)+('Monthly GAS - Raw'!C17*102)</f>
        <v>11914.797603999999</v>
      </c>
      <c r="D135" s="16">
        <f>('Monthly ELEC - Raw'!D17*3.412)+('Monthly GAS - Raw'!D17*102)</f>
        <v>13847.229152</v>
      </c>
      <c r="E135" s="16">
        <f>('Monthly ELEC - Raw'!E17*3.412)+('Monthly GAS - Raw'!E17*102)</f>
        <v>7103.2888240000002</v>
      </c>
      <c r="F135" s="16">
        <f>('Monthly ELEC - Raw'!F17*3.412)+('Monthly GAS - Raw'!F17*102)</f>
        <v>5648.1652320000003</v>
      </c>
      <c r="G135" s="16">
        <f>('Monthly ELEC - Raw'!G17*3.412)+('Monthly GAS - Raw'!G17*102)</f>
        <v>5963.11204</v>
      </c>
      <c r="H135" s="16">
        <f>('Monthly ELEC - Raw'!H17*3.412)+('Monthly GAS - Raw'!H17*102)</f>
        <v>4542.2041200000003</v>
      </c>
      <c r="I135" s="16">
        <f>('Monthly ELEC - Raw'!I17*3.412)+('Monthly GAS - Raw'!I17*102)</f>
        <v>5151.0823440000004</v>
      </c>
      <c r="J135" s="16">
        <f>('Monthly ELEC - Raw'!J17*3.412)+('Monthly GAS - Raw'!J17*102)</f>
        <v>2594.8989160000001</v>
      </c>
      <c r="K135" s="16">
        <f>('Monthly ELEC - Raw'!K17*3.412)+('Monthly GAS - Raw'!K17*102)</f>
        <v>2087.4355679999999</v>
      </c>
      <c r="L135" s="16">
        <f>('Monthly ELEC - Raw'!L17*3.412)+('Monthly GAS - Raw'!L17*102)</f>
        <v>4360.4802520000003</v>
      </c>
      <c r="M135" s="16">
        <f>('Monthly ELEC - Raw'!M17*3.412)+('Monthly GAS - Raw'!M17*102)</f>
        <v>9021.722812</v>
      </c>
      <c r="N135" s="16">
        <f>('Monthly ELEC - Raw'!N17*3.412)+('Monthly GAS - Raw'!N17*102)</f>
        <v>83037.003496000005</v>
      </c>
      <c r="O135" s="47">
        <f t="shared" si="5"/>
        <v>95.775090537485582</v>
      </c>
    </row>
    <row r="136" spans="1:15" x14ac:dyDescent="0.4">
      <c r="A136">
        <f>'Monthly ELEC - Raw'!A88</f>
        <v>86</v>
      </c>
      <c r="B136" s="16">
        <f>('Monthly ELEC - Raw'!B88*3.412)+('Monthly GAS - Raw'!B88*102)</f>
        <v>12745.336068000001</v>
      </c>
      <c r="C136" s="16">
        <f>('Monthly ELEC - Raw'!C88*3.412)+('Monthly GAS - Raw'!C88*102)</f>
        <v>12758.214628</v>
      </c>
      <c r="D136" s="16">
        <f>('Monthly ELEC - Raw'!D88*3.412)+('Monthly GAS - Raw'!D88*102)</f>
        <v>14793.947956</v>
      </c>
      <c r="E136" s="16">
        <f>('Monthly ELEC - Raw'!E88*3.412)+('Monthly GAS - Raw'!E88*102)</f>
        <v>7328.1788280000001</v>
      </c>
      <c r="F136" s="16">
        <f>('Monthly ELEC - Raw'!F88*3.412)+('Monthly GAS - Raw'!F88*102)</f>
        <v>5736.8703399999995</v>
      </c>
      <c r="G136" s="16">
        <f>('Monthly ELEC - Raw'!G88*3.412)+('Monthly GAS - Raw'!G88*102)</f>
        <v>3963.3918960000001</v>
      </c>
      <c r="H136" s="16">
        <f>('Monthly ELEC - Raw'!H88*3.412)+('Monthly GAS - Raw'!H88*102)</f>
        <v>2559.427764</v>
      </c>
      <c r="I136" s="16">
        <f>('Monthly ELEC - Raw'!I88*3.412)+('Monthly GAS - Raw'!I88*102)</f>
        <v>3106.2399679999999</v>
      </c>
      <c r="J136" s="16">
        <f>('Monthly ELEC - Raw'!J88*3.412)+('Monthly GAS - Raw'!J88*102)</f>
        <v>2635.071668</v>
      </c>
      <c r="K136" s="16">
        <f>('Monthly ELEC - Raw'!K88*3.412)+('Monthly GAS - Raw'!K88*102)</f>
        <v>2817.296284</v>
      </c>
      <c r="L136" s="16">
        <f>('Monthly ELEC - Raw'!L88*3.412)+('Monthly GAS - Raw'!L88*102)</f>
        <v>5946.5428240000001</v>
      </c>
      <c r="M136" s="16">
        <f>('Monthly ELEC - Raw'!M88*3.412)+('Monthly GAS - Raw'!M88*102)</f>
        <v>9471.7142280000007</v>
      </c>
      <c r="N136" s="16">
        <f>('Monthly ELEC - Raw'!N88*3.412)+('Monthly GAS - Raw'!N88*102)</f>
        <v>83862.232451999997</v>
      </c>
      <c r="O136" s="47">
        <f t="shared" si="5"/>
        <v>96.726911709342559</v>
      </c>
    </row>
    <row r="137" spans="1:15" x14ac:dyDescent="0.4">
      <c r="A137">
        <f>'Monthly ELEC - Raw'!A75</f>
        <v>73</v>
      </c>
      <c r="B137" s="16">
        <f>('Monthly ELEC - Raw'!B75*3.412)+('Monthly GAS - Raw'!B75*102)</f>
        <v>11489.374464</v>
      </c>
      <c r="C137" s="16">
        <f>('Monthly ELEC - Raw'!C75*3.412)+('Monthly GAS - Raw'!C75*102)</f>
        <v>11998.797699999999</v>
      </c>
      <c r="D137" s="16">
        <f>('Monthly ELEC - Raw'!D75*3.412)+('Monthly GAS - Raw'!D75*102)</f>
        <v>14064.024356</v>
      </c>
      <c r="E137" s="16">
        <f>('Monthly ELEC - Raw'!E75*3.412)+('Monthly GAS - Raw'!E75*102)</f>
        <v>6243.5762919999997</v>
      </c>
      <c r="F137" s="16">
        <f>('Monthly ELEC - Raw'!F75*3.412)+('Monthly GAS - Raw'!F75*102)</f>
        <v>5378.1894000000002</v>
      </c>
      <c r="G137" s="16">
        <f>('Monthly ELEC - Raw'!G75*3.412)+('Monthly GAS - Raw'!G75*102)</f>
        <v>5103.6345959999999</v>
      </c>
      <c r="H137" s="16">
        <f>('Monthly ELEC - Raw'!H75*3.412)+('Monthly GAS - Raw'!H75*102)</f>
        <v>4357.4188319999994</v>
      </c>
      <c r="I137" s="16">
        <f>('Monthly ELEC - Raw'!I75*3.412)+('Monthly GAS - Raw'!I75*102)</f>
        <v>5227.4138679999996</v>
      </c>
      <c r="J137" s="16">
        <f>('Monthly ELEC - Raw'!J75*3.412)+('Monthly GAS - Raw'!J75*102)</f>
        <v>4186.0647119999994</v>
      </c>
      <c r="K137" s="16">
        <f>('Monthly ELEC - Raw'!K75*3.412)+('Monthly GAS - Raw'!K75*102)</f>
        <v>3822.4854719999998</v>
      </c>
      <c r="L137" s="16">
        <f>('Monthly ELEC - Raw'!L75*3.412)+('Monthly GAS - Raw'!L75*102)</f>
        <v>4399.8637039999994</v>
      </c>
      <c r="M137" s="16">
        <f>('Monthly ELEC - Raw'!M75*3.412)+('Monthly GAS - Raw'!M75*102)</f>
        <v>7940.6674240000002</v>
      </c>
      <c r="N137" s="16">
        <f>('Monthly ELEC - Raw'!N75*3.412)+('Monthly GAS - Raw'!N75*102)</f>
        <v>84211.510819999996</v>
      </c>
      <c r="O137" s="47">
        <f t="shared" si="5"/>
        <v>97.129770265282573</v>
      </c>
    </row>
    <row r="138" spans="1:15" x14ac:dyDescent="0.4">
      <c r="A138">
        <f>'Monthly ELEC - Raw'!A199</f>
        <v>197</v>
      </c>
      <c r="B138" s="16">
        <f>('Monthly ELEC - Raw'!B199*3.412)+('Monthly GAS - Raw'!B199*102)</f>
        <v>14249.893056000001</v>
      </c>
      <c r="C138" s="16">
        <f>('Monthly ELEC - Raw'!C199*3.412)+('Monthly GAS - Raw'!C199*102)</f>
        <v>14879.490411999999</v>
      </c>
      <c r="D138" s="16">
        <f>('Monthly ELEC - Raw'!D199*3.412)+('Monthly GAS - Raw'!D199*102)</f>
        <v>17439.589727999999</v>
      </c>
      <c r="E138" s="16">
        <f>('Monthly ELEC - Raw'!E199*3.412)+('Monthly GAS - Raw'!E199*102)</f>
        <v>6500.584852</v>
      </c>
      <c r="F138" s="16">
        <f>('Monthly ELEC - Raw'!F199*3.412)+('Monthly GAS - Raw'!F199*102)</f>
        <v>3278.1106319999999</v>
      </c>
      <c r="G138" s="16">
        <f>('Monthly ELEC - Raw'!G199*3.412)+('Monthly GAS - Raw'!G199*102)</f>
        <v>2694.8909199999998</v>
      </c>
      <c r="H138" s="16">
        <f>('Monthly ELEC - Raw'!H199*3.412)+('Monthly GAS - Raw'!H199*102)</f>
        <v>1754.8801759999999</v>
      </c>
      <c r="I138" s="16">
        <f>('Monthly ELEC - Raw'!I199*3.412)+('Monthly GAS - Raw'!I199*102)</f>
        <v>2004.885912</v>
      </c>
      <c r="J138" s="16">
        <f>('Monthly ELEC - Raw'!J199*3.412)+('Monthly GAS - Raw'!J199*102)</f>
        <v>1371.995772</v>
      </c>
      <c r="K138" s="16">
        <f>('Monthly ELEC - Raw'!K199*3.412)+('Monthly GAS - Raw'!K199*102)</f>
        <v>4307.5635439999996</v>
      </c>
      <c r="L138" s="16">
        <f>('Monthly ELEC - Raw'!L199*3.412)+('Monthly GAS - Raw'!L199*102)</f>
        <v>5447.3571240000001</v>
      </c>
      <c r="M138" s="16">
        <f>('Monthly ELEC - Raw'!M199*3.412)+('Monthly GAS - Raw'!M199*102)</f>
        <v>10757.983227999999</v>
      </c>
      <c r="N138" s="16">
        <f>('Monthly ELEC - Raw'!N199*3.412)+('Monthly GAS - Raw'!N199*102)</f>
        <v>84687.225355999995</v>
      </c>
      <c r="O138" s="47">
        <f t="shared" si="5"/>
        <v>97.678460618223752</v>
      </c>
    </row>
    <row r="139" spans="1:15" x14ac:dyDescent="0.4">
      <c r="A139">
        <f>'Monthly ELEC - Raw'!A204</f>
        <v>202</v>
      </c>
      <c r="B139" s="16">
        <f>('Monthly ELEC - Raw'!B204*3.412)+('Monthly GAS - Raw'!B204*102)</f>
        <v>11579.391248</v>
      </c>
      <c r="C139" s="16">
        <f>('Monthly ELEC - Raw'!C204*3.412)+('Monthly GAS - Raw'!C204*102)</f>
        <v>13734.621244</v>
      </c>
      <c r="D139" s="16">
        <f>('Monthly ELEC - Raw'!D204*3.412)+('Monthly GAS - Raw'!D204*102)</f>
        <v>13624.244784</v>
      </c>
      <c r="E139" s="16">
        <f>('Monthly ELEC - Raw'!E204*3.412)+('Monthly GAS - Raw'!E204*102)</f>
        <v>6149.8757439999999</v>
      </c>
      <c r="F139" s="16">
        <f>('Monthly ELEC - Raw'!F204*3.412)+('Monthly GAS - Raw'!F204*102)</f>
        <v>4865.2786919999999</v>
      </c>
      <c r="G139" s="16">
        <f>('Monthly ELEC - Raw'!G204*3.412)+('Monthly GAS - Raw'!G204*102)</f>
        <v>5623.1571480000002</v>
      </c>
      <c r="H139" s="16">
        <f>('Monthly ELEC - Raw'!H204*3.412)+('Monthly GAS - Raw'!H204*102)</f>
        <v>4313.7565960000002</v>
      </c>
      <c r="I139" s="16">
        <f>('Monthly ELEC - Raw'!I204*3.412)+('Monthly GAS - Raw'!I204*102)</f>
        <v>3876.4117919999999</v>
      </c>
      <c r="J139" s="16">
        <f>('Monthly ELEC - Raw'!J204*3.412)+('Monthly GAS - Raw'!J204*102)</f>
        <v>3457.2696679999999</v>
      </c>
      <c r="K139" s="16">
        <f>('Monthly ELEC - Raw'!K204*3.412)+('Monthly GAS - Raw'!K204*102)</f>
        <v>2759.486836</v>
      </c>
      <c r="L139" s="16">
        <f>('Monthly ELEC - Raw'!L204*3.412)+('Monthly GAS - Raw'!L204*102)</f>
        <v>4339.6107199999997</v>
      </c>
      <c r="M139" s="16">
        <f>('Monthly ELEC - Raw'!M204*3.412)+('Monthly GAS - Raw'!M204*102)</f>
        <v>10377.533388</v>
      </c>
      <c r="N139" s="16">
        <f>('Monthly ELEC - Raw'!N204*3.412)+('Monthly GAS - Raw'!N204*102)</f>
        <v>84700.637860000003</v>
      </c>
      <c r="O139" s="47">
        <f t="shared" si="5"/>
        <v>97.693930634371398</v>
      </c>
    </row>
    <row r="140" spans="1:15" x14ac:dyDescent="0.4">
      <c r="A140">
        <f>'Monthly ELEC - Raw'!A12</f>
        <v>10</v>
      </c>
      <c r="B140" s="16">
        <f>('Monthly ELEC - Raw'!B12*3.412)+('Monthly GAS - Raw'!B12*102)</f>
        <v>13174.598320000001</v>
      </c>
      <c r="C140" s="16">
        <f>('Monthly ELEC - Raw'!C12*3.412)+('Monthly GAS - Raw'!C12*102)</f>
        <v>13910.950128</v>
      </c>
      <c r="D140" s="16">
        <f>('Monthly ELEC - Raw'!D12*3.412)+('Monthly GAS - Raw'!D12*102)</f>
        <v>12955.295296</v>
      </c>
      <c r="E140" s="16">
        <f>('Monthly ELEC - Raw'!E12*3.412)+('Monthly GAS - Raw'!E12*102)</f>
        <v>8247.2044399999995</v>
      </c>
      <c r="F140" s="16">
        <f>('Monthly ELEC - Raw'!F12*3.412)+('Monthly GAS - Raw'!F12*102)</f>
        <v>7352.3667679999999</v>
      </c>
      <c r="G140" s="16">
        <f>('Monthly ELEC - Raw'!G12*3.412)+('Monthly GAS - Raw'!G12*102)</f>
        <v>4432.5559520000006</v>
      </c>
      <c r="H140" s="16">
        <f>('Monthly ELEC - Raw'!H12*3.412)+('Monthly GAS - Raw'!H12*102)</f>
        <v>2795.7825640000001</v>
      </c>
      <c r="I140" s="16">
        <f>('Monthly ELEC - Raw'!I12*3.412)+('Monthly GAS - Raw'!I12*102)</f>
        <v>2516.4933040000001</v>
      </c>
      <c r="J140" s="16">
        <f>('Monthly ELEC - Raw'!J12*3.412)+('Monthly GAS - Raw'!J12*102)</f>
        <v>1913.8385679999999</v>
      </c>
      <c r="K140" s="16">
        <f>('Monthly ELEC - Raw'!K12*3.412)+('Monthly GAS - Raw'!K12*102)</f>
        <v>1323.1770119999999</v>
      </c>
      <c r="L140" s="16">
        <f>('Monthly ELEC - Raw'!L12*3.412)+('Monthly GAS - Raw'!L12*102)</f>
        <v>3529.552956</v>
      </c>
      <c r="M140" s="16">
        <f>('Monthly ELEC - Raw'!M12*3.412)+('Monthly GAS - Raw'!M12*102)</f>
        <v>12675.34612</v>
      </c>
      <c r="N140" s="16">
        <f>('Monthly ELEC - Raw'!N12*3.412)+('Monthly GAS - Raw'!N12*102)</f>
        <v>84827.161428000007</v>
      </c>
      <c r="O140" s="47">
        <f t="shared" si="5"/>
        <v>97.839863238754333</v>
      </c>
    </row>
    <row r="141" spans="1:15" x14ac:dyDescent="0.4">
      <c r="A141">
        <f>'Monthly ELEC - Raw'!A85</f>
        <v>83</v>
      </c>
      <c r="B141" s="16">
        <f>('Monthly ELEC - Raw'!B85*3.412)+('Monthly GAS - Raw'!B85*102)</f>
        <v>15023.26172</v>
      </c>
      <c r="C141" s="16">
        <f>('Monthly ELEC - Raw'!C85*3.412)+('Monthly GAS - Raw'!C85*102)</f>
        <v>15728.552556000001</v>
      </c>
      <c r="D141" s="16">
        <f>('Monthly ELEC - Raw'!D85*3.412)+('Monthly GAS - Raw'!D85*102)</f>
        <v>13163.319579999999</v>
      </c>
      <c r="E141" s="16">
        <f>('Monthly ELEC - Raw'!E85*3.412)+('Monthly GAS - Raw'!E85*102)</f>
        <v>7866.6724400000003</v>
      </c>
      <c r="F141" s="16">
        <f>('Monthly ELEC - Raw'!F85*3.412)+('Monthly GAS - Raw'!F85*102)</f>
        <v>6624.0514839999996</v>
      </c>
      <c r="G141" s="16">
        <f>('Monthly ELEC - Raw'!G85*3.412)+('Monthly GAS - Raw'!G85*102)</f>
        <v>4968.9234799999995</v>
      </c>
      <c r="H141" s="16">
        <f>('Monthly ELEC - Raw'!H85*3.412)+('Monthly GAS - Raw'!H85*102)</f>
        <v>2108.293396</v>
      </c>
      <c r="I141" s="16">
        <f>('Monthly ELEC - Raw'!I85*3.412)+('Monthly GAS - Raw'!I85*102)</f>
        <v>2260.533492</v>
      </c>
      <c r="J141" s="16">
        <f>('Monthly ELEC - Raw'!J85*3.412)+('Monthly GAS - Raw'!J85*102)</f>
        <v>1322.8271799999998</v>
      </c>
      <c r="K141" s="16">
        <f>('Monthly ELEC - Raw'!K85*3.412)+('Monthly GAS - Raw'!K85*102)</f>
        <v>2155.9195599999998</v>
      </c>
      <c r="L141" s="16">
        <f>('Monthly ELEC - Raw'!L85*3.412)+('Monthly GAS - Raw'!L85*102)</f>
        <v>3384.0702240000001</v>
      </c>
      <c r="M141" s="16">
        <f>('Monthly ELEC - Raw'!M85*3.412)+('Monthly GAS - Raw'!M85*102)</f>
        <v>10429.561303999999</v>
      </c>
      <c r="N141" s="16">
        <f>('Monthly ELEC - Raw'!N85*3.412)+('Monthly GAS - Raw'!N85*102)</f>
        <v>85035.986416</v>
      </c>
      <c r="O141" s="47">
        <f t="shared" si="5"/>
        <v>98.08072250980392</v>
      </c>
    </row>
    <row r="142" spans="1:15" x14ac:dyDescent="0.4">
      <c r="A142">
        <f>'Monthly ELEC - Raw'!A151</f>
        <v>149</v>
      </c>
      <c r="B142" s="16">
        <f>('Monthly ELEC - Raw'!B151*3.412)+('Monthly GAS - Raw'!B151*102)</f>
        <v>13142.556363999996</v>
      </c>
      <c r="C142" s="16">
        <f>('Monthly ELEC - Raw'!C151*3.412)+('Monthly GAS - Raw'!C151*102)</f>
        <v>12834.152780000004</v>
      </c>
      <c r="D142" s="16">
        <f>('Monthly ELEC - Raw'!D151*3.412)+('Monthly GAS - Raw'!D151*102)</f>
        <v>13616.957295999997</v>
      </c>
      <c r="E142" s="16">
        <f>('Monthly ELEC - Raw'!E151*3.412)+('Monthly GAS - Raw'!E151*102)</f>
        <v>7206.7326439999997</v>
      </c>
      <c r="F142" s="16">
        <f>('Monthly ELEC - Raw'!F151*3.412)+('Monthly GAS - Raw'!F151*102)</f>
        <v>5957.7686439999961</v>
      </c>
      <c r="G142" s="16">
        <f>('Monthly ELEC - Raw'!G151*3.412)+('Monthly GAS - Raw'!G151*102)</f>
        <v>4375.1195399999997</v>
      </c>
      <c r="H142" s="16">
        <f>('Monthly ELEC - Raw'!H151*3.412)+('Monthly GAS - Raw'!H151*102)</f>
        <v>3233.3811879999967</v>
      </c>
      <c r="I142" s="16">
        <f>('Monthly ELEC - Raw'!I151*3.412)+('Monthly GAS - Raw'!I151*102)</f>
        <v>3123.1992119999968</v>
      </c>
      <c r="J142" s="16">
        <f>('Monthly ELEC - Raw'!J151*3.412)+('Monthly GAS - Raw'!J151*102)</f>
        <v>3325.5017079999998</v>
      </c>
      <c r="K142" s="16">
        <f>('Monthly ELEC - Raw'!K151*3.412)+('Monthly GAS - Raw'!K151*102)</f>
        <v>3807.7691079999968</v>
      </c>
      <c r="L142" s="16">
        <f>('Monthly ELEC - Raw'!L151*3.412)+('Monthly GAS - Raw'!L151*102)</f>
        <v>4612.7551039999998</v>
      </c>
      <c r="M142" s="16">
        <f>('Monthly ELEC - Raw'!M151*3.412)+('Monthly GAS - Raw'!M151*102)</f>
        <v>9808.9820679999993</v>
      </c>
      <c r="N142" s="16">
        <f>('Monthly ELEC - Raw'!N151*3.412)+('Monthly GAS - Raw'!N151*102)</f>
        <v>85044.875655999989</v>
      </c>
      <c r="O142" s="47">
        <f t="shared" si="5"/>
        <v>98.090975381776232</v>
      </c>
    </row>
    <row r="143" spans="1:15" x14ac:dyDescent="0.4">
      <c r="A143">
        <f>'Monthly ELEC - Raw'!A68</f>
        <v>66</v>
      </c>
      <c r="B143" s="16">
        <f>('Monthly ELEC - Raw'!B68*3.412)+('Monthly GAS - Raw'!B68*102)</f>
        <v>12075.110559999999</v>
      </c>
      <c r="C143" s="16">
        <f>('Monthly ELEC - Raw'!C68*3.412)+('Monthly GAS - Raw'!C68*102)</f>
        <v>13142.869995999999</v>
      </c>
      <c r="D143" s="16">
        <f>('Monthly ELEC - Raw'!D68*3.412)+('Monthly GAS - Raw'!D68*102)</f>
        <v>14028.974552</v>
      </c>
      <c r="E143" s="16">
        <f>('Monthly ELEC - Raw'!E68*3.412)+('Monthly GAS - Raw'!E68*102)</f>
        <v>6950.8288919999995</v>
      </c>
      <c r="F143" s="16">
        <f>('Monthly ELEC - Raw'!F68*3.412)+('Monthly GAS - Raw'!F68*102)</f>
        <v>6017.4443200000005</v>
      </c>
      <c r="G143" s="16">
        <f>('Monthly ELEC - Raw'!G68*3.412)+('Monthly GAS - Raw'!G68*102)</f>
        <v>5368.8765839999996</v>
      </c>
      <c r="H143" s="16">
        <f>('Monthly ELEC - Raw'!H68*3.412)+('Monthly GAS - Raw'!H68*102)</f>
        <v>3480.7088439999998</v>
      </c>
      <c r="I143" s="16">
        <f>('Monthly ELEC - Raw'!I68*3.412)+('Monthly GAS - Raw'!I68*102)</f>
        <v>3832.7589359999997</v>
      </c>
      <c r="J143" s="16">
        <f>('Monthly ELEC - Raw'!J68*3.412)+('Monthly GAS - Raw'!J68*102)</f>
        <v>2264.4144719999999</v>
      </c>
      <c r="K143" s="16">
        <f>('Monthly ELEC - Raw'!K68*3.412)+('Monthly GAS - Raw'!K68*102)</f>
        <v>2554.8762239999996</v>
      </c>
      <c r="L143" s="16">
        <f>('Monthly ELEC - Raw'!L68*3.412)+('Monthly GAS - Raw'!L68*102)</f>
        <v>4886.7982439999996</v>
      </c>
      <c r="M143" s="16">
        <f>('Monthly ELEC - Raw'!M68*3.412)+('Monthly GAS - Raw'!M68*102)</f>
        <v>10553.022852</v>
      </c>
      <c r="N143" s="16">
        <f>('Monthly ELEC - Raw'!N68*3.412)+('Monthly GAS - Raw'!N68*102)</f>
        <v>85156.684475999995</v>
      </c>
      <c r="O143" s="47">
        <f t="shared" si="5"/>
        <v>98.219935958477507</v>
      </c>
    </row>
    <row r="144" spans="1:15" x14ac:dyDescent="0.4">
      <c r="A144">
        <f>'Monthly ELEC - Raw'!A205</f>
        <v>203</v>
      </c>
      <c r="B144" s="16">
        <f>('Monthly ELEC - Raw'!B205*3.412)+('Monthly GAS - Raw'!B205*102)</f>
        <v>11669.911744000001</v>
      </c>
      <c r="C144" s="16">
        <f>('Monthly ELEC - Raw'!C205*3.412)+('Monthly GAS - Raw'!C205*102)</f>
        <v>12442.872844</v>
      </c>
      <c r="D144" s="16">
        <f>('Monthly ELEC - Raw'!D205*3.412)+('Monthly GAS - Raw'!D205*102)</f>
        <v>13928.949896</v>
      </c>
      <c r="E144" s="16">
        <f>('Monthly ELEC - Raw'!E205*3.412)+('Monthly GAS - Raw'!E205*102)</f>
        <v>7460.4961199999998</v>
      </c>
      <c r="F144" s="16">
        <f>('Monthly ELEC - Raw'!F205*3.412)+('Monthly GAS - Raw'!F205*102)</f>
        <v>6689.1337119999998</v>
      </c>
      <c r="G144" s="16">
        <f>('Monthly ELEC - Raw'!G205*3.412)+('Monthly GAS - Raw'!G205*102)</f>
        <v>2571.5507360000001</v>
      </c>
      <c r="H144" s="16">
        <f>('Monthly ELEC - Raw'!H205*3.412)+('Monthly GAS - Raw'!H205*102)</f>
        <v>3374.0410919999999</v>
      </c>
      <c r="I144" s="16">
        <f>('Monthly ELEC - Raw'!I205*3.412)+('Monthly GAS - Raw'!I205*102)</f>
        <v>3356.1093599999999</v>
      </c>
      <c r="J144" s="16">
        <f>('Monthly ELEC - Raw'!J205*3.412)+('Monthly GAS - Raw'!J205*102)</f>
        <v>2715.0490159999999</v>
      </c>
      <c r="K144" s="16">
        <f>('Monthly ELEC - Raw'!K205*3.412)+('Monthly GAS - Raw'!K205*102)</f>
        <v>2648.600316</v>
      </c>
      <c r="L144" s="16">
        <f>('Monthly ELEC - Raw'!L205*3.412)+('Monthly GAS - Raw'!L205*102)</f>
        <v>7256.7375159999992</v>
      </c>
      <c r="M144" s="16">
        <f>('Monthly ELEC - Raw'!M205*3.412)+('Monthly GAS - Raw'!M205*102)</f>
        <v>11318.704551999999</v>
      </c>
      <c r="N144" s="16">
        <f>('Monthly ELEC - Raw'!N205*3.412)+('Monthly GAS - Raw'!N205*102)</f>
        <v>85432.156904000003</v>
      </c>
      <c r="O144" s="47">
        <f t="shared" si="5"/>
        <v>98.537666555940021</v>
      </c>
    </row>
    <row r="145" spans="1:15" x14ac:dyDescent="0.4">
      <c r="A145">
        <f>'Monthly ELEC - Raw'!A119</f>
        <v>117</v>
      </c>
      <c r="B145" s="16">
        <f>('Monthly ELEC - Raw'!B119*3.412)+('Monthly GAS - Raw'!B119*102)</f>
        <v>13139.586184</v>
      </c>
      <c r="C145" s="16">
        <f>('Monthly ELEC - Raw'!C119*3.412)+('Monthly GAS - Raw'!C119*102)</f>
        <v>13574.2901</v>
      </c>
      <c r="D145" s="16">
        <f>('Monthly ELEC - Raw'!D119*3.412)+('Monthly GAS - Raw'!D119*102)</f>
        <v>14899.930032</v>
      </c>
      <c r="E145" s="16">
        <f>('Monthly ELEC - Raw'!E119*3.412)+('Monthly GAS - Raw'!E119*102)</f>
        <v>6615.0832119999968</v>
      </c>
      <c r="F145" s="16">
        <f>('Monthly ELEC - Raw'!F119*3.412)+('Monthly GAS - Raw'!F119*102)</f>
        <v>5069.1766039999966</v>
      </c>
      <c r="G145" s="16">
        <f>('Monthly ELEC - Raw'!G119*3.412)+('Monthly GAS - Raw'!G119*102)</f>
        <v>4641.1740599999966</v>
      </c>
      <c r="H145" s="16">
        <f>('Monthly ELEC - Raw'!H119*3.412)+('Monthly GAS - Raw'!H119*102)</f>
        <v>3510.2926240000033</v>
      </c>
      <c r="I145" s="16">
        <f>('Monthly ELEC - Raw'!I119*3.412)+('Monthly GAS - Raw'!I119*102)</f>
        <v>3729.0325999999968</v>
      </c>
      <c r="J145" s="16">
        <f>('Monthly ELEC - Raw'!J119*3.412)+('Monthly GAS - Raw'!J119*102)</f>
        <v>2529.5286120000001</v>
      </c>
      <c r="K145" s="16">
        <f>('Monthly ELEC - Raw'!K119*3.412)+('Monthly GAS - Raw'!K119*102)</f>
        <v>2227.0343400000002</v>
      </c>
      <c r="L145" s="16">
        <f>('Monthly ELEC - Raw'!L119*3.412)+('Monthly GAS - Raw'!L119*102)</f>
        <v>4761.6732439999969</v>
      </c>
      <c r="M145" s="16">
        <f>('Monthly ELEC - Raw'!M119*3.412)+('Monthly GAS - Raw'!M119*102)</f>
        <v>10853.212012</v>
      </c>
      <c r="N145" s="16">
        <f>('Monthly ELEC - Raw'!N119*3.412)+('Monthly GAS - Raw'!N119*102)</f>
        <v>85550.013623999985</v>
      </c>
      <c r="O145" s="47">
        <f t="shared" si="5"/>
        <v>98.673602795847728</v>
      </c>
    </row>
    <row r="146" spans="1:15" x14ac:dyDescent="0.4">
      <c r="A146">
        <f>'Monthly ELEC - Raw'!A32</f>
        <v>30</v>
      </c>
      <c r="B146" s="16">
        <f>('Monthly ELEC - Raw'!B32*3.412)+('Monthly GAS - Raw'!B32*102)</f>
        <v>14876.328888</v>
      </c>
      <c r="C146" s="16">
        <f>('Monthly ELEC - Raw'!C32*3.412)+('Monthly GAS - Raw'!C32*102)</f>
        <v>15270.233915999999</v>
      </c>
      <c r="D146" s="16">
        <f>('Monthly ELEC - Raw'!D32*3.412)+('Monthly GAS - Raw'!D32*102)</f>
        <v>15874.113288</v>
      </c>
      <c r="E146" s="16">
        <f>('Monthly ELEC - Raw'!E32*3.412)+('Monthly GAS - Raw'!E32*102)</f>
        <v>6406.3896999999997</v>
      </c>
      <c r="F146" s="16">
        <f>('Monthly ELEC - Raw'!F32*3.412)+('Monthly GAS - Raw'!F32*102)</f>
        <v>4637.7886760000001</v>
      </c>
      <c r="G146" s="16">
        <f>('Monthly ELEC - Raw'!G32*3.412)+('Monthly GAS - Raw'!G32*102)</f>
        <v>3452.8135280000001</v>
      </c>
      <c r="H146" s="16">
        <f>('Monthly ELEC - Raw'!H32*3.412)+('Monthly GAS - Raw'!H32*102)</f>
        <v>1969.7269240000001</v>
      </c>
      <c r="I146" s="16">
        <f>('Monthly ELEC - Raw'!I32*3.412)+('Monthly GAS - Raw'!I32*102)</f>
        <v>2600.7165800000002</v>
      </c>
      <c r="J146" s="16">
        <f>('Monthly ELEC - Raw'!J32*3.412)+('Monthly GAS - Raw'!J32*102)</f>
        <v>2084.6549239999999</v>
      </c>
      <c r="K146" s="16">
        <f>('Monthly ELEC - Raw'!K32*3.412)+('Monthly GAS - Raw'!K32*102)</f>
        <v>1859.0825199999999</v>
      </c>
      <c r="L146" s="16">
        <f>('Monthly ELEC - Raw'!L32*3.412)+('Monthly GAS - Raw'!L32*102)</f>
        <v>5393.9695599999995</v>
      </c>
      <c r="M146" s="16">
        <f>('Monthly ELEC - Raw'!M32*3.412)+('Monthly GAS - Raw'!M32*102)</f>
        <v>11129.155772</v>
      </c>
      <c r="N146" s="16">
        <f>('Monthly ELEC - Raw'!N32*3.412)+('Monthly GAS - Raw'!N32*102)</f>
        <v>85554.974276000008</v>
      </c>
      <c r="O146" s="47">
        <f t="shared" si="5"/>
        <v>98.679324424452147</v>
      </c>
    </row>
    <row r="147" spans="1:15" x14ac:dyDescent="0.4">
      <c r="A147">
        <f>'Monthly ELEC - Raw'!A144</f>
        <v>142</v>
      </c>
      <c r="B147" s="16">
        <f>('Monthly ELEC - Raw'!B144*3.412)+('Monthly GAS - Raw'!B144*102)</f>
        <v>13145.270236</v>
      </c>
      <c r="C147" s="16">
        <f>('Monthly ELEC - Raw'!C144*3.412)+('Monthly GAS - Raw'!C144*102)</f>
        <v>13680.698132</v>
      </c>
      <c r="D147" s="16">
        <f>('Monthly ELEC - Raw'!D144*3.412)+('Monthly GAS - Raw'!D144*102)</f>
        <v>14645.00914</v>
      </c>
      <c r="E147" s="16">
        <f>('Monthly ELEC - Raw'!E144*3.412)+('Monthly GAS - Raw'!E144*102)</f>
        <v>7274.417684</v>
      </c>
      <c r="F147" s="16">
        <f>('Monthly ELEC - Raw'!F144*3.412)+('Monthly GAS - Raw'!F144*102)</f>
        <v>5808.1503639999964</v>
      </c>
      <c r="G147" s="16">
        <f>('Monthly ELEC - Raw'!G144*3.412)+('Monthly GAS - Raw'!G144*102)</f>
        <v>4311.5230680000004</v>
      </c>
      <c r="H147" s="16">
        <f>('Monthly ELEC - Raw'!H144*3.412)+('Monthly GAS - Raw'!H144*102)</f>
        <v>2611.656716</v>
      </c>
      <c r="I147" s="16">
        <f>('Monthly ELEC - Raw'!I144*3.412)+('Monthly GAS - Raw'!I144*102)</f>
        <v>2195.7988799999966</v>
      </c>
      <c r="J147" s="16">
        <f>('Monthly ELEC - Raw'!J144*3.412)+('Monthly GAS - Raw'!J144*102)</f>
        <v>2672.8918800000001</v>
      </c>
      <c r="K147" s="16">
        <f>('Monthly ELEC - Raw'!K144*3.412)+('Monthly GAS - Raw'!K144*102)</f>
        <v>3107.6505240000001</v>
      </c>
      <c r="L147" s="16">
        <f>('Monthly ELEC - Raw'!L144*3.412)+('Monthly GAS - Raw'!L144*102)</f>
        <v>5617.117771999996</v>
      </c>
      <c r="M147" s="16">
        <f>('Monthly ELEC - Raw'!M144*3.412)+('Monthly GAS - Raw'!M144*102)</f>
        <v>10916.789683999996</v>
      </c>
      <c r="N147" s="16">
        <f>('Monthly ELEC - Raw'!N144*3.412)+('Monthly GAS - Raw'!N144*102)</f>
        <v>85986.974079999985</v>
      </c>
      <c r="O147" s="47">
        <f t="shared" si="5"/>
        <v>99.177594094578993</v>
      </c>
    </row>
    <row r="148" spans="1:15" x14ac:dyDescent="0.4">
      <c r="A148">
        <f>'Monthly ELEC - Raw'!A227</f>
        <v>225</v>
      </c>
      <c r="B148" s="16">
        <f>('Monthly ELEC - Raw'!B227*3.412)+('Monthly GAS - Raw'!B227*102)</f>
        <v>12598.714067999999</v>
      </c>
      <c r="C148" s="16">
        <f>('Monthly ELEC - Raw'!C227*3.412)+('Monthly GAS - Raw'!C227*102)</f>
        <v>12421.760924</v>
      </c>
      <c r="D148" s="16">
        <f>('Monthly ELEC - Raw'!D227*3.412)+('Monthly GAS - Raw'!D227*102)</f>
        <v>15103.290043999999</v>
      </c>
      <c r="E148" s="16">
        <f>('Monthly ELEC - Raw'!E227*3.412)+('Monthly GAS - Raw'!E227*102)</f>
        <v>7619.3178959999996</v>
      </c>
      <c r="F148" s="16">
        <f>('Monthly ELEC - Raw'!F227*3.412)+('Monthly GAS - Raw'!F227*102)</f>
        <v>6221.4219720000001</v>
      </c>
      <c r="G148" s="16">
        <f>('Monthly ELEC - Raw'!G227*3.412)+('Monthly GAS - Raw'!G227*102)</f>
        <v>4078.5622160000003</v>
      </c>
      <c r="H148" s="16">
        <f>('Monthly ELEC - Raw'!H227*3.412)+('Monthly GAS - Raw'!H227*102)</f>
        <v>2643.9753840000003</v>
      </c>
      <c r="I148" s="16">
        <f>('Monthly ELEC - Raw'!I227*3.412)+('Monthly GAS - Raw'!I227*102)</f>
        <v>2642.3069839999998</v>
      </c>
      <c r="J148" s="16">
        <f>('Monthly ELEC - Raw'!J227*3.412)+('Monthly GAS - Raw'!J227*102)</f>
        <v>2175.1939480000001</v>
      </c>
      <c r="K148" s="16">
        <f>('Monthly ELEC - Raw'!K227*3.412)+('Monthly GAS - Raw'!K227*102)</f>
        <v>3273.8337240000001</v>
      </c>
      <c r="L148" s="16">
        <f>('Monthly ELEC - Raw'!L227*3.412)+('Monthly GAS - Raw'!L227*102)</f>
        <v>5810.438212</v>
      </c>
      <c r="M148" s="16">
        <f>('Monthly ELEC - Raw'!M227*3.412)+('Monthly GAS - Raw'!M227*102)</f>
        <v>11413.74728</v>
      </c>
      <c r="N148" s="16">
        <f>('Monthly ELEC - Raw'!N227*3.412)+('Monthly GAS - Raw'!N227*102)</f>
        <v>86002.562651999993</v>
      </c>
      <c r="O148" s="47">
        <f t="shared" si="5"/>
        <v>99.195573993079577</v>
      </c>
    </row>
    <row r="149" spans="1:15" x14ac:dyDescent="0.4">
      <c r="A149">
        <f>'Monthly ELEC - Raw'!A130</f>
        <v>128</v>
      </c>
      <c r="B149" s="16">
        <f>('Monthly ELEC - Raw'!B130*3.412)+('Monthly GAS - Raw'!B130*102)</f>
        <v>11129.366051999999</v>
      </c>
      <c r="C149" s="16">
        <f>('Monthly ELEC - Raw'!C130*3.412)+('Monthly GAS - Raw'!C130*102)</f>
        <v>10996.603187999999</v>
      </c>
      <c r="D149" s="16">
        <f>('Monthly ELEC - Raw'!D130*3.412)+('Monthly GAS - Raw'!D130*102)</f>
        <v>13167.327075999996</v>
      </c>
      <c r="E149" s="16">
        <f>('Monthly ELEC - Raw'!E130*3.412)+('Monthly GAS - Raw'!E130*102)</f>
        <v>7877.5482919999968</v>
      </c>
      <c r="F149" s="16">
        <f>('Monthly ELEC - Raw'!F130*3.412)+('Monthly GAS - Raw'!F130*102)</f>
        <v>7626.8519319999996</v>
      </c>
      <c r="G149" s="16">
        <f>('Monthly ELEC - Raw'!G130*3.412)+('Monthly GAS - Raw'!G130*102)</f>
        <v>6284.5311399999664</v>
      </c>
      <c r="H149" s="16">
        <f>('Monthly ELEC - Raw'!H130*3.412)+('Monthly GAS - Raw'!H130*102)</f>
        <v>4442.450955999966</v>
      </c>
      <c r="I149" s="16">
        <f>('Monthly ELEC - Raw'!I130*3.412)+('Monthly GAS - Raw'!I130*102)</f>
        <v>4457.8237559999998</v>
      </c>
      <c r="J149" s="16">
        <f>('Monthly ELEC - Raw'!J130*3.412)+('Monthly GAS - Raw'!J130*102)</f>
        <v>2543.0502999999999</v>
      </c>
      <c r="K149" s="16">
        <f>('Monthly ELEC - Raw'!K130*3.412)+('Monthly GAS - Raw'!K130*102)</f>
        <v>2783.0638239999998</v>
      </c>
      <c r="L149" s="16">
        <f>('Monthly ELEC - Raw'!L130*3.412)+('Monthly GAS - Raw'!L130*102)</f>
        <v>5040.7152359999964</v>
      </c>
      <c r="M149" s="16">
        <f>('Monthly ELEC - Raw'!M130*3.412)+('Monthly GAS - Raw'!M130*102)</f>
        <v>9666.379132</v>
      </c>
      <c r="N149" s="16">
        <f>('Monthly ELEC - Raw'!N130*3.412)+('Monthly GAS - Raw'!N130*102)</f>
        <v>86015.710883999913</v>
      </c>
      <c r="O149" s="47">
        <f t="shared" si="5"/>
        <v>99.210739197231732</v>
      </c>
    </row>
    <row r="150" spans="1:15" x14ac:dyDescent="0.4">
      <c r="A150">
        <f>'Monthly ELEC - Raw'!A107</f>
        <v>105</v>
      </c>
      <c r="B150" s="16">
        <f>('Monthly ELEC - Raw'!B107*3.412)+('Monthly GAS - Raw'!B107*102)</f>
        <v>13012.294427999997</v>
      </c>
      <c r="C150" s="16">
        <f>('Monthly ELEC - Raw'!C107*3.412)+('Monthly GAS - Raw'!C107*102)</f>
        <v>13823.759811999997</v>
      </c>
      <c r="D150" s="16">
        <f>('Monthly ELEC - Raw'!D107*3.412)+('Monthly GAS - Raw'!D107*102)</f>
        <v>14600.149767999999</v>
      </c>
      <c r="E150" s="16">
        <f>('Monthly ELEC - Raw'!E107*3.412)+('Monthly GAS - Raw'!E107*102)</f>
        <v>6952.3368600000003</v>
      </c>
      <c r="F150" s="16">
        <f>('Monthly ELEC - Raw'!F107*3.412)+('Monthly GAS - Raw'!F107*102)</f>
        <v>5332.8146120000001</v>
      </c>
      <c r="G150" s="16">
        <f>('Monthly ELEC - Raw'!G107*3.412)+('Monthly GAS - Raw'!G107*102)</f>
        <v>3595.5664559999968</v>
      </c>
      <c r="H150" s="16">
        <f>('Monthly ELEC - Raw'!H107*3.412)+('Monthly GAS - Raw'!H107*102)</f>
        <v>1775.6608599999965</v>
      </c>
      <c r="I150" s="16">
        <f>('Monthly ELEC - Raw'!I107*3.412)+('Monthly GAS - Raw'!I107*102)</f>
        <v>2132.3939559999999</v>
      </c>
      <c r="J150" s="16">
        <f>('Monthly ELEC - Raw'!J107*3.412)+('Monthly GAS - Raw'!J107*102)</f>
        <v>2006.987568</v>
      </c>
      <c r="K150" s="16">
        <f>('Monthly ELEC - Raw'!K107*3.412)+('Monthly GAS - Raw'!K107*102)</f>
        <v>2737.8274599999968</v>
      </c>
      <c r="L150" s="16">
        <f>('Monthly ELEC - Raw'!L107*3.412)+('Monthly GAS - Raw'!L107*102)</f>
        <v>6642.6435399999964</v>
      </c>
      <c r="M150" s="16">
        <f>('Monthly ELEC - Raw'!M107*3.412)+('Monthly GAS - Raw'!M107*102)</f>
        <v>13580.881812</v>
      </c>
      <c r="N150" s="16">
        <f>('Monthly ELEC - Raw'!N107*3.412)+('Monthly GAS - Raw'!N107*102)</f>
        <v>86193.317131999982</v>
      </c>
      <c r="O150" s="47">
        <f t="shared" si="5"/>
        <v>99.41559069434831</v>
      </c>
    </row>
    <row r="151" spans="1:15" x14ac:dyDescent="0.4">
      <c r="A151">
        <f>'Monthly ELEC - Raw'!A159</f>
        <v>157</v>
      </c>
      <c r="B151" s="16">
        <f>('Monthly ELEC - Raw'!B159*3.412)+('Monthly GAS - Raw'!B159*102)</f>
        <v>11849.853800000001</v>
      </c>
      <c r="C151" s="16">
        <f>('Monthly ELEC - Raw'!C159*3.412)+('Monthly GAS - Raw'!C159*102)</f>
        <v>12355.012103999996</v>
      </c>
      <c r="D151" s="16">
        <f>('Monthly ELEC - Raw'!D159*3.412)+('Monthly GAS - Raw'!D159*102)</f>
        <v>13623.282803999997</v>
      </c>
      <c r="E151" s="16">
        <f>('Monthly ELEC - Raw'!E159*3.412)+('Monthly GAS - Raw'!E159*102)</f>
        <v>6405.8798439999964</v>
      </c>
      <c r="F151" s="16">
        <f>('Monthly ELEC - Raw'!F159*3.412)+('Monthly GAS - Raw'!F159*102)</f>
        <v>5672.4247560000003</v>
      </c>
      <c r="G151" s="16">
        <f>('Monthly ELEC - Raw'!G159*3.412)+('Monthly GAS - Raw'!G159*102)</f>
        <v>4857.8188639999971</v>
      </c>
      <c r="H151" s="16">
        <f>('Monthly ELEC - Raw'!H159*3.412)+('Monthly GAS - Raw'!H159*102)</f>
        <v>3459.9808760000033</v>
      </c>
      <c r="I151" s="16">
        <f>('Monthly ELEC - Raw'!I159*3.412)+('Monthly GAS - Raw'!I159*102)</f>
        <v>4823.683884</v>
      </c>
      <c r="J151" s="16">
        <f>('Monthly ELEC - Raw'!J159*3.412)+('Monthly GAS - Raw'!J159*102)</f>
        <v>2951.7652159999966</v>
      </c>
      <c r="K151" s="16">
        <f>('Monthly ELEC - Raw'!K159*3.412)+('Monthly GAS - Raw'!K159*102)</f>
        <v>3166.531815999997</v>
      </c>
      <c r="L151" s="16">
        <f>('Monthly ELEC - Raw'!L159*3.412)+('Monthly GAS - Raw'!L159*102)</f>
        <v>5467.8924839999963</v>
      </c>
      <c r="M151" s="16">
        <f>('Monthly ELEC - Raw'!M159*3.412)+('Monthly GAS - Raw'!M159*102)</f>
        <v>11639.268708</v>
      </c>
      <c r="N151" s="16">
        <f>('Monthly ELEC - Raw'!N159*3.412)+('Monthly GAS - Raw'!N159*102)</f>
        <v>86273.395155999984</v>
      </c>
      <c r="O151" s="47">
        <f t="shared" si="5"/>
        <v>99.507952890426736</v>
      </c>
    </row>
    <row r="152" spans="1:15" x14ac:dyDescent="0.4">
      <c r="A152">
        <f>'Monthly ELEC - Raw'!A156</f>
        <v>154</v>
      </c>
      <c r="B152" s="16">
        <f>('Monthly ELEC - Raw'!B156*3.412)+('Monthly GAS - Raw'!B156*102)</f>
        <v>11511.351087999999</v>
      </c>
      <c r="C152" s="16">
        <f>('Monthly ELEC - Raw'!C156*3.412)+('Monthly GAS - Raw'!C156*102)</f>
        <v>12474.664119999998</v>
      </c>
      <c r="D152" s="16">
        <f>('Monthly ELEC - Raw'!D156*3.412)+('Monthly GAS - Raw'!D156*102)</f>
        <v>14362.569135999996</v>
      </c>
      <c r="E152" s="16">
        <f>('Monthly ELEC - Raw'!E156*3.412)+('Monthly GAS - Raw'!E156*102)</f>
        <v>7653.066055999996</v>
      </c>
      <c r="F152" s="16">
        <f>('Monthly ELEC - Raw'!F156*3.412)+('Monthly GAS - Raw'!F156*102)</f>
        <v>6161.9987839999994</v>
      </c>
      <c r="G152" s="16">
        <f>('Monthly ELEC - Raw'!G156*3.412)+('Monthly GAS - Raw'!G156*102)</f>
        <v>4421.1392639999967</v>
      </c>
      <c r="H152" s="16">
        <f>('Monthly ELEC - Raw'!H156*3.412)+('Monthly GAS - Raw'!H156*102)</f>
        <v>3024.4768119999999</v>
      </c>
      <c r="I152" s="16">
        <f>('Monthly ELEC - Raw'!I156*3.412)+('Monthly GAS - Raw'!I156*102)</f>
        <v>3399.6739119999997</v>
      </c>
      <c r="J152" s="16">
        <f>('Monthly ELEC - Raw'!J156*3.412)+('Monthly GAS - Raw'!J156*102)</f>
        <v>2724.8399199999967</v>
      </c>
      <c r="K152" s="16">
        <f>('Monthly ELEC - Raw'!K156*3.412)+('Monthly GAS - Raw'!K156*102)</f>
        <v>3455.8896159999999</v>
      </c>
      <c r="L152" s="16">
        <f>('Monthly ELEC - Raw'!L156*3.412)+('Monthly GAS - Raw'!L156*102)</f>
        <v>5890.0164919999997</v>
      </c>
      <c r="M152" s="16">
        <f>('Monthly ELEC - Raw'!M156*3.412)+('Monthly GAS - Raw'!M156*102)</f>
        <v>11471.755235999997</v>
      </c>
      <c r="N152" s="16">
        <f>('Monthly ELEC - Raw'!N156*3.412)+('Monthly GAS - Raw'!N156*102)</f>
        <v>86551.440435999975</v>
      </c>
      <c r="O152" s="47">
        <f t="shared" si="5"/>
        <v>99.828651021914624</v>
      </c>
    </row>
    <row r="153" spans="1:15" x14ac:dyDescent="0.4">
      <c r="A153">
        <f>'Monthly ELEC - Raw'!A200</f>
        <v>198</v>
      </c>
      <c r="B153" s="16">
        <f>('Monthly ELEC - Raw'!B200*3.412)+('Monthly GAS - Raw'!B200*102)</f>
        <v>12067.230512</v>
      </c>
      <c r="C153" s="16">
        <f>('Monthly ELEC - Raw'!C200*3.412)+('Monthly GAS - Raw'!C200*102)</f>
        <v>11344.649264</v>
      </c>
      <c r="D153" s="16">
        <f>('Monthly ELEC - Raw'!D200*3.412)+('Monthly GAS - Raw'!D200*102)</f>
        <v>13150.207399999999</v>
      </c>
      <c r="E153" s="16">
        <f>('Monthly ELEC - Raw'!E200*3.412)+('Monthly GAS - Raw'!E200*102)</f>
        <v>7136.9670719999995</v>
      </c>
      <c r="F153" s="16">
        <f>('Monthly ELEC - Raw'!F200*3.412)+('Monthly GAS - Raw'!F200*102)</f>
        <v>5978.6940999999997</v>
      </c>
      <c r="G153" s="16">
        <f>('Monthly ELEC - Raw'!G200*3.412)+('Monthly GAS - Raw'!G200*102)</f>
        <v>4417.9553919999998</v>
      </c>
      <c r="H153" s="16">
        <f>('Monthly ELEC - Raw'!H200*3.412)+('Monthly GAS - Raw'!H200*102)</f>
        <v>2615.4544080000001</v>
      </c>
      <c r="I153" s="16">
        <f>('Monthly ELEC - Raw'!I200*3.412)+('Monthly GAS - Raw'!I200*102)</f>
        <v>2531.7051959999999</v>
      </c>
      <c r="J153" s="16">
        <f>('Monthly ELEC - Raw'!J200*3.412)+('Monthly GAS - Raw'!J200*102)</f>
        <v>2416.2277960000001</v>
      </c>
      <c r="K153" s="16">
        <f>('Monthly ELEC - Raw'!K200*3.412)+('Monthly GAS - Raw'!K200*102)</f>
        <v>4966.6031160000002</v>
      </c>
      <c r="L153" s="16">
        <f>('Monthly ELEC - Raw'!L200*3.412)+('Monthly GAS - Raw'!L200*102)</f>
        <v>8263.0597999999991</v>
      </c>
      <c r="M153" s="16">
        <f>('Monthly ELEC - Raw'!M200*3.412)+('Monthly GAS - Raw'!M200*102)</f>
        <v>11730.184655999999</v>
      </c>
      <c r="N153" s="16">
        <f>('Monthly ELEC - Raw'!N200*3.412)+('Monthly GAS - Raw'!N200*102)</f>
        <v>86618.938712000003</v>
      </c>
      <c r="O153" s="47">
        <f t="shared" si="5"/>
        <v>99.906503704728948</v>
      </c>
    </row>
    <row r="154" spans="1:15" x14ac:dyDescent="0.4">
      <c r="A154">
        <f>'Monthly ELEC - Raw'!A239</f>
        <v>237</v>
      </c>
      <c r="B154" s="16">
        <f>('Monthly ELEC - Raw'!B239*3.412)+('Monthly GAS - Raw'!B239*102)</f>
        <v>15538.828228</v>
      </c>
      <c r="C154" s="16">
        <f>('Monthly ELEC - Raw'!C239*3.412)+('Monthly GAS - Raw'!C239*102)</f>
        <v>16089.611864</v>
      </c>
      <c r="D154" s="16">
        <f>('Monthly ELEC - Raw'!D239*3.412)+('Monthly GAS - Raw'!D239*102)</f>
        <v>17616.307376000001</v>
      </c>
      <c r="E154" s="16">
        <f>('Monthly ELEC - Raw'!E239*3.412)+('Monthly GAS - Raw'!E239*102)</f>
        <v>5612.6139320000002</v>
      </c>
      <c r="F154" s="16">
        <f>('Monthly ELEC - Raw'!F239*3.412)+('Monthly GAS - Raw'!F239*102)</f>
        <v>5427.2161560000004</v>
      </c>
      <c r="G154" s="16">
        <f>('Monthly ELEC - Raw'!G239*3.412)+('Monthly GAS - Raw'!G239*102)</f>
        <v>3257.6403719999998</v>
      </c>
      <c r="H154" s="16">
        <f>('Monthly ELEC - Raw'!H239*3.412)+('Monthly GAS - Raw'!H239*102)</f>
        <v>2255.4476679999998</v>
      </c>
      <c r="I154" s="16">
        <f>('Monthly ELEC - Raw'!I239*3.412)+('Monthly GAS - Raw'!I239*102)</f>
        <v>2312.139788</v>
      </c>
      <c r="J154" s="16">
        <f>('Monthly ELEC - Raw'!J239*3.412)+('Monthly GAS - Raw'!J239*102)</f>
        <v>1657.061344</v>
      </c>
      <c r="K154" s="16">
        <f>('Monthly ELEC - Raw'!K239*3.412)+('Monthly GAS - Raw'!K239*102)</f>
        <v>1778.1446599999999</v>
      </c>
      <c r="L154" s="16">
        <f>('Monthly ELEC - Raw'!L239*3.412)+('Monthly GAS - Raw'!L239*102)</f>
        <v>4163.1472320000003</v>
      </c>
      <c r="M154" s="16">
        <f>('Monthly ELEC - Raw'!M239*3.412)+('Monthly GAS - Raw'!M239*102)</f>
        <v>11214.472831999999</v>
      </c>
      <c r="N154" s="16">
        <f>('Monthly ELEC - Raw'!N239*3.412)+('Monthly GAS - Raw'!N239*102)</f>
        <v>86922.631452000001</v>
      </c>
      <c r="O154" s="47">
        <f t="shared" si="5"/>
        <v>100.25678368166091</v>
      </c>
    </row>
    <row r="155" spans="1:15" x14ac:dyDescent="0.4">
      <c r="A155">
        <f>'Monthly ELEC - Raw'!A11</f>
        <v>9</v>
      </c>
      <c r="B155" s="16">
        <f>('Monthly ELEC - Raw'!B11*3.412)+('Monthly GAS - Raw'!B11*102)</f>
        <v>11063.796316</v>
      </c>
      <c r="C155" s="16">
        <f>('Monthly ELEC - Raw'!C11*3.412)+('Monthly GAS - Raw'!C11*102)</f>
        <v>10844.235720000001</v>
      </c>
      <c r="D155" s="16">
        <f>('Monthly ELEC - Raw'!D11*3.412)+('Monthly GAS - Raw'!D11*102)</f>
        <v>11948.384204</v>
      </c>
      <c r="E155" s="16">
        <f>('Monthly ELEC - Raw'!E11*3.412)+('Monthly GAS - Raw'!E11*102)</f>
        <v>5183.6990519999999</v>
      </c>
      <c r="F155" s="16">
        <f>('Monthly ELEC - Raw'!F11*3.412)+('Monthly GAS - Raw'!F11*102)</f>
        <v>5370.3287639999999</v>
      </c>
      <c r="G155" s="16">
        <f>('Monthly ELEC - Raw'!G11*3.412)+('Monthly GAS - Raw'!G11*102)</f>
        <v>7139.4147679999996</v>
      </c>
      <c r="H155" s="16">
        <f>('Monthly ELEC - Raw'!H11*3.412)+('Monthly GAS - Raw'!H11*102)</f>
        <v>8385.072540000001</v>
      </c>
      <c r="I155" s="16">
        <f>('Monthly ELEC - Raw'!I11*3.412)+('Monthly GAS - Raw'!I11*102)</f>
        <v>5749.8307480000003</v>
      </c>
      <c r="J155" s="16">
        <f>('Monthly ELEC - Raw'!J11*3.412)+('Monthly GAS - Raw'!J11*102)</f>
        <v>3701.3341879999998</v>
      </c>
      <c r="K155" s="16">
        <f>('Monthly ELEC - Raw'!K11*3.412)+('Monthly GAS - Raw'!K11*102)</f>
        <v>3528.478584</v>
      </c>
      <c r="L155" s="16">
        <f>('Monthly ELEC - Raw'!L11*3.412)+('Monthly GAS - Raw'!L11*102)</f>
        <v>4654.0644599999996</v>
      </c>
      <c r="M155" s="16">
        <f>('Monthly ELEC - Raw'!M11*3.412)+('Monthly GAS - Raw'!M11*102)</f>
        <v>9567.7113239999999</v>
      </c>
      <c r="N155" s="16">
        <f>('Monthly ELEC - Raw'!N11*3.412)+('Monthly GAS - Raw'!N11*102)</f>
        <v>87136.350667999999</v>
      </c>
      <c r="O155" s="47">
        <f t="shared" si="5"/>
        <v>100.50328796770472</v>
      </c>
    </row>
    <row r="156" spans="1:15" x14ac:dyDescent="0.4">
      <c r="A156">
        <f>'Monthly ELEC - Raw'!A191</f>
        <v>189</v>
      </c>
      <c r="B156" s="16">
        <f>('Monthly ELEC - Raw'!B191*3.412)+('Monthly GAS - Raw'!B191*102)</f>
        <v>14647.736795999999</v>
      </c>
      <c r="C156" s="16">
        <f>('Monthly ELEC - Raw'!C191*3.412)+('Monthly GAS - Raw'!C191*102)</f>
        <v>15048.950328000001</v>
      </c>
      <c r="D156" s="16">
        <f>('Monthly ELEC - Raw'!D191*3.412)+('Monthly GAS - Raw'!D191*102)</f>
        <v>16006.875812</v>
      </c>
      <c r="E156" s="16">
        <f>('Monthly ELEC - Raw'!E191*3.412)+('Monthly GAS - Raw'!E191*102)</f>
        <v>7314.2030720000002</v>
      </c>
      <c r="F156" s="16">
        <f>('Monthly ELEC - Raw'!F191*3.412)+('Monthly GAS - Raw'!F191*102)</f>
        <v>6611.9471759999997</v>
      </c>
      <c r="G156" s="16">
        <f>('Monthly ELEC - Raw'!G191*3.412)+('Monthly GAS - Raw'!G191*102)</f>
        <v>3588.3702760000001</v>
      </c>
      <c r="H156" s="16">
        <f>('Monthly ELEC - Raw'!H191*3.412)+('Monthly GAS - Raw'!H191*102)</f>
        <v>1674.063204</v>
      </c>
      <c r="I156" s="16">
        <f>('Monthly ELEC - Raw'!I191*3.412)+('Monthly GAS - Raw'!I191*102)</f>
        <v>1786.73594</v>
      </c>
      <c r="J156" s="16">
        <f>('Monthly ELEC - Raw'!J191*3.412)+('Monthly GAS - Raw'!J191*102)</f>
        <v>1958.7757360000001</v>
      </c>
      <c r="K156" s="16">
        <f>('Monthly ELEC - Raw'!K191*3.412)+('Monthly GAS - Raw'!K191*102)</f>
        <v>2237.3466680000001</v>
      </c>
      <c r="L156" s="16">
        <f>('Monthly ELEC - Raw'!L191*3.412)+('Monthly GAS - Raw'!L191*102)</f>
        <v>5094.9980759999999</v>
      </c>
      <c r="M156" s="16">
        <f>('Monthly ELEC - Raw'!M191*3.412)+('Monthly GAS - Raw'!M191*102)</f>
        <v>11557.71802</v>
      </c>
      <c r="N156" s="16">
        <f>('Monthly ELEC - Raw'!N191*3.412)+('Monthly GAS - Raw'!N191*102)</f>
        <v>87527.721103999997</v>
      </c>
      <c r="O156" s="47">
        <f t="shared" si="5"/>
        <v>100.95469562168397</v>
      </c>
    </row>
    <row r="157" spans="1:15" x14ac:dyDescent="0.4">
      <c r="A157">
        <f>'Monthly ELEC - Raw'!A210</f>
        <v>208</v>
      </c>
      <c r="B157" s="16">
        <f>('Monthly ELEC - Raw'!B210*3.412)+('Monthly GAS - Raw'!B210*102)</f>
        <v>13064.770988</v>
      </c>
      <c r="C157" s="16">
        <f>('Monthly ELEC - Raw'!C210*3.412)+('Monthly GAS - Raw'!C210*102)</f>
        <v>13615.853139999999</v>
      </c>
      <c r="D157" s="16">
        <f>('Monthly ELEC - Raw'!D210*3.412)+('Monthly GAS - Raw'!D210*102)</f>
        <v>15133.557964</v>
      </c>
      <c r="E157" s="16">
        <f>('Monthly ELEC - Raw'!E210*3.412)+('Monthly GAS - Raw'!E210*102)</f>
        <v>7098.1214520000003</v>
      </c>
      <c r="F157" s="16">
        <f>('Monthly ELEC - Raw'!F210*3.412)+('Monthly GAS - Raw'!F210*102)</f>
        <v>6117.7536399999999</v>
      </c>
      <c r="G157" s="16">
        <f>('Monthly ELEC - Raw'!G210*3.412)+('Monthly GAS - Raw'!G210*102)</f>
        <v>4686.9544000000005</v>
      </c>
      <c r="H157" s="16">
        <f>('Monthly ELEC - Raw'!H210*3.412)+('Monthly GAS - Raw'!H210*102)</f>
        <v>3175.923448</v>
      </c>
      <c r="I157" s="16">
        <f>('Monthly ELEC - Raw'!I210*3.412)+('Monthly GAS - Raw'!I210*102)</f>
        <v>3206.7441119999999</v>
      </c>
      <c r="J157" s="16">
        <f>('Monthly ELEC - Raw'!J210*3.412)+('Monthly GAS - Raw'!J210*102)</f>
        <v>2251.9812119999997</v>
      </c>
      <c r="K157" s="16">
        <f>('Monthly ELEC - Raw'!K210*3.412)+('Monthly GAS - Raw'!K210*102)</f>
        <v>2009.8366559999999</v>
      </c>
      <c r="L157" s="16">
        <f>('Monthly ELEC - Raw'!L210*3.412)+('Monthly GAS - Raw'!L210*102)</f>
        <v>5241.1820760000001</v>
      </c>
      <c r="M157" s="16">
        <f>('Monthly ELEC - Raw'!M210*3.412)+('Monthly GAS - Raw'!M210*102)</f>
        <v>12019.034272000001</v>
      </c>
      <c r="N157" s="16">
        <f>('Monthly ELEC - Raw'!N210*3.412)+('Monthly GAS - Raw'!N210*102)</f>
        <v>87621.713359999994</v>
      </c>
      <c r="O157" s="47">
        <f t="shared" si="5"/>
        <v>101.06310652825836</v>
      </c>
    </row>
    <row r="158" spans="1:15" x14ac:dyDescent="0.4">
      <c r="A158">
        <f>'Monthly ELEC - Raw'!A53</f>
        <v>51</v>
      </c>
      <c r="B158" s="16">
        <f>('Monthly ELEC - Raw'!B53*3.412)+('Monthly GAS - Raw'!B53*102)</f>
        <v>13523.080792000001</v>
      </c>
      <c r="C158" s="16">
        <f>('Monthly ELEC - Raw'!C53*3.412)+('Monthly GAS - Raw'!C53*102)</f>
        <v>14431.578372</v>
      </c>
      <c r="D158" s="16">
        <f>('Monthly ELEC - Raw'!D53*3.412)+('Monthly GAS - Raw'!D53*102)</f>
        <v>15263.500436</v>
      </c>
      <c r="E158" s="16">
        <f>('Monthly ELEC - Raw'!E53*3.412)+('Monthly GAS - Raw'!E53*102)</f>
        <v>7292.4824840000001</v>
      </c>
      <c r="F158" s="16">
        <f>('Monthly ELEC - Raw'!F53*3.412)+('Monthly GAS - Raw'!F53*102)</f>
        <v>6564.1725559999995</v>
      </c>
      <c r="G158" s="16">
        <f>('Monthly ELEC - Raw'!G53*3.412)+('Monthly GAS - Raw'!G53*102)</f>
        <v>4484.5865320000003</v>
      </c>
      <c r="H158" s="16">
        <f>('Monthly ELEC - Raw'!H53*3.412)+('Monthly GAS - Raw'!H53*102)</f>
        <v>1451.868884</v>
      </c>
      <c r="I158" s="16">
        <f>('Monthly ELEC - Raw'!I53*3.412)+('Monthly GAS - Raw'!I53*102)</f>
        <v>1661.5686639999999</v>
      </c>
      <c r="J158" s="16">
        <f>('Monthly ELEC - Raw'!J53*3.412)+('Monthly GAS - Raw'!J53*102)</f>
        <v>1594.7139360000001</v>
      </c>
      <c r="K158" s="16">
        <f>('Monthly ELEC - Raw'!K53*3.412)+('Monthly GAS - Raw'!K53*102)</f>
        <v>2854.038372</v>
      </c>
      <c r="L158" s="16">
        <f>('Monthly ELEC - Raw'!L53*3.412)+('Monthly GAS - Raw'!L53*102)</f>
        <v>5779.2968879999999</v>
      </c>
      <c r="M158" s="16">
        <f>('Monthly ELEC - Raw'!M53*3.412)+('Monthly GAS - Raw'!M53*102)</f>
        <v>13015.116083999999</v>
      </c>
      <c r="N158" s="16">
        <f>('Monthly ELEC - Raw'!N53*3.412)+('Monthly GAS - Raw'!N53*102)</f>
        <v>87916.004000000001</v>
      </c>
      <c r="O158" s="47">
        <f t="shared" si="5"/>
        <v>101.40254209919262</v>
      </c>
    </row>
    <row r="159" spans="1:15" x14ac:dyDescent="0.4">
      <c r="A159">
        <f>'Monthly ELEC - Raw'!A171</f>
        <v>169</v>
      </c>
      <c r="B159" s="16">
        <f>('Monthly ELEC - Raw'!B171*3.412)+('Monthly GAS - Raw'!B171*102)</f>
        <v>13309.121231999996</v>
      </c>
      <c r="C159" s="16">
        <f>('Monthly ELEC - Raw'!C171*3.412)+('Monthly GAS - Raw'!C171*102)</f>
        <v>13573.124595999996</v>
      </c>
      <c r="D159" s="16">
        <f>('Monthly ELEC - Raw'!D171*3.412)+('Monthly GAS - Raw'!D171*102)</f>
        <v>15896.973891999996</v>
      </c>
      <c r="E159" s="16">
        <f>('Monthly ELEC - Raw'!E171*3.412)+('Monthly GAS - Raw'!E171*102)</f>
        <v>7374.406344</v>
      </c>
      <c r="F159" s="16">
        <f>('Monthly ELEC - Raw'!F171*3.412)+('Monthly GAS - Raw'!F171*102)</f>
        <v>5763.270724</v>
      </c>
      <c r="G159" s="16">
        <f>('Monthly ELEC - Raw'!G171*3.412)+('Monthly GAS - Raw'!G171*102)</f>
        <v>4256.812124</v>
      </c>
      <c r="H159" s="16">
        <f>('Monthly ELEC - Raw'!H171*3.412)+('Monthly GAS - Raw'!H171*102)</f>
        <v>3604.6393720000001</v>
      </c>
      <c r="I159" s="16">
        <f>('Monthly ELEC - Raw'!I171*3.412)+('Monthly GAS - Raw'!I171*102)</f>
        <v>3724.078172</v>
      </c>
      <c r="J159" s="16">
        <f>('Monthly ELEC - Raw'!J171*3.412)+('Monthly GAS - Raw'!J171*102)</f>
        <v>2786.9535719999967</v>
      </c>
      <c r="K159" s="16">
        <f>('Monthly ELEC - Raw'!K171*3.412)+('Monthly GAS - Raw'!K171*102)</f>
        <v>2158.3216079999966</v>
      </c>
      <c r="L159" s="16">
        <f>('Monthly ELEC - Raw'!L171*3.412)+('Monthly GAS - Raw'!L171*102)</f>
        <v>4545.5607799999998</v>
      </c>
      <c r="M159" s="16">
        <f>('Monthly ELEC - Raw'!M171*3.412)+('Monthly GAS - Raw'!M171*102)</f>
        <v>10952.951731999996</v>
      </c>
      <c r="N159" s="16">
        <f>('Monthly ELEC - Raw'!N171*3.412)+('Monthly GAS - Raw'!N171*102)</f>
        <v>87946.214147999985</v>
      </c>
      <c r="O159" s="47">
        <f t="shared" si="5"/>
        <v>101.43738656055362</v>
      </c>
    </row>
    <row r="160" spans="1:15" x14ac:dyDescent="0.4">
      <c r="A160">
        <f>'Monthly ELEC - Raw'!A86</f>
        <v>84</v>
      </c>
      <c r="B160" s="16">
        <f>('Monthly ELEC - Raw'!B86*3.412)+('Monthly GAS - Raw'!B86*102)</f>
        <v>12797.237875999999</v>
      </c>
      <c r="C160" s="16">
        <f>('Monthly ELEC - Raw'!C86*3.412)+('Monthly GAS - Raw'!C86*102)</f>
        <v>12895.465876</v>
      </c>
      <c r="D160" s="16">
        <f>('Monthly ELEC - Raw'!D86*3.412)+('Monthly GAS - Raw'!D86*102)</f>
        <v>14996.489428000001</v>
      </c>
      <c r="E160" s="16">
        <f>('Monthly ELEC - Raw'!E86*3.412)+('Monthly GAS - Raw'!E86*102)</f>
        <v>7037.7410280000004</v>
      </c>
      <c r="F160" s="16">
        <f>('Monthly ELEC - Raw'!F86*3.412)+('Monthly GAS - Raw'!F86*102)</f>
        <v>5280.416596</v>
      </c>
      <c r="G160" s="16">
        <f>('Monthly ELEC - Raw'!G86*3.412)+('Monthly GAS - Raw'!G86*102)</f>
        <v>4746.8040199999996</v>
      </c>
      <c r="H160" s="16">
        <f>('Monthly ELEC - Raw'!H86*3.412)+('Monthly GAS - Raw'!H86*102)</f>
        <v>3927.8237399999998</v>
      </c>
      <c r="I160" s="16">
        <f>('Monthly ELEC - Raw'!I86*3.412)+('Monthly GAS - Raw'!I86*102)</f>
        <v>4091.8520920000001</v>
      </c>
      <c r="J160" s="16">
        <f>('Monthly ELEC - Raw'!J86*3.412)+('Monthly GAS - Raw'!J86*102)</f>
        <v>3204.9590920000001</v>
      </c>
      <c r="K160" s="16">
        <f>('Monthly ELEC - Raw'!K86*3.412)+('Monthly GAS - Raw'!K86*102)</f>
        <v>3179.7154439999999</v>
      </c>
      <c r="L160" s="16">
        <f>('Monthly ELEC - Raw'!L86*3.412)+('Monthly GAS - Raw'!L86*102)</f>
        <v>6331.2156599999998</v>
      </c>
      <c r="M160" s="16">
        <f>('Monthly ELEC - Raw'!M86*3.412)+('Monthly GAS - Raw'!M86*102)</f>
        <v>9523.7745240000004</v>
      </c>
      <c r="N160" s="16">
        <f>('Monthly ELEC - Raw'!N86*3.412)+('Monthly GAS - Raw'!N86*102)</f>
        <v>88013.495376000006</v>
      </c>
      <c r="O160" s="47">
        <f t="shared" si="5"/>
        <v>101.51498889965399</v>
      </c>
    </row>
    <row r="161" spans="1:15" x14ac:dyDescent="0.4">
      <c r="A161">
        <f>'Monthly ELEC - Raw'!A110</f>
        <v>108</v>
      </c>
      <c r="B161" s="16">
        <f>('Monthly ELEC - Raw'!B110*3.412)+('Monthly GAS - Raw'!B110*102)</f>
        <v>12041.563979999999</v>
      </c>
      <c r="C161" s="16">
        <f>('Monthly ELEC - Raw'!C110*3.412)+('Monthly GAS - Raw'!C110*102)</f>
        <v>12287.998955999999</v>
      </c>
      <c r="D161" s="16">
        <f>('Monthly ELEC - Raw'!D110*3.412)+('Monthly GAS - Raw'!D110*102)</f>
        <v>13489.136816</v>
      </c>
      <c r="E161" s="16">
        <f>('Monthly ELEC - Raw'!E110*3.412)+('Monthly GAS - Raw'!E110*102)</f>
        <v>7385.1237079999964</v>
      </c>
      <c r="F161" s="16">
        <f>('Monthly ELEC - Raw'!F110*3.412)+('Monthly GAS - Raw'!F110*102)</f>
        <v>5942.4402679999966</v>
      </c>
      <c r="G161" s="16">
        <f>('Monthly ELEC - Raw'!G110*3.412)+('Monthly GAS - Raw'!G110*102)</f>
        <v>5696.8039719999997</v>
      </c>
      <c r="H161" s="16">
        <f>('Monthly ELEC - Raw'!H110*3.412)+('Monthly GAS - Raw'!H110*102)</f>
        <v>4593.899332</v>
      </c>
      <c r="I161" s="16">
        <f>('Monthly ELEC - Raw'!I110*3.412)+('Monthly GAS - Raw'!I110*102)</f>
        <v>4480.975848</v>
      </c>
      <c r="J161" s="16">
        <f>('Monthly ELEC - Raw'!J110*3.412)+('Monthly GAS - Raw'!J110*102)</f>
        <v>3821.88148</v>
      </c>
      <c r="K161" s="16">
        <f>('Monthly ELEC - Raw'!K110*3.412)+('Monthly GAS - Raw'!K110*102)</f>
        <v>3211.9523599999966</v>
      </c>
      <c r="L161" s="16">
        <f>('Monthly ELEC - Raw'!L110*3.412)+('Monthly GAS - Raw'!L110*102)</f>
        <v>5072.2968440000004</v>
      </c>
      <c r="M161" s="16">
        <f>('Monthly ELEC - Raw'!M110*3.412)+('Monthly GAS - Raw'!M110*102)</f>
        <v>10229.403487999996</v>
      </c>
      <c r="N161" s="16">
        <f>('Monthly ELEC - Raw'!N110*3.412)+('Monthly GAS - Raw'!N110*102)</f>
        <v>88253.477051999987</v>
      </c>
      <c r="O161" s="47">
        <f t="shared" si="5"/>
        <v>101.79178437370241</v>
      </c>
    </row>
    <row r="162" spans="1:15" x14ac:dyDescent="0.4">
      <c r="A162">
        <f>'Monthly ELEC - Raw'!A219</f>
        <v>217</v>
      </c>
      <c r="B162" s="16">
        <f>('Monthly ELEC - Raw'!B219*3.412)+('Monthly GAS - Raw'!B219*102)</f>
        <v>10306.874143999999</v>
      </c>
      <c r="C162" s="16">
        <f>('Monthly ELEC - Raw'!C219*3.412)+('Monthly GAS - Raw'!C219*102)</f>
        <v>12779.321124</v>
      </c>
      <c r="D162" s="16">
        <f>('Monthly ELEC - Raw'!D219*3.412)+('Monthly GAS - Raw'!D219*102)</f>
        <v>15808.044991999999</v>
      </c>
      <c r="E162" s="16">
        <f>('Monthly ELEC - Raw'!E219*3.412)+('Monthly GAS - Raw'!E219*102)</f>
        <v>7869.6681079999998</v>
      </c>
      <c r="F162" s="16">
        <f>('Monthly ELEC - Raw'!F219*3.412)+('Monthly GAS - Raw'!F219*102)</f>
        <v>6324.8396240000002</v>
      </c>
      <c r="G162" s="16">
        <f>('Monthly ELEC - Raw'!G219*3.412)+('Monthly GAS - Raw'!G219*102)</f>
        <v>5599.8668360000001</v>
      </c>
      <c r="H162" s="16">
        <f>('Monthly ELEC - Raw'!H219*3.412)+('Monthly GAS - Raw'!H219*102)</f>
        <v>4199.7480960000003</v>
      </c>
      <c r="I162" s="16">
        <f>('Monthly ELEC - Raw'!I219*3.412)+('Monthly GAS - Raw'!I219*102)</f>
        <v>4205.3251120000004</v>
      </c>
      <c r="J162" s="16">
        <f>('Monthly ELEC - Raw'!J219*3.412)+('Monthly GAS - Raw'!J219*102)</f>
        <v>3516.2563239999999</v>
      </c>
      <c r="K162" s="16">
        <f>('Monthly ELEC - Raw'!K219*3.412)+('Monthly GAS - Raw'!K219*102)</f>
        <v>3343.3548959999998</v>
      </c>
      <c r="L162" s="16">
        <f>('Monthly ELEC - Raw'!L219*3.412)+('Monthly GAS - Raw'!L219*102)</f>
        <v>3247.5884839999999</v>
      </c>
      <c r="M162" s="16">
        <f>('Monthly ELEC - Raw'!M219*3.412)+('Monthly GAS - Raw'!M219*102)</f>
        <v>11110.985132</v>
      </c>
      <c r="N162" s="16">
        <f>('Monthly ELEC - Raw'!N219*3.412)+('Monthly GAS - Raw'!N219*102)</f>
        <v>88311.872872000007</v>
      </c>
      <c r="O162" s="47">
        <f t="shared" si="5"/>
        <v>101.85913826066898</v>
      </c>
    </row>
    <row r="163" spans="1:15" x14ac:dyDescent="0.4">
      <c r="A163">
        <f>'Monthly ELEC - Raw'!A37</f>
        <v>35</v>
      </c>
      <c r="B163" s="16">
        <f>('Monthly ELEC - Raw'!B37*3.412)+('Monthly GAS - Raw'!B37*102)</f>
        <v>12740.992864</v>
      </c>
      <c r="C163" s="16">
        <f>('Monthly ELEC - Raw'!C37*3.412)+('Monthly GAS - Raw'!C37*102)</f>
        <v>13387.5785</v>
      </c>
      <c r="D163" s="16">
        <f>('Monthly ELEC - Raw'!D37*3.412)+('Monthly GAS - Raw'!D37*102)</f>
        <v>14969.487064000001</v>
      </c>
      <c r="E163" s="16">
        <f>('Monthly ELEC - Raw'!E37*3.412)+('Monthly GAS - Raw'!E37*102)</f>
        <v>7343.3709959999996</v>
      </c>
      <c r="F163" s="16">
        <f>('Monthly ELEC - Raw'!F37*3.412)+('Monthly GAS - Raw'!F37*102)</f>
        <v>6624.2069680000004</v>
      </c>
      <c r="G163" s="16">
        <f>('Monthly ELEC - Raw'!G37*3.412)+('Monthly GAS - Raw'!G37*102)</f>
        <v>4291.9796079999996</v>
      </c>
      <c r="H163" s="16">
        <f>('Monthly ELEC - Raw'!H37*3.412)+('Monthly GAS - Raw'!H37*102)</f>
        <v>3023.5981200000001</v>
      </c>
      <c r="I163" s="16">
        <f>('Monthly ELEC - Raw'!I37*3.412)+('Monthly GAS - Raw'!I37*102)</f>
        <v>3210.1731719999998</v>
      </c>
      <c r="J163" s="16">
        <f>('Monthly ELEC - Raw'!J37*3.412)+('Monthly GAS - Raw'!J37*102)</f>
        <v>2714.6346960000001</v>
      </c>
      <c r="K163" s="16">
        <f>('Monthly ELEC - Raw'!K37*3.412)+('Monthly GAS - Raw'!K37*102)</f>
        <v>3022.0081279999999</v>
      </c>
      <c r="L163" s="16">
        <f>('Monthly ELEC - Raw'!L37*3.412)+('Monthly GAS - Raw'!L37*102)</f>
        <v>5032.9121959999993</v>
      </c>
      <c r="M163" s="16">
        <f>('Monthly ELEC - Raw'!M37*3.412)+('Monthly GAS - Raw'!M37*102)</f>
        <v>12071.376296</v>
      </c>
      <c r="N163" s="16">
        <f>('Monthly ELEC - Raw'!N37*3.412)+('Monthly GAS - Raw'!N37*102)</f>
        <v>88432.318608000001</v>
      </c>
      <c r="O163" s="47">
        <f t="shared" si="5"/>
        <v>101.99806067820069</v>
      </c>
    </row>
    <row r="164" spans="1:15" x14ac:dyDescent="0.4">
      <c r="A164">
        <f>'Monthly ELEC - Raw'!A209</f>
        <v>207</v>
      </c>
      <c r="B164" s="16">
        <f>('Monthly ELEC - Raw'!B209*3.412)+('Monthly GAS - Raw'!B209*102)</f>
        <v>13677.209804</v>
      </c>
      <c r="C164" s="16">
        <f>('Monthly ELEC - Raw'!C209*3.412)+('Monthly GAS - Raw'!C209*102)</f>
        <v>14734.16678</v>
      </c>
      <c r="D164" s="16">
        <f>('Monthly ELEC - Raw'!D209*3.412)+('Monthly GAS - Raw'!D209*102)</f>
        <v>16880.754044000001</v>
      </c>
      <c r="E164" s="16">
        <f>('Monthly ELEC - Raw'!E209*3.412)+('Monthly GAS - Raw'!E209*102)</f>
        <v>8509.7900840000002</v>
      </c>
      <c r="F164" s="16">
        <f>('Monthly ELEC - Raw'!F209*3.412)+('Monthly GAS - Raw'!F209*102)</f>
        <v>6198.8722680000001</v>
      </c>
      <c r="G164" s="16">
        <f>('Monthly ELEC - Raw'!G209*3.412)+('Monthly GAS - Raw'!G209*102)</f>
        <v>4496.4281840000003</v>
      </c>
      <c r="H164" s="16">
        <f>('Monthly ELEC - Raw'!H209*3.412)+('Monthly GAS - Raw'!H209*102)</f>
        <v>2530.8592239999998</v>
      </c>
      <c r="I164" s="16">
        <f>('Monthly ELEC - Raw'!I209*3.412)+('Monthly GAS - Raw'!I209*102)</f>
        <v>2483.3471239999999</v>
      </c>
      <c r="J164" s="16">
        <f>('Monthly ELEC - Raw'!J209*3.412)+('Monthly GAS - Raw'!J209*102)</f>
        <v>2696.3156680000002</v>
      </c>
      <c r="K164" s="16">
        <f>('Monthly ELEC - Raw'!K209*3.412)+('Monthly GAS - Raw'!K209*102)</f>
        <v>2373.9684360000001</v>
      </c>
      <c r="L164" s="16">
        <f>('Monthly ELEC - Raw'!L209*3.412)+('Monthly GAS - Raw'!L209*102)</f>
        <v>4420.5176680000004</v>
      </c>
      <c r="M164" s="16">
        <f>('Monthly ELEC - Raw'!M209*3.412)+('Monthly GAS - Raw'!M209*102)</f>
        <v>10903.786416000001</v>
      </c>
      <c r="N164" s="16">
        <f>('Monthly ELEC - Raw'!N209*3.412)+('Monthly GAS - Raw'!N209*102)</f>
        <v>89906.015700000004</v>
      </c>
      <c r="O164" s="47">
        <f t="shared" si="5"/>
        <v>103.69782664359862</v>
      </c>
    </row>
    <row r="165" spans="1:15" x14ac:dyDescent="0.4">
      <c r="A165">
        <f>'Monthly ELEC - Raw'!A36</f>
        <v>34</v>
      </c>
      <c r="B165" s="16">
        <f>('Monthly ELEC - Raw'!B36*3.412)+('Monthly GAS - Raw'!B36*102)</f>
        <v>10882.889996</v>
      </c>
      <c r="C165" s="16">
        <f>('Monthly ELEC - Raw'!C36*3.412)+('Monthly GAS - Raw'!C36*102)</f>
        <v>11201.937416000001</v>
      </c>
      <c r="D165" s="16">
        <f>('Monthly ELEC - Raw'!D36*3.412)+('Monthly GAS - Raw'!D36*102)</f>
        <v>13118.881964</v>
      </c>
      <c r="E165" s="16">
        <f>('Monthly ELEC - Raw'!E36*3.412)+('Monthly GAS - Raw'!E36*102)</f>
        <v>7431.583036</v>
      </c>
      <c r="F165" s="16">
        <f>('Monthly ELEC - Raw'!F36*3.412)+('Monthly GAS - Raw'!F36*102)</f>
        <v>7066.5898280000001</v>
      </c>
      <c r="G165" s="16">
        <f>('Monthly ELEC - Raw'!G36*3.412)+('Monthly GAS - Raw'!G36*102)</f>
        <v>6496.4521999999997</v>
      </c>
      <c r="H165" s="16">
        <f>('Monthly ELEC - Raw'!H36*3.412)+('Monthly GAS - Raw'!H36*102)</f>
        <v>5345.7677199999998</v>
      </c>
      <c r="I165" s="16">
        <f>('Monthly ELEC - Raw'!I36*3.412)+('Monthly GAS - Raw'!I36*102)</f>
        <v>5286.2061759999997</v>
      </c>
      <c r="J165" s="16">
        <f>('Monthly ELEC - Raw'!J36*3.412)+('Monthly GAS - Raw'!J36*102)</f>
        <v>3591.38904</v>
      </c>
      <c r="K165" s="16">
        <f>('Monthly ELEC - Raw'!K36*3.412)+('Monthly GAS - Raw'!K36*102)</f>
        <v>3182.8037119999999</v>
      </c>
      <c r="L165" s="16">
        <f>('Monthly ELEC - Raw'!L36*3.412)+('Monthly GAS - Raw'!L36*102)</f>
        <v>5492.2405159999998</v>
      </c>
      <c r="M165" s="16">
        <f>('Monthly ELEC - Raw'!M36*3.412)+('Monthly GAS - Raw'!M36*102)</f>
        <v>11031.409136</v>
      </c>
      <c r="N165" s="16">
        <f>('Monthly ELEC - Raw'!N36*3.412)+('Monthly GAS - Raw'!N36*102)</f>
        <v>90128.150739999997</v>
      </c>
      <c r="O165" s="47">
        <f t="shared" si="5"/>
        <v>103.95403776239907</v>
      </c>
    </row>
    <row r="166" spans="1:15" x14ac:dyDescent="0.4">
      <c r="A166">
        <f>'Monthly ELEC - Raw'!A3</f>
        <v>1</v>
      </c>
      <c r="B166" s="16">
        <f>('Monthly ELEC - Raw'!B3*3.412)+('Monthly GAS - Raw'!B3*102)</f>
        <v>11832.253304</v>
      </c>
      <c r="C166" s="16">
        <f>('Monthly ELEC - Raw'!C3*3.412)+('Monthly GAS - Raw'!C3*102)</f>
        <v>13926.509119999999</v>
      </c>
      <c r="D166" s="16">
        <f>('Monthly ELEC - Raw'!D3*3.412)+('Monthly GAS - Raw'!D3*102)</f>
        <v>14348.806732000001</v>
      </c>
      <c r="E166" s="16">
        <f>('Monthly ELEC - Raw'!E3*3.412)+('Monthly GAS - Raw'!E3*102)</f>
        <v>7267.5767599999999</v>
      </c>
      <c r="F166" s="16">
        <f>('Monthly ELEC - Raw'!F3*3.412)+('Monthly GAS - Raw'!F3*102)</f>
        <v>6296.4180040000001</v>
      </c>
      <c r="G166" s="16">
        <f>('Monthly ELEC - Raw'!G3*3.412)+('Monthly GAS - Raw'!G3*102)</f>
        <v>5879.7467799999995</v>
      </c>
      <c r="H166" s="16">
        <f>('Monthly ELEC - Raw'!H3*3.412)+('Monthly GAS - Raw'!H3*102)</f>
        <v>4959.7715040000003</v>
      </c>
      <c r="I166" s="16">
        <f>('Monthly ELEC - Raw'!I3*3.412)+('Monthly GAS - Raw'!I3*102)</f>
        <v>4732.9537879999998</v>
      </c>
      <c r="J166" s="16">
        <f>('Monthly ELEC - Raw'!J3*3.412)+('Monthly GAS - Raw'!J3*102)</f>
        <v>3162.8331399999997</v>
      </c>
      <c r="K166" s="16">
        <f>('Monthly ELEC - Raw'!K3*3.412)+('Monthly GAS - Raw'!K3*102)</f>
        <v>2809.4557119999999</v>
      </c>
      <c r="L166" s="16">
        <f>('Monthly ELEC - Raw'!L3*3.412)+('Monthly GAS - Raw'!L3*102)</f>
        <v>4922.7112159999997</v>
      </c>
      <c r="M166" s="16">
        <f>('Monthly ELEC - Raw'!M3*3.412)+('Monthly GAS - Raw'!M3*102)</f>
        <v>10752.054980000001</v>
      </c>
      <c r="N166" s="16">
        <f>('Monthly ELEC - Raw'!N3*3.412)+('Monthly GAS - Raw'!N3*102)</f>
        <v>90891.091039999999</v>
      </c>
      <c r="O166" s="47">
        <f t="shared" si="5"/>
        <v>104.83401504036908</v>
      </c>
    </row>
    <row r="167" spans="1:15" x14ac:dyDescent="0.4">
      <c r="A167">
        <f>'Monthly ELEC - Raw'!A213</f>
        <v>211</v>
      </c>
      <c r="B167" s="16">
        <f>('Monthly ELEC - Raw'!B213*3.412)+('Monthly GAS - Raw'!B213*102)</f>
        <v>10774.567696</v>
      </c>
      <c r="C167" s="16">
        <f>('Monthly ELEC - Raw'!C213*3.412)+('Monthly GAS - Raw'!C213*102)</f>
        <v>11823.477504</v>
      </c>
      <c r="D167" s="16">
        <f>('Monthly ELEC - Raw'!D213*3.412)+('Monthly GAS - Raw'!D213*102)</f>
        <v>14017.438784</v>
      </c>
      <c r="E167" s="16">
        <f>('Monthly ELEC - Raw'!E213*3.412)+('Monthly GAS - Raw'!E213*102)</f>
        <v>8275.0771359999999</v>
      </c>
      <c r="F167" s="16">
        <f>('Monthly ELEC - Raw'!F213*3.412)+('Monthly GAS - Raw'!F213*102)</f>
        <v>6668.1161320000001</v>
      </c>
      <c r="G167" s="16">
        <f>('Monthly ELEC - Raw'!G213*3.412)+('Monthly GAS - Raw'!G213*102)</f>
        <v>5758.0937279999998</v>
      </c>
      <c r="H167" s="16">
        <f>('Monthly ELEC - Raw'!H213*3.412)+('Monthly GAS - Raw'!H213*102)</f>
        <v>4316.5463479999999</v>
      </c>
      <c r="I167" s="16">
        <f>('Monthly ELEC - Raw'!I213*3.412)+('Monthly GAS - Raw'!I213*102)</f>
        <v>5274.3885439999995</v>
      </c>
      <c r="J167" s="16">
        <f>('Monthly ELEC - Raw'!J213*3.412)+('Monthly GAS - Raw'!J213*102)</f>
        <v>3898.9807039999996</v>
      </c>
      <c r="K167" s="16">
        <f>('Monthly ELEC - Raw'!K213*3.412)+('Monthly GAS - Raw'!K213*102)</f>
        <v>3996.4954600000001</v>
      </c>
      <c r="L167" s="16">
        <f>('Monthly ELEC - Raw'!L213*3.412)+('Monthly GAS - Raw'!L213*102)</f>
        <v>5859.6565840000003</v>
      </c>
      <c r="M167" s="16">
        <f>('Monthly ELEC - Raw'!M213*3.412)+('Monthly GAS - Raw'!M213*102)</f>
        <v>10309.641752</v>
      </c>
      <c r="N167" s="16">
        <f>('Monthly ELEC - Raw'!N213*3.412)+('Monthly GAS - Raw'!N213*102)</f>
        <v>90972.480371999991</v>
      </c>
      <c r="O167" s="47">
        <f t="shared" si="5"/>
        <v>104.92788970242214</v>
      </c>
    </row>
    <row r="168" spans="1:15" x14ac:dyDescent="0.4">
      <c r="A168">
        <f>'Monthly ELEC - Raw'!A43</f>
        <v>41</v>
      </c>
      <c r="B168" s="16">
        <f>('Monthly ELEC - Raw'!B43*3.412)+('Monthly GAS - Raw'!B43*102)</f>
        <v>14404.79458</v>
      </c>
      <c r="C168" s="16">
        <f>('Monthly ELEC - Raw'!C43*3.412)+('Monthly GAS - Raw'!C43*102)</f>
        <v>14534.535812</v>
      </c>
      <c r="D168" s="16">
        <f>('Monthly ELEC - Raw'!D43*3.412)+('Monthly GAS - Raw'!D43*102)</f>
        <v>15353.553692</v>
      </c>
      <c r="E168" s="16">
        <f>('Monthly ELEC - Raw'!E43*3.412)+('Monthly GAS - Raw'!E43*102)</f>
        <v>4837.0924999999997</v>
      </c>
      <c r="F168" s="16">
        <f>('Monthly ELEC - Raw'!F43*3.412)+('Monthly GAS - Raw'!F43*102)</f>
        <v>6784.1053319999992</v>
      </c>
      <c r="G168" s="16">
        <f>('Monthly ELEC - Raw'!G43*3.412)+('Monthly GAS - Raw'!G43*102)</f>
        <v>3482.8547880000001</v>
      </c>
      <c r="H168" s="16">
        <f>('Monthly ELEC - Raw'!H43*3.412)+('Monthly GAS - Raw'!H43*102)</f>
        <v>2613.7385119999999</v>
      </c>
      <c r="I168" s="16">
        <f>('Monthly ELEC - Raw'!I43*3.412)+('Monthly GAS - Raw'!I43*102)</f>
        <v>2581.0755039999999</v>
      </c>
      <c r="J168" s="16">
        <f>('Monthly ELEC - Raw'!J43*3.412)+('Monthly GAS - Raw'!J43*102)</f>
        <v>2866.3884799999996</v>
      </c>
      <c r="K168" s="16">
        <f>('Monthly ELEC - Raw'!K43*3.412)+('Monthly GAS - Raw'!K43*102)</f>
        <v>3758.1485279999997</v>
      </c>
      <c r="L168" s="16">
        <f>('Monthly ELEC - Raw'!L43*3.412)+('Monthly GAS - Raw'!L43*102)</f>
        <v>6704.5170200000002</v>
      </c>
      <c r="M168" s="16">
        <f>('Monthly ELEC - Raw'!M43*3.412)+('Monthly GAS - Raw'!M43*102)</f>
        <v>13124.972519999999</v>
      </c>
      <c r="N168" s="16">
        <f>('Monthly ELEC - Raw'!N43*3.412)+('Monthly GAS - Raw'!N43*102)</f>
        <v>91045.777268000005</v>
      </c>
      <c r="O168" s="47">
        <f t="shared" si="5"/>
        <v>105.01243052825836</v>
      </c>
    </row>
    <row r="169" spans="1:15" x14ac:dyDescent="0.4">
      <c r="A169">
        <f>'Monthly ELEC - Raw'!A71</f>
        <v>69</v>
      </c>
      <c r="B169" s="16">
        <f>('Monthly ELEC - Raw'!B71*3.412)+('Monthly GAS - Raw'!B71*102)</f>
        <v>13887.303567999999</v>
      </c>
      <c r="C169" s="16">
        <f>('Monthly ELEC - Raw'!C71*3.412)+('Monthly GAS - Raw'!C71*102)</f>
        <v>13450.582956</v>
      </c>
      <c r="D169" s="16">
        <f>('Monthly ELEC - Raw'!D71*3.412)+('Monthly GAS - Raw'!D71*102)</f>
        <v>16183.88242</v>
      </c>
      <c r="E169" s="16">
        <f>('Monthly ELEC - Raw'!E71*3.412)+('Monthly GAS - Raw'!E71*102)</f>
        <v>7585.0293080000001</v>
      </c>
      <c r="F169" s="16">
        <f>('Monthly ELEC - Raw'!F71*3.412)+('Monthly GAS - Raw'!F71*102)</f>
        <v>6077.00774</v>
      </c>
      <c r="G169" s="16">
        <f>('Monthly ELEC - Raw'!G71*3.412)+('Monthly GAS - Raw'!G71*102)</f>
        <v>5259.1094039999998</v>
      </c>
      <c r="H169" s="16">
        <f>('Monthly ELEC - Raw'!H71*3.412)+('Monthly GAS - Raw'!H71*102)</f>
        <v>4206.4890799999994</v>
      </c>
      <c r="I169" s="16">
        <f>('Monthly ELEC - Raw'!I71*3.412)+('Monthly GAS - Raw'!I71*102)</f>
        <v>4628.7855639999998</v>
      </c>
      <c r="J169" s="16">
        <f>('Monthly ELEC - Raw'!J71*3.412)+('Monthly GAS - Raw'!J71*102)</f>
        <v>2950.1463239999998</v>
      </c>
      <c r="K169" s="16">
        <f>('Monthly ELEC - Raw'!K71*3.412)+('Monthly GAS - Raw'!K71*102)</f>
        <v>1898.301788</v>
      </c>
      <c r="L169" s="16">
        <f>('Monthly ELEC - Raw'!L71*3.412)+('Monthly GAS - Raw'!L71*102)</f>
        <v>4349.9714279999998</v>
      </c>
      <c r="M169" s="16">
        <f>('Monthly ELEC - Raw'!M71*3.412)+('Monthly GAS - Raw'!M71*102)</f>
        <v>11079.973872</v>
      </c>
      <c r="N169" s="16">
        <f>('Monthly ELEC - Raw'!N71*3.412)+('Monthly GAS - Raw'!N71*102)</f>
        <v>91556.583452000006</v>
      </c>
      <c r="O169" s="47">
        <f t="shared" si="5"/>
        <v>105.6015956770473</v>
      </c>
    </row>
    <row r="170" spans="1:15" x14ac:dyDescent="0.4">
      <c r="A170">
        <f>'Monthly ELEC - Raw'!A166</f>
        <v>164</v>
      </c>
      <c r="B170" s="16">
        <f>('Monthly ELEC - Raw'!B166*3.412)+('Monthly GAS - Raw'!B166*102)</f>
        <v>11367.564391999997</v>
      </c>
      <c r="C170" s="16">
        <f>('Monthly ELEC - Raw'!C166*3.412)+('Monthly GAS - Raw'!C166*102)</f>
        <v>11730.445844</v>
      </c>
      <c r="D170" s="16">
        <f>('Monthly ELEC - Raw'!D166*3.412)+('Monthly GAS - Raw'!D166*102)</f>
        <v>14095.508687999996</v>
      </c>
      <c r="E170" s="16">
        <f>('Monthly ELEC - Raw'!E166*3.412)+('Monthly GAS - Raw'!E166*102)</f>
        <v>1653.103764</v>
      </c>
      <c r="F170" s="16">
        <f>('Monthly ELEC - Raw'!F166*3.412)+('Monthly GAS - Raw'!F166*102)</f>
        <v>12989.746396</v>
      </c>
      <c r="G170" s="16">
        <f>('Monthly ELEC - Raw'!G166*3.412)+('Monthly GAS - Raw'!G166*102)</f>
        <v>5706.5962079999999</v>
      </c>
      <c r="H170" s="16">
        <f>('Monthly ELEC - Raw'!H166*3.412)+('Monthly GAS - Raw'!H166*102)</f>
        <v>5092.3018759999995</v>
      </c>
      <c r="I170" s="16">
        <f>('Monthly ELEC - Raw'!I166*3.412)+('Monthly GAS - Raw'!I166*102)</f>
        <v>5071.5211920000002</v>
      </c>
      <c r="J170" s="16">
        <f>('Monthly ELEC - Raw'!J166*3.412)+('Monthly GAS - Raw'!J166*102)</f>
        <v>3577.3961559999998</v>
      </c>
      <c r="K170" s="16">
        <f>('Monthly ELEC - Raw'!K166*3.412)+('Monthly GAS - Raw'!K166*102)</f>
        <v>3434.172372</v>
      </c>
      <c r="L170" s="16">
        <f>('Monthly ELEC - Raw'!L166*3.412)+('Monthly GAS - Raw'!L166*102)</f>
        <v>6013.0651200000002</v>
      </c>
      <c r="M170" s="16">
        <f>('Monthly ELEC - Raw'!M166*3.412)+('Monthly GAS - Raw'!M166*102)</f>
        <v>11013.108976</v>
      </c>
      <c r="N170" s="16">
        <f>('Monthly ELEC - Raw'!N166*3.412)+('Monthly GAS - Raw'!N166*102)</f>
        <v>91744.530983999997</v>
      </c>
      <c r="O170" s="47">
        <f t="shared" si="5"/>
        <v>105.81837483737024</v>
      </c>
    </row>
    <row r="171" spans="1:15" x14ac:dyDescent="0.4">
      <c r="A171">
        <f>'Monthly ELEC - Raw'!A152</f>
        <v>150</v>
      </c>
      <c r="B171" s="16">
        <f>('Monthly ELEC - Raw'!B152*3.412)+('Monthly GAS - Raw'!B152*102)</f>
        <v>11270.570272000001</v>
      </c>
      <c r="C171" s="16">
        <f>('Monthly ELEC - Raw'!C152*3.412)+('Monthly GAS - Raw'!C152*102)</f>
        <v>12591.349979999999</v>
      </c>
      <c r="D171" s="16">
        <f>('Monthly ELEC - Raw'!D152*3.412)+('Monthly GAS - Raw'!D152*102)</f>
        <v>14972.490303999999</v>
      </c>
      <c r="E171" s="16">
        <f>('Monthly ELEC - Raw'!E152*3.412)+('Monthly GAS - Raw'!E152*102)</f>
        <v>7941.9095280000001</v>
      </c>
      <c r="F171" s="16">
        <f>('Monthly ELEC - Raw'!F152*3.412)+('Monthly GAS - Raw'!F152*102)</f>
        <v>5972.5055479999992</v>
      </c>
      <c r="G171" s="16">
        <f>('Monthly ELEC - Raw'!G152*3.412)+('Monthly GAS - Raw'!G152*102)</f>
        <v>5690.2804999999998</v>
      </c>
      <c r="H171" s="16">
        <f>('Monthly ELEC - Raw'!H152*3.412)+('Monthly GAS - Raw'!H152*102)</f>
        <v>5535.2275159999654</v>
      </c>
      <c r="I171" s="16">
        <f>('Monthly ELEC - Raw'!I152*3.412)+('Monthly GAS - Raw'!I152*102)</f>
        <v>6991.5237079999661</v>
      </c>
      <c r="J171" s="16">
        <f>('Monthly ELEC - Raw'!J152*3.412)+('Monthly GAS - Raw'!J152*102)</f>
        <v>4247.4227079999964</v>
      </c>
      <c r="K171" s="16">
        <f>('Monthly ELEC - Raw'!K152*3.412)+('Monthly GAS - Raw'!K152*102)</f>
        <v>3274.9071719999965</v>
      </c>
      <c r="L171" s="16">
        <f>('Monthly ELEC - Raw'!L152*3.412)+('Monthly GAS - Raw'!L152*102)</f>
        <v>4669.2204279999969</v>
      </c>
      <c r="M171" s="16">
        <f>('Monthly ELEC - Raw'!M152*3.412)+('Monthly GAS - Raw'!M152*102)</f>
        <v>8755.3038880000004</v>
      </c>
      <c r="N171" s="16">
        <f>('Monthly ELEC - Raw'!N152*3.412)+('Monthly GAS - Raw'!N152*102)</f>
        <v>91912.711551999921</v>
      </c>
      <c r="O171" s="47">
        <f t="shared" si="5"/>
        <v>106.01235473125712</v>
      </c>
    </row>
    <row r="172" spans="1:15" x14ac:dyDescent="0.4">
      <c r="A172">
        <f>'Monthly ELEC - Raw'!A99</f>
        <v>97</v>
      </c>
      <c r="B172" s="16">
        <f>('Monthly ELEC - Raw'!B99*3.412)+('Monthly GAS - Raw'!B99*102)</f>
        <v>13430.79148</v>
      </c>
      <c r="C172" s="16">
        <f>('Monthly ELEC - Raw'!C99*3.412)+('Monthly GAS - Raw'!C99*102)</f>
        <v>14339.666052</v>
      </c>
      <c r="D172" s="16">
        <f>('Monthly ELEC - Raw'!D99*3.412)+('Monthly GAS - Raw'!D99*102)</f>
        <v>16351.616</v>
      </c>
      <c r="E172" s="16">
        <f>('Monthly ELEC - Raw'!E99*3.412)+('Monthly GAS - Raw'!E99*102)</f>
        <v>6584.5798639999966</v>
      </c>
      <c r="F172" s="16">
        <f>('Monthly ELEC - Raw'!F99*3.412)+('Monthly GAS - Raw'!F99*102)</f>
        <v>6458.0374160000001</v>
      </c>
      <c r="G172" s="16">
        <f>('Monthly ELEC - Raw'!G99*3.412)+('Monthly GAS - Raw'!G99*102)</f>
        <v>5526.0076119999958</v>
      </c>
      <c r="H172" s="16">
        <f>('Monthly ELEC - Raw'!H99*3.412)+('Monthly GAS - Raw'!H99*102)</f>
        <v>4404.3950439999999</v>
      </c>
      <c r="I172" s="16">
        <f>('Monthly ELEC - Raw'!I99*3.412)+('Monthly GAS - Raw'!I99*102)</f>
        <v>4418.9199959999996</v>
      </c>
      <c r="J172" s="16">
        <f>('Monthly ELEC - Raw'!J99*3.412)+('Monthly GAS - Raw'!J99*102)</f>
        <v>2736.0089319999997</v>
      </c>
      <c r="K172" s="16">
        <f>('Monthly ELEC - Raw'!K99*3.412)+('Monthly GAS - Raw'!K99*102)</f>
        <v>2660.5065239999999</v>
      </c>
      <c r="L172" s="16">
        <f>('Monthly ELEC - Raw'!L99*3.412)+('Monthly GAS - Raw'!L99*102)</f>
        <v>3496.6151799999998</v>
      </c>
      <c r="M172" s="16">
        <f>('Monthly ELEC - Raw'!M99*3.412)+('Monthly GAS - Raw'!M99*102)</f>
        <v>11525.294191999999</v>
      </c>
      <c r="N172" s="16">
        <f>('Monthly ELEC - Raw'!N99*3.412)+('Monthly GAS - Raw'!N99*102)</f>
        <v>91932.438291999992</v>
      </c>
      <c r="O172" s="47">
        <f t="shared" si="5"/>
        <v>106.03510760322952</v>
      </c>
    </row>
    <row r="173" spans="1:15" x14ac:dyDescent="0.4">
      <c r="A173">
        <f>'Monthly ELEC - Raw'!A141</f>
        <v>139</v>
      </c>
      <c r="B173" s="16">
        <f>('Monthly ELEC - Raw'!B141*3.412)+('Monthly GAS - Raw'!B141*102)</f>
        <v>10860.065523999996</v>
      </c>
      <c r="C173" s="16">
        <f>('Monthly ELEC - Raw'!C141*3.412)+('Monthly GAS - Raw'!C141*102)</f>
        <v>11754.715468</v>
      </c>
      <c r="D173" s="16">
        <f>('Monthly ELEC - Raw'!D141*3.412)+('Monthly GAS - Raw'!D141*102)</f>
        <v>12951.946587999997</v>
      </c>
      <c r="E173" s="16">
        <f>('Monthly ELEC - Raw'!E141*3.412)+('Monthly GAS - Raw'!E141*102)</f>
        <v>7127.9306280000001</v>
      </c>
      <c r="F173" s="16">
        <f>('Monthly ELEC - Raw'!F141*3.412)+('Monthly GAS - Raw'!F141*102)</f>
        <v>6098.5563280000006</v>
      </c>
      <c r="G173" s="16">
        <f>('Monthly ELEC - Raw'!G141*3.412)+('Monthly GAS - Raw'!G141*102)</f>
        <v>6942.1806280000001</v>
      </c>
      <c r="H173" s="16">
        <f>('Monthly ELEC - Raw'!H141*3.412)+('Monthly GAS - Raw'!H141*102)</f>
        <v>5735.8054159999656</v>
      </c>
      <c r="I173" s="16">
        <f>('Monthly ELEC - Raw'!I141*3.412)+('Monthly GAS - Raw'!I141*102)</f>
        <v>5973.8759759999994</v>
      </c>
      <c r="J173" s="16">
        <f>('Monthly ELEC - Raw'!J141*3.412)+('Monthly GAS - Raw'!J141*102)</f>
        <v>3186.5330279999966</v>
      </c>
      <c r="K173" s="16">
        <f>('Monthly ELEC - Raw'!K141*3.412)+('Monthly GAS - Raw'!K141*102)</f>
        <v>3269.9374239999966</v>
      </c>
      <c r="L173" s="16">
        <f>('Monthly ELEC - Raw'!L141*3.412)+('Monthly GAS - Raw'!L141*102)</f>
        <v>6203.0947199999964</v>
      </c>
      <c r="M173" s="16">
        <f>('Monthly ELEC - Raw'!M141*3.412)+('Monthly GAS - Raw'!M141*102)</f>
        <v>11842.722856</v>
      </c>
      <c r="N173" s="16">
        <f>('Monthly ELEC - Raw'!N141*3.412)+('Monthly GAS - Raw'!N141*102)</f>
        <v>91947.364583999952</v>
      </c>
      <c r="O173" s="47">
        <f t="shared" si="5"/>
        <v>106.05232362629752</v>
      </c>
    </row>
    <row r="174" spans="1:15" x14ac:dyDescent="0.4">
      <c r="A174">
        <f>'Monthly ELEC - Raw'!A194</f>
        <v>192</v>
      </c>
      <c r="B174" s="16">
        <f>('Monthly ELEC - Raw'!B194*3.412)+('Monthly GAS - Raw'!B194*102)</f>
        <v>14385.3441</v>
      </c>
      <c r="C174" s="16">
        <f>('Monthly ELEC - Raw'!C194*3.412)+('Monthly GAS - Raw'!C194*102)</f>
        <v>15266.837439999999</v>
      </c>
      <c r="D174" s="16">
        <f>('Monthly ELEC - Raw'!D194*3.412)+('Monthly GAS - Raw'!D194*102)</f>
        <v>16249.847879999999</v>
      </c>
      <c r="E174" s="16">
        <f>('Monthly ELEC - Raw'!E194*3.412)+('Monthly GAS - Raw'!E194*102)</f>
        <v>7978.1066199999996</v>
      </c>
      <c r="F174" s="16">
        <f>('Monthly ELEC - Raw'!F194*3.412)+('Monthly GAS - Raw'!F194*102)</f>
        <v>7074.8567640000001</v>
      </c>
      <c r="G174" s="16">
        <f>('Monthly ELEC - Raw'!G194*3.412)+('Monthly GAS - Raw'!G194*102)</f>
        <v>4066.7261239999998</v>
      </c>
      <c r="H174" s="16">
        <f>('Monthly ELEC - Raw'!H194*3.412)+('Monthly GAS - Raw'!H194*102)</f>
        <v>1942.5606480000001</v>
      </c>
      <c r="I174" s="16">
        <f>('Monthly ELEC - Raw'!I194*3.412)+('Monthly GAS - Raw'!I194*102)</f>
        <v>1957.7150799999999</v>
      </c>
      <c r="J174" s="16">
        <f>('Monthly ELEC - Raw'!J194*3.412)+('Monthly GAS - Raw'!J194*102)</f>
        <v>1361.6830360000001</v>
      </c>
      <c r="K174" s="16">
        <f>('Monthly ELEC - Raw'!K194*3.412)+('Monthly GAS - Raw'!K194*102)</f>
        <v>2028.6673479999999</v>
      </c>
      <c r="L174" s="16">
        <f>('Monthly ELEC - Raw'!L194*3.412)+('Monthly GAS - Raw'!L194*102)</f>
        <v>6497.29234</v>
      </c>
      <c r="M174" s="16">
        <f>('Monthly ELEC - Raw'!M194*3.412)+('Monthly GAS - Raw'!M194*102)</f>
        <v>13696.253371999999</v>
      </c>
      <c r="N174" s="16">
        <f>('Monthly ELEC - Raw'!N194*3.412)+('Monthly GAS - Raw'!N194*102)</f>
        <v>92505.890752000007</v>
      </c>
      <c r="O174" s="47">
        <f t="shared" si="5"/>
        <v>106.69652912572089</v>
      </c>
    </row>
    <row r="175" spans="1:15" x14ac:dyDescent="0.4">
      <c r="A175">
        <f>'Monthly ELEC - Raw'!A180</f>
        <v>178</v>
      </c>
      <c r="B175" s="16">
        <f>('Monthly ELEC - Raw'!B180*3.412)+('Monthly GAS - Raw'!B180*102)</f>
        <v>13088.973908</v>
      </c>
      <c r="C175" s="16">
        <f>('Monthly ELEC - Raw'!C180*3.412)+('Monthly GAS - Raw'!C180*102)</f>
        <v>15809.394676</v>
      </c>
      <c r="D175" s="16">
        <f>('Monthly ELEC - Raw'!D180*3.412)+('Monthly GAS - Raw'!D180*102)</f>
        <v>9278.1020960000005</v>
      </c>
      <c r="E175" s="16">
        <f>('Monthly ELEC - Raw'!E180*3.412)+('Monthly GAS - Raw'!E180*102)</f>
        <v>7157.0807439999962</v>
      </c>
      <c r="F175" s="16">
        <f>('Monthly ELEC - Raw'!F180*3.412)+('Monthly GAS - Raw'!F180*102)</f>
        <v>4238.618999999997</v>
      </c>
      <c r="G175" s="16">
        <f>('Monthly ELEC - Raw'!G180*3.412)+('Monthly GAS - Raw'!G180*102)</f>
        <v>3092.9159719999966</v>
      </c>
      <c r="H175" s="16">
        <f>('Monthly ELEC - Raw'!H180*3.412)+('Monthly GAS - Raw'!H180*102)</f>
        <v>2674.13238</v>
      </c>
      <c r="I175" s="16">
        <f>('Monthly ELEC - Raw'!I180*3.412)+('Monthly GAS - Raw'!I180*102)</f>
        <v>2564.1142479999999</v>
      </c>
      <c r="J175" s="16">
        <f>('Monthly ELEC - Raw'!J180*3.412)+('Monthly GAS - Raw'!J180*102)</f>
        <v>2534.0953359999967</v>
      </c>
      <c r="K175" s="16">
        <f>('Monthly ELEC - Raw'!K180*3.412)+('Monthly GAS - Raw'!K180*102)</f>
        <v>4214.9739759999966</v>
      </c>
      <c r="L175" s="16">
        <f>('Monthly ELEC - Raw'!L180*3.412)+('Monthly GAS - Raw'!L180*102)</f>
        <v>12971.439207999996</v>
      </c>
      <c r="M175" s="16">
        <f>('Monthly ELEC - Raw'!M180*3.412)+('Monthly GAS - Raw'!M180*102)</f>
        <v>14891.120179999996</v>
      </c>
      <c r="N175" s="16">
        <f>('Monthly ELEC - Raw'!N180*3.412)+('Monthly GAS - Raw'!N180*102)</f>
        <v>92514.961723999979</v>
      </c>
      <c r="O175" s="47">
        <f t="shared" si="5"/>
        <v>106.70699160784311</v>
      </c>
    </row>
    <row r="176" spans="1:15" x14ac:dyDescent="0.4">
      <c r="A176">
        <f>'Monthly ELEC - Raw'!A212</f>
        <v>210</v>
      </c>
      <c r="B176" s="16">
        <f>('Monthly ELEC - Raw'!B212*3.412)+('Monthly GAS - Raw'!B212*102)</f>
        <v>12086.929523999999</v>
      </c>
      <c r="C176" s="16">
        <f>('Monthly ELEC - Raw'!C212*3.412)+('Monthly GAS - Raw'!C212*102)</f>
        <v>13701.152936</v>
      </c>
      <c r="D176" s="16">
        <f>('Monthly ELEC - Raw'!D212*3.412)+('Monthly GAS - Raw'!D212*102)</f>
        <v>15922.749812</v>
      </c>
      <c r="E176" s="16">
        <f>('Monthly ELEC - Raw'!E212*3.412)+('Monthly GAS - Raw'!E212*102)</f>
        <v>7250.7741960000003</v>
      </c>
      <c r="F176" s="16">
        <f>('Monthly ELEC - Raw'!F212*3.412)+('Monthly GAS - Raw'!F212*102)</f>
        <v>6779.4611239999995</v>
      </c>
      <c r="G176" s="16">
        <f>('Monthly ELEC - Raw'!G212*3.412)+('Monthly GAS - Raw'!G212*102)</f>
        <v>6064.8814240000002</v>
      </c>
      <c r="H176" s="16">
        <f>('Monthly ELEC - Raw'!H212*3.412)+('Monthly GAS - Raw'!H212*102)</f>
        <v>2141.1815960000004</v>
      </c>
      <c r="I176" s="16">
        <f>('Monthly ELEC - Raw'!I212*3.412)+('Monthly GAS - Raw'!I212*102)</f>
        <v>3838.8576480000002</v>
      </c>
      <c r="J176" s="16">
        <f>('Monthly ELEC - Raw'!J212*3.412)+('Monthly GAS - Raw'!J212*102)</f>
        <v>3719.2089759999999</v>
      </c>
      <c r="K176" s="16">
        <f>('Monthly ELEC - Raw'!K212*3.412)+('Monthly GAS - Raw'!K212*102)</f>
        <v>3259.7763519999999</v>
      </c>
      <c r="L176" s="16">
        <f>('Monthly ELEC - Raw'!L212*3.412)+('Monthly GAS - Raw'!L212*102)</f>
        <v>5695.0121280000003</v>
      </c>
      <c r="M176" s="16">
        <f>('Monthly ELEC - Raw'!M212*3.412)+('Monthly GAS - Raw'!M212*102)</f>
        <v>12279.289656000001</v>
      </c>
      <c r="N176" s="16">
        <f>('Monthly ELEC - Raw'!N212*3.412)+('Monthly GAS - Raw'!N212*102)</f>
        <v>92739.275372000004</v>
      </c>
      <c r="O176" s="47">
        <f t="shared" si="5"/>
        <v>106.96571553863899</v>
      </c>
    </row>
    <row r="177" spans="1:15" x14ac:dyDescent="0.4">
      <c r="A177">
        <f>'Monthly ELEC - Raw'!A163</f>
        <v>161</v>
      </c>
      <c r="B177" s="16">
        <f>('Monthly ELEC - Raw'!B163*3.412)+('Monthly GAS - Raw'!B163*102)</f>
        <v>14263.232916000001</v>
      </c>
      <c r="C177" s="16">
        <f>('Monthly ELEC - Raw'!C163*3.412)+('Monthly GAS - Raw'!C163*102)</f>
        <v>14559.952207999997</v>
      </c>
      <c r="D177" s="16">
        <f>('Monthly ELEC - Raw'!D163*3.412)+('Monthly GAS - Raw'!D163*102)</f>
        <v>16541.808179999996</v>
      </c>
      <c r="E177" s="16">
        <f>('Monthly ELEC - Raw'!E163*3.412)+('Monthly GAS - Raw'!E163*102)</f>
        <v>9140.9300719999992</v>
      </c>
      <c r="F177" s="16">
        <f>('Monthly ELEC - Raw'!F163*3.412)+('Monthly GAS - Raw'!F163*102)</f>
        <v>6649.1709679999967</v>
      </c>
      <c r="G177" s="16">
        <f>('Monthly ELEC - Raw'!G163*3.412)+('Monthly GAS - Raw'!G163*102)</f>
        <v>4724.2441479999998</v>
      </c>
      <c r="H177" s="16">
        <f>('Monthly ELEC - Raw'!H163*3.412)+('Monthly GAS - Raw'!H163*102)</f>
        <v>2252.1465239999966</v>
      </c>
      <c r="I177" s="16">
        <f>('Monthly ELEC - Raw'!I163*3.412)+('Monthly GAS - Raw'!I163*102)</f>
        <v>3955.7682919999997</v>
      </c>
      <c r="J177" s="16">
        <f>('Monthly ELEC - Raw'!J163*3.412)+('Monthly GAS - Raw'!J163*102)</f>
        <v>3173.5195919999996</v>
      </c>
      <c r="K177" s="16">
        <f>('Monthly ELEC - Raw'!K163*3.412)+('Monthly GAS - Raw'!K163*102)</f>
        <v>2571.0490359999967</v>
      </c>
      <c r="L177" s="16">
        <f>('Monthly ELEC - Raw'!L163*3.412)+('Monthly GAS - Raw'!L163*102)</f>
        <v>4035.9975839999966</v>
      </c>
      <c r="M177" s="16">
        <f>('Monthly ELEC - Raw'!M163*3.412)+('Monthly GAS - Raw'!M163*102)</f>
        <v>10882.995632</v>
      </c>
      <c r="N177" s="16">
        <f>('Monthly ELEC - Raw'!N163*3.412)+('Monthly GAS - Raw'!N163*102)</f>
        <v>92750.815151999981</v>
      </c>
      <c r="O177" s="47">
        <f t="shared" si="5"/>
        <v>106.97902555017299</v>
      </c>
    </row>
    <row r="178" spans="1:15" x14ac:dyDescent="0.4">
      <c r="A178">
        <f>'Monthly ELEC - Raw'!A177</f>
        <v>175</v>
      </c>
      <c r="B178" s="16">
        <f>('Monthly ELEC - Raw'!B177*3.412)+('Monthly GAS - Raw'!B177*102)</f>
        <v>13383.159960000001</v>
      </c>
      <c r="C178" s="16">
        <f>('Monthly ELEC - Raw'!C177*3.412)+('Monthly GAS - Raw'!C177*102)</f>
        <v>1219.830944</v>
      </c>
      <c r="D178" s="16">
        <f>('Monthly ELEC - Raw'!D177*3.412)+('Monthly GAS - Raw'!D177*102)</f>
        <v>23397.641023999997</v>
      </c>
      <c r="E178" s="16">
        <f>('Monthly ELEC - Raw'!E177*3.412)+('Monthly GAS - Raw'!E177*102)</f>
        <v>6633.0626439999996</v>
      </c>
      <c r="F178" s="16">
        <f>('Monthly ELEC - Raw'!F177*3.412)+('Monthly GAS - Raw'!F177*102)</f>
        <v>1306.6288120000002</v>
      </c>
      <c r="G178" s="16">
        <f>('Monthly ELEC - Raw'!G177*3.412)+('Monthly GAS - Raw'!G177*102)</f>
        <v>7667.1495279999999</v>
      </c>
      <c r="H178" s="16">
        <f>('Monthly ELEC - Raw'!H177*3.412)+('Monthly GAS - Raw'!H177*102)</f>
        <v>4823.8764919999967</v>
      </c>
      <c r="I178" s="16">
        <f>('Monthly ELEC - Raw'!I177*3.412)+('Monthly GAS - Raw'!I177*102)</f>
        <v>5206.6586039999656</v>
      </c>
      <c r="J178" s="16">
        <f>('Monthly ELEC - Raw'!J177*3.412)+('Monthly GAS - Raw'!J177*102)</f>
        <v>3745.3023480000002</v>
      </c>
      <c r="K178" s="16">
        <f>('Monthly ELEC - Raw'!K177*3.412)+('Monthly GAS - Raw'!K177*102)</f>
        <v>4253.9390839999996</v>
      </c>
      <c r="L178" s="16">
        <f>('Monthly ELEC - Raw'!L177*3.412)+('Monthly GAS - Raw'!L177*102)</f>
        <v>1736.5646960000001</v>
      </c>
      <c r="M178" s="16">
        <f>('Monthly ELEC - Raw'!M177*3.412)+('Monthly GAS - Raw'!M177*102)</f>
        <v>19410.369355999996</v>
      </c>
      <c r="N178" s="16">
        <f>('Monthly ELEC - Raw'!N177*3.412)+('Monthly GAS - Raw'!N177*102)</f>
        <v>92784.183491999953</v>
      </c>
      <c r="O178" s="47">
        <f t="shared" si="5"/>
        <v>107.01751267820063</v>
      </c>
    </row>
    <row r="179" spans="1:15" x14ac:dyDescent="0.4">
      <c r="A179">
        <f>'Monthly ELEC - Raw'!A76</f>
        <v>74</v>
      </c>
      <c r="B179" s="16">
        <f>('Monthly ELEC - Raw'!B76*3.412)+('Monthly GAS - Raw'!B76*102)</f>
        <v>12597.569512</v>
      </c>
      <c r="C179" s="16">
        <f>('Monthly ELEC - Raw'!C76*3.412)+('Monthly GAS - Raw'!C76*102)</f>
        <v>13617.386936000001</v>
      </c>
      <c r="D179" s="16">
        <f>('Monthly ELEC - Raw'!D76*3.412)+('Monthly GAS - Raw'!D76*102)</f>
        <v>15095.983484</v>
      </c>
      <c r="E179" s="16">
        <f>('Monthly ELEC - Raw'!E76*3.412)+('Monthly GAS - Raw'!E76*102)</f>
        <v>7917.3579719999998</v>
      </c>
      <c r="F179" s="16">
        <f>('Monthly ELEC - Raw'!F76*3.412)+('Monthly GAS - Raw'!F76*102)</f>
        <v>6688.8746719999999</v>
      </c>
      <c r="G179" s="16">
        <f>('Monthly ELEC - Raw'!G76*3.412)+('Monthly GAS - Raw'!G76*102)</f>
        <v>5184.2618280000006</v>
      </c>
      <c r="H179" s="16">
        <f>('Monthly ELEC - Raw'!H76*3.412)+('Monthly GAS - Raw'!H76*102)</f>
        <v>3558.6610679999999</v>
      </c>
      <c r="I179" s="16">
        <f>('Monthly ELEC - Raw'!I76*3.412)+('Monthly GAS - Raw'!I76*102)</f>
        <v>3760.1124399999999</v>
      </c>
      <c r="J179" s="16">
        <f>('Monthly ELEC - Raw'!J76*3.412)+('Monthly GAS - Raw'!J76*102)</f>
        <v>3072.2668199999998</v>
      </c>
      <c r="K179" s="16">
        <f>('Monthly ELEC - Raw'!K76*3.412)+('Monthly GAS - Raw'!K76*102)</f>
        <v>3654.3623120000002</v>
      </c>
      <c r="L179" s="16">
        <f>('Monthly ELEC - Raw'!L76*3.412)+('Monthly GAS - Raw'!L76*102)</f>
        <v>5789.1355599999997</v>
      </c>
      <c r="M179" s="16">
        <f>('Monthly ELEC - Raw'!M76*3.412)+('Monthly GAS - Raw'!M76*102)</f>
        <v>11984.532127999999</v>
      </c>
      <c r="N179" s="16">
        <f>('Monthly ELEC - Raw'!N76*3.412)+('Monthly GAS - Raw'!N76*102)</f>
        <v>92920.504732000001</v>
      </c>
      <c r="O179" s="47">
        <f t="shared" si="5"/>
        <v>107.17474594232988</v>
      </c>
    </row>
    <row r="180" spans="1:15" x14ac:dyDescent="0.4">
      <c r="A180">
        <f>'Monthly ELEC - Raw'!A46</f>
        <v>44</v>
      </c>
      <c r="B180" s="16">
        <f>('Monthly ELEC - Raw'!B46*3.412)+('Monthly GAS - Raw'!B46*102)</f>
        <v>11940.527631999999</v>
      </c>
      <c r="C180" s="16">
        <f>('Monthly ELEC - Raw'!C46*3.412)+('Monthly GAS - Raw'!C46*102)</f>
        <v>12104.554312</v>
      </c>
      <c r="D180" s="16">
        <f>('Monthly ELEC - Raw'!D46*3.412)+('Monthly GAS - Raw'!D46*102)</f>
        <v>14455.563332</v>
      </c>
      <c r="E180" s="16">
        <f>('Monthly ELEC - Raw'!E46*3.412)+('Monthly GAS - Raw'!E46*102)</f>
        <v>9281.1887600000009</v>
      </c>
      <c r="F180" s="16">
        <f>('Monthly ELEC - Raw'!F46*3.412)+('Monthly GAS - Raw'!F46*102)</f>
        <v>8604.4687479999993</v>
      </c>
      <c r="G180" s="16">
        <f>('Monthly ELEC - Raw'!G46*3.412)+('Monthly GAS - Raw'!G46*102)</f>
        <v>9293.5978240000004</v>
      </c>
      <c r="H180" s="16">
        <f>('Monthly ELEC - Raw'!H46*3.412)+('Monthly GAS - Raw'!H46*102)</f>
        <v>7501.1570199999996</v>
      </c>
      <c r="I180" s="16">
        <f>('Monthly ELEC - Raw'!I46*3.412)+('Monthly GAS - Raw'!I46*102)</f>
        <v>2355.320252</v>
      </c>
      <c r="J180" s="16">
        <f>('Monthly ELEC - Raw'!J46*3.412)+('Monthly GAS - Raw'!J46*102)</f>
        <v>1463.4029800000001</v>
      </c>
      <c r="K180" s="16">
        <f>('Monthly ELEC - Raw'!K46*3.412)+('Monthly GAS - Raw'!K46*102)</f>
        <v>1869.25342</v>
      </c>
      <c r="L180" s="16">
        <f>('Monthly ELEC - Raw'!L46*3.412)+('Monthly GAS - Raw'!L46*102)</f>
        <v>4965.7089679999999</v>
      </c>
      <c r="M180" s="16">
        <f>('Monthly ELEC - Raw'!M46*3.412)+('Monthly GAS - Raw'!M46*102)</f>
        <v>9425.0669679999992</v>
      </c>
      <c r="N180" s="16">
        <f>('Monthly ELEC - Raw'!N46*3.412)+('Monthly GAS - Raw'!N46*102)</f>
        <v>93259.810215999998</v>
      </c>
      <c r="O180" s="47">
        <f t="shared" si="5"/>
        <v>107.56610174855824</v>
      </c>
    </row>
    <row r="181" spans="1:15" x14ac:dyDescent="0.4">
      <c r="A181">
        <f>'Monthly ELEC - Raw'!A69</f>
        <v>67</v>
      </c>
      <c r="B181" s="16">
        <f>('Monthly ELEC - Raw'!B69*3.412)+('Monthly GAS - Raw'!B69*102)</f>
        <v>11742.979656</v>
      </c>
      <c r="C181" s="16">
        <f>('Monthly ELEC - Raw'!C69*3.412)+('Monthly GAS - Raw'!C69*102)</f>
        <v>15130.969928</v>
      </c>
      <c r="D181" s="16">
        <f>('Monthly ELEC - Raw'!D69*3.412)+('Monthly GAS - Raw'!D69*102)</f>
        <v>15750.547912</v>
      </c>
      <c r="E181" s="16">
        <f>('Monthly ELEC - Raw'!E69*3.412)+('Monthly GAS - Raw'!E69*102)</f>
        <v>9203.5430039999992</v>
      </c>
      <c r="F181" s="16">
        <f>('Monthly ELEC - Raw'!F69*3.412)+('Monthly GAS - Raw'!F69*102)</f>
        <v>6917.8176560000002</v>
      </c>
      <c r="G181" s="16">
        <f>('Monthly ELEC - Raw'!G69*3.412)+('Monthly GAS - Raw'!G69*102)</f>
        <v>4840.1782800000001</v>
      </c>
      <c r="H181" s="16">
        <f>('Monthly ELEC - Raw'!H69*3.412)+('Monthly GAS - Raw'!H69*102)</f>
        <v>2559.0250799999999</v>
      </c>
      <c r="I181" s="16">
        <f>('Monthly ELEC - Raw'!I69*3.412)+('Monthly GAS - Raw'!I69*102)</f>
        <v>1981.5953959999999</v>
      </c>
      <c r="J181" s="16">
        <f>('Monthly ELEC - Raw'!J69*3.412)+('Monthly GAS - Raw'!J69*102)</f>
        <v>1685.73064</v>
      </c>
      <c r="K181" s="16">
        <f>('Monthly ELEC - Raw'!K69*3.412)+('Monthly GAS - Raw'!K69*102)</f>
        <v>3195.5726119999999</v>
      </c>
      <c r="L181" s="16">
        <f>('Monthly ELEC - Raw'!L69*3.412)+('Monthly GAS - Raw'!L69*102)</f>
        <v>6620.7486680000002</v>
      </c>
      <c r="M181" s="16">
        <f>('Monthly ELEC - Raw'!M69*3.412)+('Monthly GAS - Raw'!M69*102)</f>
        <v>14000.796584</v>
      </c>
      <c r="N181" s="16">
        <f>('Monthly ELEC - Raw'!N69*3.412)+('Monthly GAS - Raw'!N69*102)</f>
        <v>93629.505416</v>
      </c>
      <c r="O181" s="47">
        <f t="shared" si="5"/>
        <v>107.99250913033448</v>
      </c>
    </row>
    <row r="182" spans="1:15" x14ac:dyDescent="0.4">
      <c r="A182">
        <f>'Monthly ELEC - Raw'!A117</f>
        <v>115</v>
      </c>
      <c r="B182" s="16">
        <f>('Monthly ELEC - Raw'!B117*3.412)+('Monthly GAS - Raw'!B117*102)</f>
        <v>15129.776203999996</v>
      </c>
      <c r="C182" s="16">
        <f>('Monthly ELEC - Raw'!C117*3.412)+('Monthly GAS - Raw'!C117*102)</f>
        <v>16287.680611999996</v>
      </c>
      <c r="D182" s="16">
        <f>('Monthly ELEC - Raw'!D117*3.412)+('Monthly GAS - Raw'!D117*102)</f>
        <v>16269.917468</v>
      </c>
      <c r="E182" s="16">
        <f>('Monthly ELEC - Raw'!E117*3.412)+('Monthly GAS - Raw'!E117*102)</f>
        <v>7560.2784559999964</v>
      </c>
      <c r="F182" s="16">
        <f>('Monthly ELEC - Raw'!F117*3.412)+('Monthly GAS - Raw'!F117*102)</f>
        <v>6370.3405879999964</v>
      </c>
      <c r="G182" s="16">
        <f>('Monthly ELEC - Raw'!G117*3.412)+('Monthly GAS - Raw'!G117*102)</f>
        <v>5253.5885159999962</v>
      </c>
      <c r="H182" s="16">
        <f>('Monthly ELEC - Raw'!H117*3.412)+('Monthly GAS - Raw'!H117*102)</f>
        <v>4400.8208720000002</v>
      </c>
      <c r="I182" s="16">
        <f>('Monthly ELEC - Raw'!I117*3.412)+('Monthly GAS - Raw'!I117*102)</f>
        <v>4272.0964160000003</v>
      </c>
      <c r="J182" s="16">
        <f>('Monthly ELEC - Raw'!J117*3.412)+('Monthly GAS - Raw'!J117*102)</f>
        <v>2777.8707599999966</v>
      </c>
      <c r="K182" s="16">
        <f>('Monthly ELEC - Raw'!K117*3.412)+('Monthly GAS - Raw'!K117*102)</f>
        <v>2687.6489159999965</v>
      </c>
      <c r="L182" s="16">
        <f>('Monthly ELEC - Raw'!L117*3.412)+('Monthly GAS - Raw'!L117*102)</f>
        <v>3795.2741599999963</v>
      </c>
      <c r="M182" s="16">
        <f>('Monthly ELEC - Raw'!M117*3.412)+('Monthly GAS - Raw'!M117*102)</f>
        <v>9163.3446279999971</v>
      </c>
      <c r="N182" s="16">
        <f>('Monthly ELEC - Raw'!N117*3.412)+('Monthly GAS - Raw'!N117*102)</f>
        <v>93968.637595999971</v>
      </c>
      <c r="O182" s="47">
        <f t="shared" si="5"/>
        <v>108.38366504728947</v>
      </c>
    </row>
    <row r="183" spans="1:15" x14ac:dyDescent="0.4">
      <c r="A183">
        <f>'Monthly ELEC - Raw'!A98</f>
        <v>96</v>
      </c>
      <c r="B183" s="16">
        <f>('Monthly ELEC - Raw'!B98*3.412)+('Monthly GAS - Raw'!B98*102)</f>
        <v>14878.021511999999</v>
      </c>
      <c r="C183" s="16">
        <f>('Monthly ELEC - Raw'!C98*3.412)+('Monthly GAS - Raw'!C98*102)</f>
        <v>16906.973387999999</v>
      </c>
      <c r="D183" s="16">
        <f>('Monthly ELEC - Raw'!D98*3.412)+('Monthly GAS - Raw'!D98*102)</f>
        <v>17476.499071999999</v>
      </c>
      <c r="E183" s="16">
        <f>('Monthly ELEC - Raw'!E98*3.412)+('Monthly GAS - Raw'!E98*102)</f>
        <v>7660.2704599999997</v>
      </c>
      <c r="F183" s="16">
        <f>('Monthly ELEC - Raw'!F98*3.412)+('Monthly GAS - Raw'!F98*102)</f>
        <v>6113.4868319999969</v>
      </c>
      <c r="G183" s="16">
        <f>('Monthly ELEC - Raw'!G98*3.412)+('Monthly GAS - Raw'!G98*102)</f>
        <v>3782.1755599999997</v>
      </c>
      <c r="H183" s="16">
        <f>('Monthly ELEC - Raw'!H98*3.412)+('Monthly GAS - Raw'!H98*102)</f>
        <v>2584.9546759999967</v>
      </c>
      <c r="I183" s="16">
        <f>('Monthly ELEC - Raw'!I98*3.412)+('Monthly GAS - Raw'!I98*102)</f>
        <v>3842.3087839999966</v>
      </c>
      <c r="J183" s="16">
        <f>('Monthly ELEC - Raw'!J98*3.412)+('Monthly GAS - Raw'!J98*102)</f>
        <v>2235.3662399999998</v>
      </c>
      <c r="K183" s="16">
        <f>('Monthly ELEC - Raw'!K98*3.412)+('Monthly GAS - Raw'!K98*102)</f>
        <v>2128.1527040000001</v>
      </c>
      <c r="L183" s="16">
        <f>('Monthly ELEC - Raw'!L98*3.412)+('Monthly GAS - Raw'!L98*102)</f>
        <v>4500.6588599999968</v>
      </c>
      <c r="M183" s="16">
        <f>('Monthly ELEC - Raw'!M98*3.412)+('Monthly GAS - Raw'!M98*102)</f>
        <v>11889.480631999999</v>
      </c>
      <c r="N183" s="16">
        <f>('Monthly ELEC - Raw'!N98*3.412)+('Monthly GAS - Raw'!N98*102)</f>
        <v>93998.34871999998</v>
      </c>
      <c r="O183" s="47">
        <f t="shared" si="5"/>
        <v>108.41793393310263</v>
      </c>
    </row>
    <row r="184" spans="1:15" x14ac:dyDescent="0.4">
      <c r="A184">
        <f>'Monthly ELEC - Raw'!A61</f>
        <v>59</v>
      </c>
      <c r="B184" s="16">
        <f>('Monthly ELEC - Raw'!B61*3.412)+('Monthly GAS - Raw'!B61*102)</f>
        <v>12355.575492</v>
      </c>
      <c r="C184" s="16">
        <f>('Monthly ELEC - Raw'!C61*3.412)+('Monthly GAS - Raw'!C61*102)</f>
        <v>13004.593884</v>
      </c>
      <c r="D184" s="16">
        <f>('Monthly ELEC - Raw'!D61*3.412)+('Monthly GAS - Raw'!D61*102)</f>
        <v>13652.641595999999</v>
      </c>
      <c r="E184" s="16">
        <f>('Monthly ELEC - Raw'!E61*3.412)+('Monthly GAS - Raw'!E61*102)</f>
        <v>7316.2253959999998</v>
      </c>
      <c r="F184" s="16">
        <f>('Monthly ELEC - Raw'!F61*3.412)+('Monthly GAS - Raw'!F61*102)</f>
        <v>6798.2944399999997</v>
      </c>
      <c r="G184" s="16">
        <f>('Monthly ELEC - Raw'!G61*3.412)+('Monthly GAS - Raw'!G61*102)</f>
        <v>5676.9975159999995</v>
      </c>
      <c r="H184" s="16">
        <f>('Monthly ELEC - Raw'!H61*3.412)+('Monthly GAS - Raw'!H61*102)</f>
        <v>5722.6042519999992</v>
      </c>
      <c r="I184" s="16">
        <f>('Monthly ELEC - Raw'!I61*3.412)+('Monthly GAS - Raw'!I61*102)</f>
        <v>5259.2156519999999</v>
      </c>
      <c r="J184" s="16">
        <f>('Monthly ELEC - Raw'!J61*3.412)+('Monthly GAS - Raw'!J61*102)</f>
        <v>4198.8681400000005</v>
      </c>
      <c r="K184" s="16">
        <f>('Monthly ELEC - Raw'!K61*3.412)+('Monthly GAS - Raw'!K61*102)</f>
        <v>3744.2072319999997</v>
      </c>
      <c r="L184" s="16">
        <f>('Monthly ELEC - Raw'!L61*3.412)+('Monthly GAS - Raw'!L61*102)</f>
        <v>5927.2740640000002</v>
      </c>
      <c r="M184" s="16">
        <f>('Monthly ELEC - Raw'!M61*3.412)+('Monthly GAS - Raw'!M61*102)</f>
        <v>10681.046788</v>
      </c>
      <c r="N184" s="16">
        <f>('Monthly ELEC - Raw'!N61*3.412)+('Monthly GAS - Raw'!N61*102)</f>
        <v>94337.544452000002</v>
      </c>
      <c r="O184" s="47">
        <f t="shared" si="5"/>
        <v>108.80916315109573</v>
      </c>
    </row>
    <row r="185" spans="1:15" x14ac:dyDescent="0.4">
      <c r="A185">
        <f>'Monthly ELEC - Raw'!A42</f>
        <v>40</v>
      </c>
      <c r="B185" s="16">
        <f>('Monthly ELEC - Raw'!B42*3.412)+('Monthly GAS - Raw'!B42*102)</f>
        <v>13727.712012</v>
      </c>
      <c r="C185" s="16">
        <f>('Monthly ELEC - Raw'!C42*3.412)+('Monthly GAS - Raw'!C42*102)</f>
        <v>14515.373611999999</v>
      </c>
      <c r="D185" s="16">
        <f>('Monthly ELEC - Raw'!D42*3.412)+('Monthly GAS - Raw'!D42*102)</f>
        <v>16649.280348</v>
      </c>
      <c r="E185" s="16">
        <f>('Monthly ELEC - Raw'!E42*3.412)+('Monthly GAS - Raw'!E42*102)</f>
        <v>8417.8603640000001</v>
      </c>
      <c r="F185" s="16">
        <f>('Monthly ELEC - Raw'!F42*3.412)+('Monthly GAS - Raw'!F42*102)</f>
        <v>6406.1219600000004</v>
      </c>
      <c r="G185" s="16">
        <f>('Monthly ELEC - Raw'!G42*3.412)+('Monthly GAS - Raw'!G42*102)</f>
        <v>4812.8140400000002</v>
      </c>
      <c r="H185" s="16">
        <f>('Monthly ELEC - Raw'!H42*3.412)+('Monthly GAS - Raw'!H42*102)</f>
        <v>2262.0241960000003</v>
      </c>
      <c r="I185" s="16">
        <f>('Monthly ELEC - Raw'!I42*3.412)+('Monthly GAS - Raw'!I42*102)</f>
        <v>2939.3129520000002</v>
      </c>
      <c r="J185" s="16">
        <f>('Monthly ELEC - Raw'!J42*3.412)+('Monthly GAS - Raw'!J42*102)</f>
        <v>2329.742092</v>
      </c>
      <c r="K185" s="16">
        <f>('Monthly ELEC - Raw'!K42*3.412)+('Monthly GAS - Raw'!K42*102)</f>
        <v>3641.433904</v>
      </c>
      <c r="L185" s="16">
        <f>('Monthly ELEC - Raw'!L42*3.412)+('Monthly GAS - Raw'!L42*102)</f>
        <v>6276.4848279999997</v>
      </c>
      <c r="M185" s="16">
        <f>('Monthly ELEC - Raw'!M42*3.412)+('Monthly GAS - Raw'!M42*102)</f>
        <v>12382.845391999999</v>
      </c>
      <c r="N185" s="16">
        <f>('Monthly ELEC - Raw'!N42*3.412)+('Monthly GAS - Raw'!N42*102)</f>
        <v>94361.005700000009</v>
      </c>
      <c r="O185" s="47">
        <f t="shared" si="5"/>
        <v>108.83622341407153</v>
      </c>
    </row>
    <row r="186" spans="1:15" x14ac:dyDescent="0.4">
      <c r="A186">
        <f>'Monthly ELEC - Raw'!A78</f>
        <v>76</v>
      </c>
      <c r="B186" s="16">
        <f>('Monthly ELEC - Raw'!B78*3.412)+('Monthly GAS - Raw'!B78*102)</f>
        <v>10856.808668</v>
      </c>
      <c r="C186" s="16">
        <f>('Monthly ELEC - Raw'!C78*3.412)+('Monthly GAS - Raw'!C78*102)</f>
        <v>11957.214120000001</v>
      </c>
      <c r="D186" s="16">
        <f>('Monthly ELEC - Raw'!D78*3.412)+('Monthly GAS - Raw'!D78*102)</f>
        <v>13396.787759999999</v>
      </c>
      <c r="E186" s="16">
        <f>('Monthly ELEC - Raw'!E78*3.412)+('Monthly GAS - Raw'!E78*102)</f>
        <v>7611.5118519999996</v>
      </c>
      <c r="F186" s="16">
        <f>('Monthly ELEC - Raw'!F78*3.412)+('Monthly GAS - Raw'!F78*102)</f>
        <v>6934.0852159999995</v>
      </c>
      <c r="G186" s="16">
        <f>('Monthly ELEC - Raw'!G78*3.412)+('Monthly GAS - Raw'!G78*102)</f>
        <v>6086.5414120000005</v>
      </c>
      <c r="H186" s="16">
        <f>('Monthly ELEC - Raw'!H78*3.412)+('Monthly GAS - Raw'!H78*102)</f>
        <v>5498.6439840000003</v>
      </c>
      <c r="I186" s="16">
        <f>('Monthly ELEC - Raw'!I78*3.412)+('Monthly GAS - Raw'!I78*102)</f>
        <v>6062.4804640000002</v>
      </c>
      <c r="J186" s="16">
        <f>('Monthly ELEC - Raw'!J78*3.412)+('Monthly GAS - Raw'!J78*102)</f>
        <v>4978.4026960000001</v>
      </c>
      <c r="K186" s="16">
        <f>('Monthly ELEC - Raw'!K78*3.412)+('Monthly GAS - Raw'!K78*102)</f>
        <v>4920.5846839999995</v>
      </c>
      <c r="L186" s="16">
        <f>('Monthly ELEC - Raw'!L78*3.412)+('Monthly GAS - Raw'!L78*102)</f>
        <v>5794.9603200000001</v>
      </c>
      <c r="M186" s="16">
        <f>('Monthly ELEC - Raw'!M78*3.412)+('Monthly GAS - Raw'!M78*102)</f>
        <v>10349.372888</v>
      </c>
      <c r="N186" s="16">
        <f>('Monthly ELEC - Raw'!N78*3.412)+('Monthly GAS - Raw'!N78*102)</f>
        <v>94447.394063999993</v>
      </c>
      <c r="O186" s="47">
        <f t="shared" si="5"/>
        <v>108.93586397231833</v>
      </c>
    </row>
    <row r="187" spans="1:15" x14ac:dyDescent="0.4">
      <c r="A187">
        <f>'Monthly ELEC - Raw'!A44</f>
        <v>42</v>
      </c>
      <c r="B187" s="16">
        <f>('Monthly ELEC - Raw'!B44*3.412)+('Monthly GAS - Raw'!B44*102)</f>
        <v>12758.001752</v>
      </c>
      <c r="C187" s="16">
        <f>('Monthly ELEC - Raw'!C44*3.412)+('Monthly GAS - Raw'!C44*102)</f>
        <v>13363.418264</v>
      </c>
      <c r="D187" s="16">
        <f>('Monthly ELEC - Raw'!D44*3.412)+('Monthly GAS - Raw'!D44*102)</f>
        <v>14914.39176</v>
      </c>
      <c r="E187" s="16">
        <f>('Monthly ELEC - Raw'!E44*3.412)+('Monthly GAS - Raw'!E44*102)</f>
        <v>7293.7553640000006</v>
      </c>
      <c r="F187" s="16">
        <f>('Monthly ELEC - Raw'!F44*3.412)+('Monthly GAS - Raw'!F44*102)</f>
        <v>6412.5232800000003</v>
      </c>
      <c r="G187" s="16">
        <f>('Monthly ELEC - Raw'!G44*3.412)+('Monthly GAS - Raw'!G44*102)</f>
        <v>6396.5263560000003</v>
      </c>
      <c r="H187" s="16">
        <f>('Monthly ELEC - Raw'!H44*3.412)+('Monthly GAS - Raw'!H44*102)</f>
        <v>4756.9587439999996</v>
      </c>
      <c r="I187" s="16">
        <f>('Monthly ELEC - Raw'!I44*3.412)+('Monthly GAS - Raw'!I44*102)</f>
        <v>5002.8957719999999</v>
      </c>
      <c r="J187" s="16">
        <f>('Monthly ELEC - Raw'!J44*3.412)+('Monthly GAS - Raw'!J44*102)</f>
        <v>3607.5275959999999</v>
      </c>
      <c r="K187" s="16">
        <f>('Monthly ELEC - Raw'!K44*3.412)+('Monthly GAS - Raw'!K44*102)</f>
        <v>3438.6796240000003</v>
      </c>
      <c r="L187" s="16">
        <f>('Monthly ELEC - Raw'!L44*3.412)+('Monthly GAS - Raw'!L44*102)</f>
        <v>5481.3562359999996</v>
      </c>
      <c r="M187" s="16">
        <f>('Monthly ELEC - Raw'!M44*3.412)+('Monthly GAS - Raw'!M44*102)</f>
        <v>11106.957640000001</v>
      </c>
      <c r="N187" s="16">
        <f>('Monthly ELEC - Raw'!N44*3.412)+('Monthly GAS - Raw'!N44*102)</f>
        <v>94532.992387999999</v>
      </c>
      <c r="O187" s="47">
        <f t="shared" si="5"/>
        <v>109.03459329642445</v>
      </c>
    </row>
    <row r="188" spans="1:15" x14ac:dyDescent="0.4">
      <c r="A188">
        <f>'Monthly ELEC - Raw'!A193</f>
        <v>191</v>
      </c>
      <c r="B188" s="16">
        <f>('Monthly ELEC - Raw'!B193*3.412)+('Monthly GAS - Raw'!B193*102)</f>
        <v>13588.335564000001</v>
      </c>
      <c r="C188" s="16">
        <f>('Monthly ELEC - Raw'!C193*3.412)+('Monthly GAS - Raw'!C193*102)</f>
        <v>13625.860604</v>
      </c>
      <c r="D188" s="16">
        <f>('Monthly ELEC - Raw'!D193*3.412)+('Monthly GAS - Raw'!D193*102)</f>
        <v>14928.759624</v>
      </c>
      <c r="E188" s="16">
        <f>('Monthly ELEC - Raw'!E193*3.412)+('Monthly GAS - Raw'!E193*102)</f>
        <v>7187.904888</v>
      </c>
      <c r="F188" s="16">
        <f>('Monthly ELEC - Raw'!F193*3.412)+('Monthly GAS - Raw'!F193*102)</f>
        <v>6194.4912599999998</v>
      </c>
      <c r="G188" s="16">
        <f>('Monthly ELEC - Raw'!G193*3.412)+('Monthly GAS - Raw'!G193*102)</f>
        <v>5552.4694799999997</v>
      </c>
      <c r="H188" s="16">
        <f>('Monthly ELEC - Raw'!H193*3.412)+('Monthly GAS - Raw'!H193*102)</f>
        <v>4509.6245359999994</v>
      </c>
      <c r="I188" s="16">
        <f>('Monthly ELEC - Raw'!I193*3.412)+('Monthly GAS - Raw'!I193*102)</f>
        <v>4629.2868560000006</v>
      </c>
      <c r="J188" s="16">
        <f>('Monthly ELEC - Raw'!J193*3.412)+('Monthly GAS - Raw'!J193*102)</f>
        <v>3117.0287120000003</v>
      </c>
      <c r="K188" s="16">
        <f>('Monthly ELEC - Raw'!K193*3.412)+('Monthly GAS - Raw'!K193*102)</f>
        <v>3017.2309880000003</v>
      </c>
      <c r="L188" s="16">
        <f>('Monthly ELEC - Raw'!L193*3.412)+('Monthly GAS - Raw'!L193*102)</f>
        <v>6410.0698480000001</v>
      </c>
      <c r="M188" s="16">
        <f>('Monthly ELEC - Raw'!M193*3.412)+('Monthly GAS - Raw'!M193*102)</f>
        <v>12068.533896000001</v>
      </c>
      <c r="N188" s="16">
        <f>('Monthly ELEC - Raw'!N193*3.412)+('Monthly GAS - Raw'!N193*102)</f>
        <v>94829.59625599999</v>
      </c>
      <c r="O188" s="47">
        <f t="shared" si="5"/>
        <v>109.37669695040368</v>
      </c>
    </row>
    <row r="189" spans="1:15" x14ac:dyDescent="0.4">
      <c r="A189">
        <f>'Monthly ELEC - Raw'!A186</f>
        <v>184</v>
      </c>
      <c r="B189" s="16">
        <f>('Monthly ELEC - Raw'!B186*3.412)+('Monthly GAS - Raw'!B186*102)</f>
        <v>12895.631324</v>
      </c>
      <c r="C189" s="16">
        <f>('Monthly ELEC - Raw'!C186*3.412)+('Monthly GAS - Raw'!C186*102)</f>
        <v>15697.854792</v>
      </c>
      <c r="D189" s="16">
        <f>('Monthly ELEC - Raw'!D186*3.412)+('Monthly GAS - Raw'!D186*102)</f>
        <v>14823.886584</v>
      </c>
      <c r="E189" s="16">
        <f>('Monthly ELEC - Raw'!E186*3.412)+('Monthly GAS - Raw'!E186*102)</f>
        <v>6810.8976199999997</v>
      </c>
      <c r="F189" s="16">
        <f>('Monthly ELEC - Raw'!F186*3.412)+('Monthly GAS - Raw'!F186*102)</f>
        <v>5876.4245520000004</v>
      </c>
      <c r="G189" s="16">
        <f>('Monthly ELEC - Raw'!G186*3.412)+('Monthly GAS - Raw'!G186*102)</f>
        <v>4796.8904400000001</v>
      </c>
      <c r="H189" s="16">
        <f>('Monthly ELEC - Raw'!H186*3.412)+('Monthly GAS - Raw'!H186*102)</f>
        <v>4489.0786680000001</v>
      </c>
      <c r="I189" s="16">
        <f>('Monthly ELEC - Raw'!I186*3.412)+('Monthly GAS - Raw'!I186*102)</f>
        <v>4200.3280679999998</v>
      </c>
      <c r="J189" s="16">
        <f>('Monthly ELEC - Raw'!J186*3.412)+('Monthly GAS - Raw'!J186*102)</f>
        <v>3901.0887760000001</v>
      </c>
      <c r="K189" s="16">
        <f>('Monthly ELEC - Raw'!K186*3.412)+('Monthly GAS - Raw'!K186*102)</f>
        <v>3655.7659760000001</v>
      </c>
      <c r="L189" s="16">
        <f>('Monthly ELEC - Raw'!L186*3.412)+('Monthly GAS - Raw'!L186*102)</f>
        <v>6113.5158000000001</v>
      </c>
      <c r="M189" s="16">
        <f>('Monthly ELEC - Raw'!M186*3.412)+('Monthly GAS - Raw'!M186*102)</f>
        <v>11819.126864</v>
      </c>
      <c r="N189" s="16">
        <f>('Monthly ELEC - Raw'!N186*3.412)+('Monthly GAS - Raw'!N186*102)</f>
        <v>95080.489463999998</v>
      </c>
      <c r="O189" s="47">
        <f t="shared" si="5"/>
        <v>109.66607781314879</v>
      </c>
    </row>
    <row r="190" spans="1:15" x14ac:dyDescent="0.4">
      <c r="A190">
        <f>'Monthly ELEC - Raw'!A57</f>
        <v>55</v>
      </c>
      <c r="B190" s="16">
        <f>('Monthly ELEC - Raw'!B57*3.412)+('Monthly GAS - Raw'!B57*102)</f>
        <v>14141.831536</v>
      </c>
      <c r="C190" s="16">
        <f>('Monthly ELEC - Raw'!C57*3.412)+('Monthly GAS - Raw'!C57*102)</f>
        <v>16708.321732</v>
      </c>
      <c r="D190" s="16">
        <f>('Monthly ELEC - Raw'!D57*3.412)+('Monthly GAS - Raw'!D57*102)</f>
        <v>12764.180679999999</v>
      </c>
      <c r="E190" s="16">
        <f>('Monthly ELEC - Raw'!E57*3.412)+('Monthly GAS - Raw'!E57*102)</f>
        <v>9430.2551519999997</v>
      </c>
      <c r="F190" s="16">
        <f>('Monthly ELEC - Raw'!F57*3.412)+('Monthly GAS - Raw'!F57*102)</f>
        <v>7469.1030599999995</v>
      </c>
      <c r="G190" s="16">
        <f>('Monthly ELEC - Raw'!G57*3.412)+('Monthly GAS - Raw'!G57*102)</f>
        <v>3727.2423600000002</v>
      </c>
      <c r="H190" s="16">
        <f>('Monthly ELEC - Raw'!H57*3.412)+('Monthly GAS - Raw'!H57*102)</f>
        <v>3061.4796120000001</v>
      </c>
      <c r="I190" s="16">
        <f>('Monthly ELEC - Raw'!I57*3.412)+('Monthly GAS - Raw'!I57*102)</f>
        <v>2309.9321559999998</v>
      </c>
      <c r="J190" s="16">
        <f>('Monthly ELEC - Raw'!J57*3.412)+('Monthly GAS - Raw'!J57*102)</f>
        <v>2362.4001520000002</v>
      </c>
      <c r="K190" s="16">
        <f>('Monthly ELEC - Raw'!K57*3.412)+('Monthly GAS - Raw'!K57*102)</f>
        <v>2586.25632</v>
      </c>
      <c r="L190" s="16">
        <f>('Monthly ELEC - Raw'!L57*3.412)+('Monthly GAS - Raw'!L57*102)</f>
        <v>9400.6748520000001</v>
      </c>
      <c r="M190" s="16">
        <f>('Monthly ELEC - Raw'!M57*3.412)+('Monthly GAS - Raw'!M57*102)</f>
        <v>11821.938488</v>
      </c>
      <c r="N190" s="16">
        <f>('Monthly ELEC - Raw'!N57*3.412)+('Monthly GAS - Raw'!N57*102)</f>
        <v>95783.616099999999</v>
      </c>
      <c r="O190" s="47">
        <f t="shared" si="5"/>
        <v>110.47706585928489</v>
      </c>
    </row>
    <row r="191" spans="1:15" x14ac:dyDescent="0.4">
      <c r="A191">
        <f>'Monthly ELEC - Raw'!A54</f>
        <v>52</v>
      </c>
      <c r="B191" s="16">
        <f>('Monthly ELEC - Raw'!B54*3.412)+('Monthly GAS - Raw'!B54*102)</f>
        <v>13170.822704</v>
      </c>
      <c r="C191" s="16">
        <f>('Monthly ELEC - Raw'!C54*3.412)+('Monthly GAS - Raw'!C54*102)</f>
        <v>14349.495956000001</v>
      </c>
      <c r="D191" s="16">
        <f>('Monthly ELEC - Raw'!D54*3.412)+('Monthly GAS - Raw'!D54*102)</f>
        <v>16704.699791999999</v>
      </c>
      <c r="E191" s="16">
        <f>('Monthly ELEC - Raw'!E54*3.412)+('Monthly GAS - Raw'!E54*102)</f>
        <v>8664.9761359999993</v>
      </c>
      <c r="F191" s="16">
        <f>('Monthly ELEC - Raw'!F54*3.412)+('Monthly GAS - Raw'!F54*102)</f>
        <v>7440.7697440000002</v>
      </c>
      <c r="G191" s="16">
        <f>('Monthly ELEC - Raw'!G54*3.412)+('Monthly GAS - Raw'!G54*102)</f>
        <v>5079.4193599999999</v>
      </c>
      <c r="H191" s="16">
        <f>('Monthly ELEC - Raw'!H54*3.412)+('Monthly GAS - Raw'!H54*102)</f>
        <v>2759.4905200000003</v>
      </c>
      <c r="I191" s="16">
        <f>('Monthly ELEC - Raw'!I54*3.412)+('Monthly GAS - Raw'!I54*102)</f>
        <v>3298.7247399999997</v>
      </c>
      <c r="J191" s="16">
        <f>('Monthly ELEC - Raw'!J54*3.412)+('Monthly GAS - Raw'!J54*102)</f>
        <v>2471.6695879999997</v>
      </c>
      <c r="K191" s="16">
        <f>('Monthly ELEC - Raw'!K54*3.412)+('Monthly GAS - Raw'!K54*102)</f>
        <v>2669.2275959999997</v>
      </c>
      <c r="L191" s="16">
        <f>('Monthly ELEC - Raw'!L54*3.412)+('Monthly GAS - Raw'!L54*102)</f>
        <v>6602.5390280000001</v>
      </c>
      <c r="M191" s="16">
        <f>('Monthly ELEC - Raw'!M54*3.412)+('Monthly GAS - Raw'!M54*102)</f>
        <v>12840.266608</v>
      </c>
      <c r="N191" s="16">
        <f>('Monthly ELEC - Raw'!N54*3.412)+('Monthly GAS - Raw'!N54*102)</f>
        <v>96052.101771999995</v>
      </c>
      <c r="O191" s="47">
        <f t="shared" si="5"/>
        <v>110.7867379146482</v>
      </c>
    </row>
    <row r="192" spans="1:15" x14ac:dyDescent="0.4">
      <c r="A192">
        <f>'Monthly ELEC - Raw'!A176</f>
        <v>174</v>
      </c>
      <c r="B192" s="16">
        <f>('Monthly ELEC - Raw'!B176*3.412)+('Monthly GAS - Raw'!B176*102)</f>
        <v>13561.91812</v>
      </c>
      <c r="C192" s="16">
        <f>('Monthly ELEC - Raw'!C176*3.412)+('Monthly GAS - Raw'!C176*102)</f>
        <v>13545.137836</v>
      </c>
      <c r="D192" s="16">
        <f>('Monthly ELEC - Raw'!D176*3.412)+('Monthly GAS - Raw'!D176*102)</f>
        <v>16515.037152000001</v>
      </c>
      <c r="E192" s="16">
        <f>('Monthly ELEC - Raw'!E176*3.412)+('Monthly GAS - Raw'!E176*102)</f>
        <v>8715.9344920000003</v>
      </c>
      <c r="F192" s="16">
        <f>('Monthly ELEC - Raw'!F176*3.412)+('Monthly GAS - Raw'!F176*102)</f>
        <v>7684.3405839999996</v>
      </c>
      <c r="G192" s="16">
        <f>('Monthly ELEC - Raw'!G176*3.412)+('Monthly GAS - Raw'!G176*102)</f>
        <v>5272.5283920000002</v>
      </c>
      <c r="H192" s="16">
        <f>('Monthly ELEC - Raw'!H176*3.412)+('Monthly GAS - Raw'!H176*102)</f>
        <v>3175.1915399999966</v>
      </c>
      <c r="I192" s="16">
        <f>('Monthly ELEC - Raw'!I176*3.412)+('Monthly GAS - Raw'!I176*102)</f>
        <v>2759.8744039999965</v>
      </c>
      <c r="J192" s="16">
        <f>('Monthly ELEC - Raw'!J176*3.412)+('Monthly GAS - Raw'!J176*102)</f>
        <v>2773.4933679999967</v>
      </c>
      <c r="K192" s="16">
        <f>('Monthly ELEC - Raw'!K176*3.412)+('Monthly GAS - Raw'!K176*102)</f>
        <v>3418.973516</v>
      </c>
      <c r="L192" s="16">
        <f>('Monthly ELEC - Raw'!L176*3.412)+('Monthly GAS - Raw'!L176*102)</f>
        <v>6496.7927880000034</v>
      </c>
      <c r="M192" s="16">
        <f>('Monthly ELEC - Raw'!M176*3.412)+('Monthly GAS - Raw'!M176*102)</f>
        <v>12230.68244</v>
      </c>
      <c r="N192" s="16">
        <f>('Monthly ELEC - Raw'!N176*3.412)+('Monthly GAS - Raw'!N176*102)</f>
        <v>96149.904631999991</v>
      </c>
      <c r="O192" s="47">
        <f t="shared" si="5"/>
        <v>110.89954398154555</v>
      </c>
    </row>
    <row r="193" spans="1:15" x14ac:dyDescent="0.4">
      <c r="A193">
        <f>'Monthly ELEC - Raw'!A190</f>
        <v>188</v>
      </c>
      <c r="B193" s="16">
        <f>('Monthly ELEC - Raw'!B190*3.412)+('Monthly GAS - Raw'!B190*102)</f>
        <v>10706.594647999998</v>
      </c>
      <c r="C193" s="16">
        <f>('Monthly ELEC - Raw'!C190*3.412)+('Monthly GAS - Raw'!C190*102)</f>
        <v>17230.65856</v>
      </c>
      <c r="D193" s="16">
        <f>('Monthly ELEC - Raw'!D190*3.412)+('Monthly GAS - Raw'!D190*102)</f>
        <v>15081.139232000001</v>
      </c>
      <c r="E193" s="16">
        <f>('Monthly ELEC - Raw'!E190*3.412)+('Monthly GAS - Raw'!E190*102)</f>
        <v>7827.1965519999994</v>
      </c>
      <c r="F193" s="16">
        <f>('Monthly ELEC - Raw'!F190*3.412)+('Monthly GAS - Raw'!F190*102)</f>
        <v>5354.530796</v>
      </c>
      <c r="G193" s="16">
        <f>('Monthly ELEC - Raw'!G190*3.412)+('Monthly GAS - Raw'!G190*102)</f>
        <v>4517.1015600000001</v>
      </c>
      <c r="H193" s="16">
        <f>('Monthly ELEC - Raw'!H190*3.412)+('Monthly GAS - Raw'!H190*102)</f>
        <v>3766.7382039999998</v>
      </c>
      <c r="I193" s="16">
        <f>('Monthly ELEC - Raw'!I190*3.412)+('Monthly GAS - Raw'!I190*102)</f>
        <v>4590.5672080000004</v>
      </c>
      <c r="J193" s="16">
        <f>('Monthly ELEC - Raw'!J190*3.412)+('Monthly GAS - Raw'!J190*102)</f>
        <v>4214.3839040000003</v>
      </c>
      <c r="K193" s="16">
        <f>('Monthly ELEC - Raw'!K190*3.412)+('Monthly GAS - Raw'!K190*102)</f>
        <v>4593.3718719999997</v>
      </c>
      <c r="L193" s="16">
        <f>('Monthly ELEC - Raw'!L190*3.412)+('Monthly GAS - Raw'!L190*102)</f>
        <v>8364.0225119999996</v>
      </c>
      <c r="M193" s="16">
        <f>('Monthly ELEC - Raw'!M190*3.412)+('Monthly GAS - Raw'!M190*102)</f>
        <v>10297.660644</v>
      </c>
      <c r="N193" s="16">
        <f>('Monthly ELEC - Raw'!N190*3.412)+('Monthly GAS - Raw'!N190*102)</f>
        <v>96543.965691999998</v>
      </c>
      <c r="O193" s="47">
        <f t="shared" si="5"/>
        <v>111.35405500807381</v>
      </c>
    </row>
    <row r="194" spans="1:15" x14ac:dyDescent="0.4">
      <c r="A194">
        <f>'Monthly ELEC - Raw'!A35</f>
        <v>33</v>
      </c>
      <c r="B194" s="16">
        <f>('Monthly ELEC - Raw'!B35*3.412)+('Monthly GAS - Raw'!B35*102)</f>
        <v>13942.922512000001</v>
      </c>
      <c r="C194" s="16">
        <f>('Monthly ELEC - Raw'!C35*3.412)+('Monthly GAS - Raw'!C35*102)</f>
        <v>13545.924336</v>
      </c>
      <c r="D194" s="16">
        <f>('Monthly ELEC - Raw'!D35*3.412)+('Monthly GAS - Raw'!D35*102)</f>
        <v>16552.077824</v>
      </c>
      <c r="E194" s="16">
        <f>('Monthly ELEC - Raw'!E35*3.412)+('Monthly GAS - Raw'!E35*102)</f>
        <v>7962.2018200000002</v>
      </c>
      <c r="F194" s="16">
        <f>('Monthly ELEC - Raw'!F35*3.412)+('Monthly GAS - Raw'!F35*102)</f>
        <v>6700.4753359999995</v>
      </c>
      <c r="G194" s="16">
        <f>('Monthly ELEC - Raw'!G35*3.412)+('Monthly GAS - Raw'!G35*102)</f>
        <v>5250.9746519999999</v>
      </c>
      <c r="H194" s="16">
        <f>('Monthly ELEC - Raw'!H35*3.412)+('Monthly GAS - Raw'!H35*102)</f>
        <v>3117.5831959999996</v>
      </c>
      <c r="I194" s="16">
        <f>('Monthly ELEC - Raw'!I35*3.412)+('Monthly GAS - Raw'!I35*102)</f>
        <v>3294.3332919999998</v>
      </c>
      <c r="J194" s="16">
        <f>('Monthly ELEC - Raw'!J35*3.412)+('Monthly GAS - Raw'!J35*102)</f>
        <v>2697.3749239999997</v>
      </c>
      <c r="K194" s="16">
        <f>('Monthly ELEC - Raw'!K35*3.412)+('Monthly GAS - Raw'!K35*102)</f>
        <v>3047.0501960000001</v>
      </c>
      <c r="L194" s="16">
        <f>('Monthly ELEC - Raw'!L35*3.412)+('Monthly GAS - Raw'!L35*102)</f>
        <v>6367.6859839999997</v>
      </c>
      <c r="M194" s="16">
        <f>('Monthly ELEC - Raw'!M35*3.412)+('Monthly GAS - Raw'!M35*102)</f>
        <v>14154.290692</v>
      </c>
      <c r="N194" s="16">
        <f>('Monthly ELEC - Raw'!N35*3.412)+('Monthly GAS - Raw'!N35*102)</f>
        <v>96632.894763999997</v>
      </c>
      <c r="O194" s="47">
        <f t="shared" si="5"/>
        <v>111.45662602537485</v>
      </c>
    </row>
    <row r="195" spans="1:15" x14ac:dyDescent="0.4">
      <c r="A195">
        <f>'Monthly ELEC - Raw'!A84</f>
        <v>82</v>
      </c>
      <c r="B195" s="16">
        <f>('Monthly ELEC - Raw'!B84*3.412)+('Monthly GAS - Raw'!B84*102)</f>
        <v>15420.336836</v>
      </c>
      <c r="C195" s="16">
        <f>('Monthly ELEC - Raw'!C84*3.412)+('Monthly GAS - Raw'!C84*102)</f>
        <v>17490.952644000001</v>
      </c>
      <c r="D195" s="16">
        <f>('Monthly ELEC - Raw'!D84*3.412)+('Monthly GAS - Raw'!D84*102)</f>
        <v>15080.022215999999</v>
      </c>
      <c r="E195" s="16">
        <f>('Monthly ELEC - Raw'!E84*3.412)+('Monthly GAS - Raw'!E84*102)</f>
        <v>10137.765595999999</v>
      </c>
      <c r="F195" s="16">
        <f>('Monthly ELEC - Raw'!F84*3.412)+('Monthly GAS - Raw'!F84*102)</f>
        <v>7090.9684319999997</v>
      </c>
      <c r="G195" s="16">
        <f>('Monthly ELEC - Raw'!G84*3.412)+('Monthly GAS - Raw'!G84*102)</f>
        <v>5367.6124719999998</v>
      </c>
      <c r="H195" s="16">
        <f>('Monthly ELEC - Raw'!H84*3.412)+('Monthly GAS - Raw'!H84*102)</f>
        <v>4998.5433240000002</v>
      </c>
      <c r="I195" s="16">
        <f>('Monthly ELEC - Raw'!I84*3.412)+('Monthly GAS - Raw'!I84*102)</f>
        <v>3504.140856</v>
      </c>
      <c r="J195" s="16">
        <f>('Monthly ELEC - Raw'!J84*3.412)+('Monthly GAS - Raw'!J84*102)</f>
        <v>1698.6827959999998</v>
      </c>
      <c r="K195" s="16">
        <f>('Monthly ELEC - Raw'!K84*3.412)+('Monthly GAS - Raw'!K84*102)</f>
        <v>1910.6737000000001</v>
      </c>
      <c r="L195" s="16">
        <f>('Monthly ELEC - Raw'!L84*3.412)+('Monthly GAS - Raw'!L84*102)</f>
        <v>2967.3169760000001</v>
      </c>
      <c r="M195" s="16">
        <f>('Monthly ELEC - Raw'!M84*3.412)+('Monthly GAS - Raw'!M84*102)</f>
        <v>11185.157267999999</v>
      </c>
      <c r="N195" s="16">
        <f>('Monthly ELEC - Raw'!N84*3.412)+('Monthly GAS - Raw'!N84*102)</f>
        <v>96852.173116000005</v>
      </c>
      <c r="O195" s="47">
        <f t="shared" si="5"/>
        <v>111.70954223298732</v>
      </c>
    </row>
    <row r="196" spans="1:15" x14ac:dyDescent="0.4">
      <c r="A196">
        <f>'Monthly ELEC - Raw'!A249</f>
        <v>247</v>
      </c>
      <c r="B196" s="16">
        <f>('Monthly ELEC - Raw'!B249*3.412)+('Monthly GAS - Raw'!B249*102)</f>
        <v>14190.575572</v>
      </c>
      <c r="C196" s="16">
        <f>('Monthly ELEC - Raw'!C249*3.412)+('Monthly GAS - Raw'!C249*102)</f>
        <v>14879.1646</v>
      </c>
      <c r="D196" s="16">
        <f>('Monthly ELEC - Raw'!D249*3.412)+('Monthly GAS - Raw'!D249*102)</f>
        <v>14104.047048</v>
      </c>
      <c r="E196" s="16">
        <f>('Monthly ELEC - Raw'!E249*3.412)+('Monthly GAS - Raw'!E249*102)</f>
        <v>7363.6109120000001</v>
      </c>
      <c r="F196" s="16">
        <f>('Monthly ELEC - Raw'!F249*3.412)+('Monthly GAS - Raw'!F249*102)</f>
        <v>5931.1276120000002</v>
      </c>
      <c r="G196" s="16">
        <f>('Monthly ELEC - Raw'!G249*3.412)+('Monthly GAS - Raw'!G249*102)</f>
        <v>4725.7435519999999</v>
      </c>
      <c r="H196" s="16">
        <f>('Monthly ELEC - Raw'!H249*3.412)+('Monthly GAS - Raw'!H249*102)</f>
        <v>3955.1812919999998</v>
      </c>
      <c r="I196" s="16">
        <f>('Monthly ELEC - Raw'!I249*3.412)+('Monthly GAS - Raw'!I249*102)</f>
        <v>4702.3102760000002</v>
      </c>
      <c r="J196" s="16">
        <f>('Monthly ELEC - Raw'!J249*3.412)+('Monthly GAS - Raw'!J249*102)</f>
        <v>3622.504332</v>
      </c>
      <c r="K196" s="16">
        <f>('Monthly ELEC - Raw'!K249*3.412)+('Monthly GAS - Raw'!K249*102)</f>
        <v>3543.4106919999999</v>
      </c>
      <c r="L196" s="16">
        <f>('Monthly ELEC - Raw'!L249*3.412)+('Monthly GAS - Raw'!L249*102)</f>
        <v>6314.9141840000002</v>
      </c>
      <c r="M196" s="16">
        <f>('Monthly ELEC - Raw'!M249*3.412)+('Monthly GAS - Raw'!M249*102)</f>
        <v>13811.599512000001</v>
      </c>
      <c r="N196" s="16">
        <f>('Monthly ELEC - Raw'!N249*3.412)+('Monthly GAS - Raw'!N249*102)</f>
        <v>97144.189584000007</v>
      </c>
      <c r="O196" s="47">
        <f t="shared" ref="O196:O259" si="6">N196/867</f>
        <v>112.0463547681661</v>
      </c>
    </row>
    <row r="197" spans="1:15" x14ac:dyDescent="0.4">
      <c r="A197">
        <f>'Monthly ELEC - Raw'!A120</f>
        <v>118</v>
      </c>
      <c r="B197" s="16">
        <f>('Monthly ELEC - Raw'!B120*3.412)+('Monthly GAS - Raw'!B120*102)</f>
        <v>15096.54974</v>
      </c>
      <c r="C197" s="16">
        <f>('Monthly ELEC - Raw'!C120*3.412)+('Monthly GAS - Raw'!C120*102)</f>
        <v>13641.576139999997</v>
      </c>
      <c r="D197" s="16">
        <f>('Monthly ELEC - Raw'!D120*3.412)+('Monthly GAS - Raw'!D120*102)</f>
        <v>15582.640116</v>
      </c>
      <c r="E197" s="16">
        <f>('Monthly ELEC - Raw'!E120*3.412)+('Monthly GAS - Raw'!E120*102)</f>
        <v>9944.8288360000006</v>
      </c>
      <c r="F197" s="16">
        <f>('Monthly ELEC - Raw'!F120*3.412)+('Monthly GAS - Raw'!F120*102)</f>
        <v>8586.1264879999962</v>
      </c>
      <c r="G197" s="16">
        <f>('Monthly ELEC - Raw'!G120*3.412)+('Monthly GAS - Raw'!G120*102)</f>
        <v>5487.0130599999966</v>
      </c>
      <c r="H197" s="16">
        <f>('Monthly ELEC - Raw'!H120*3.412)+('Monthly GAS - Raw'!H120*102)</f>
        <v>2415.4992999999968</v>
      </c>
      <c r="I197" s="16">
        <f>('Monthly ELEC - Raw'!I120*3.412)+('Monthly GAS - Raw'!I120*102)</f>
        <v>1935.0403959999967</v>
      </c>
      <c r="J197" s="16">
        <f>('Monthly ELEC - Raw'!J120*3.412)+('Monthly GAS - Raw'!J120*102)</f>
        <v>1973.7767640000002</v>
      </c>
      <c r="K197" s="16">
        <f>('Monthly ELEC - Raw'!K120*3.412)+('Monthly GAS - Raw'!K120*102)</f>
        <v>2465.5225639999999</v>
      </c>
      <c r="L197" s="16">
        <f>('Monthly ELEC - Raw'!L120*3.412)+('Monthly GAS - Raw'!L120*102)</f>
        <v>6119.1745679999967</v>
      </c>
      <c r="M197" s="16">
        <f>('Monthly ELEC - Raw'!M120*3.412)+('Monthly GAS - Raw'!M120*102)</f>
        <v>13933.143311999997</v>
      </c>
      <c r="N197" s="16">
        <f>('Monthly ELEC - Raw'!N120*3.412)+('Monthly GAS - Raw'!N120*102)</f>
        <v>97180.891283999968</v>
      </c>
      <c r="O197" s="47">
        <f t="shared" si="6"/>
        <v>112.08868660207609</v>
      </c>
    </row>
    <row r="198" spans="1:15" x14ac:dyDescent="0.4">
      <c r="A198">
        <f>'Monthly ELEC - Raw'!A129</f>
        <v>127</v>
      </c>
      <c r="B198" s="16">
        <f>('Monthly ELEC - Raw'!B129*3.412)+('Monthly GAS - Raw'!B129*102)</f>
        <v>11700.420515999996</v>
      </c>
      <c r="C198" s="16">
        <f>('Monthly ELEC - Raw'!C129*3.412)+('Monthly GAS - Raw'!C129*102)</f>
        <v>15113.033655999996</v>
      </c>
      <c r="D198" s="16">
        <f>('Monthly ELEC - Raw'!D129*3.412)+('Monthly GAS - Raw'!D129*102)</f>
        <v>11014.818795999996</v>
      </c>
      <c r="E198" s="16">
        <f>('Monthly ELEC - Raw'!E129*3.412)+('Monthly GAS - Raw'!E129*102)</f>
        <v>7584.5708359999999</v>
      </c>
      <c r="F198" s="16">
        <f>('Monthly ELEC - Raw'!F129*3.412)+('Monthly GAS - Raw'!F129*102)</f>
        <v>6463.8180239999965</v>
      </c>
      <c r="G198" s="16">
        <f>('Monthly ELEC - Raw'!G129*3.412)+('Monthly GAS - Raw'!G129*102)</f>
        <v>5480.7003439999999</v>
      </c>
      <c r="H198" s="16">
        <f>('Monthly ELEC - Raw'!H129*3.412)+('Monthly GAS - Raw'!H129*102)</f>
        <v>6097.5235119999652</v>
      </c>
      <c r="I198" s="16">
        <f>('Monthly ELEC - Raw'!I129*3.412)+('Monthly GAS - Raw'!I129*102)</f>
        <v>6203.7220799999659</v>
      </c>
      <c r="J198" s="16">
        <f>('Monthly ELEC - Raw'!J129*3.412)+('Monthly GAS - Raw'!J129*102)</f>
        <v>4174.4333399999996</v>
      </c>
      <c r="K198" s="16">
        <f>('Monthly ELEC - Raw'!K129*3.412)+('Monthly GAS - Raw'!K129*102)</f>
        <v>4219.8878679999998</v>
      </c>
      <c r="L198" s="16">
        <f>('Monthly ELEC - Raw'!L129*3.412)+('Monthly GAS - Raw'!L129*102)</f>
        <v>8704.5033679999997</v>
      </c>
      <c r="M198" s="16">
        <f>('Monthly ELEC - Raw'!M129*3.412)+('Monthly GAS - Raw'!M129*102)</f>
        <v>11334.082979999996</v>
      </c>
      <c r="N198" s="16">
        <f>('Monthly ELEC - Raw'!N129*3.412)+('Monthly GAS - Raw'!N129*102)</f>
        <v>98091.515319999919</v>
      </c>
      <c r="O198" s="47">
        <f t="shared" si="6"/>
        <v>113.13900267589379</v>
      </c>
    </row>
    <row r="199" spans="1:15" x14ac:dyDescent="0.4">
      <c r="A199">
        <f>'Monthly ELEC - Raw'!A93</f>
        <v>91</v>
      </c>
      <c r="B199" s="16">
        <f>('Monthly ELEC - Raw'!B93*3.412)+('Monthly GAS - Raw'!B93*102)</f>
        <v>13868.137956</v>
      </c>
      <c r="C199" s="16">
        <f>('Monthly ELEC - Raw'!C93*3.412)+('Monthly GAS - Raw'!C93*102)</f>
        <v>15228.222095999996</v>
      </c>
      <c r="D199" s="16">
        <f>('Monthly ELEC - Raw'!D93*3.412)+('Monthly GAS - Raw'!D93*102)</f>
        <v>16717.469099999998</v>
      </c>
      <c r="E199" s="16">
        <f>('Monthly ELEC - Raw'!E93*3.412)+('Monthly GAS - Raw'!E93*102)</f>
        <v>9017.9951000000001</v>
      </c>
      <c r="F199" s="16">
        <f>('Monthly ELEC - Raw'!F93*3.412)+('Monthly GAS - Raw'!F93*102)</f>
        <v>7064.9891239999997</v>
      </c>
      <c r="G199" s="16">
        <f>('Monthly ELEC - Raw'!G93*3.412)+('Monthly GAS - Raw'!G93*102)</f>
        <v>4443.7039480000003</v>
      </c>
      <c r="H199" s="16">
        <f>('Monthly ELEC - Raw'!H93*3.412)+('Monthly GAS - Raw'!H93*102)</f>
        <v>2665.6362960000001</v>
      </c>
      <c r="I199" s="16">
        <f>('Monthly ELEC - Raw'!I93*3.412)+('Monthly GAS - Raw'!I93*102)</f>
        <v>3021.6391560000002</v>
      </c>
      <c r="J199" s="16">
        <f>('Monthly ELEC - Raw'!J93*3.412)+('Monthly GAS - Raw'!J93*102)</f>
        <v>3109.4776160000001</v>
      </c>
      <c r="K199" s="16">
        <f>('Monthly ELEC - Raw'!K93*3.412)+('Monthly GAS - Raw'!K93*102)</f>
        <v>3285.8131199999998</v>
      </c>
      <c r="L199" s="16">
        <f>('Monthly ELEC - Raw'!L93*3.412)+('Monthly GAS - Raw'!L93*102)</f>
        <v>6648.8532439999999</v>
      </c>
      <c r="M199" s="16">
        <f>('Monthly ELEC - Raw'!M93*3.412)+('Monthly GAS - Raw'!M93*102)</f>
        <v>13166.842503999997</v>
      </c>
      <c r="N199" s="16">
        <f>('Monthly ELEC - Raw'!N93*3.412)+('Monthly GAS - Raw'!N93*102)</f>
        <v>98238.779259999996</v>
      </c>
      <c r="O199" s="47">
        <f t="shared" si="6"/>
        <v>113.30885727797001</v>
      </c>
    </row>
    <row r="200" spans="1:15" x14ac:dyDescent="0.4">
      <c r="A200">
        <f>'Monthly ELEC - Raw'!A14</f>
        <v>12</v>
      </c>
      <c r="B200" s="16">
        <f>('Monthly ELEC - Raw'!B14*3.412)+('Monthly GAS - Raw'!B14*102)</f>
        <v>13758.247944000001</v>
      </c>
      <c r="C200" s="16">
        <f>('Monthly ELEC - Raw'!C14*3.412)+('Monthly GAS - Raw'!C14*102)</f>
        <v>14983.06</v>
      </c>
      <c r="D200" s="16">
        <f>('Monthly ELEC - Raw'!D14*3.412)+('Monthly GAS - Raw'!D14*102)</f>
        <v>16473.915728</v>
      </c>
      <c r="E200" s="16">
        <f>('Monthly ELEC - Raw'!E14*3.412)+('Monthly GAS - Raw'!E14*102)</f>
        <v>7691.9048519999997</v>
      </c>
      <c r="F200" s="16">
        <f>('Monthly ELEC - Raw'!F14*3.412)+('Monthly GAS - Raw'!F14*102)</f>
        <v>6953.6508880000001</v>
      </c>
      <c r="G200" s="16">
        <f>('Monthly ELEC - Raw'!G14*3.412)+('Monthly GAS - Raw'!G14*102)</f>
        <v>5427.1025</v>
      </c>
      <c r="H200" s="16">
        <f>('Monthly ELEC - Raw'!H14*3.412)+('Monthly GAS - Raw'!H14*102)</f>
        <v>4406.4439839999995</v>
      </c>
      <c r="I200" s="16">
        <f>('Monthly ELEC - Raw'!I14*3.412)+('Monthly GAS - Raw'!I14*102)</f>
        <v>4128.4291400000002</v>
      </c>
      <c r="J200" s="16">
        <f>('Monthly ELEC - Raw'!J14*3.412)+('Monthly GAS - Raw'!J14*102)</f>
        <v>2743.1332560000001</v>
      </c>
      <c r="K200" s="16">
        <f>('Monthly ELEC - Raw'!K14*3.412)+('Monthly GAS - Raw'!K14*102)</f>
        <v>2780.5986199999998</v>
      </c>
      <c r="L200" s="16">
        <f>('Monthly ELEC - Raw'!L14*3.412)+('Monthly GAS - Raw'!L14*102)</f>
        <v>5708.1243759999998</v>
      </c>
      <c r="M200" s="16">
        <f>('Monthly ELEC - Raw'!M14*3.412)+('Monthly GAS - Raw'!M14*102)</f>
        <v>13376.446884000001</v>
      </c>
      <c r="N200" s="16">
        <f>('Monthly ELEC - Raw'!N14*3.412)+('Monthly GAS - Raw'!N14*102)</f>
        <v>98431.05817199999</v>
      </c>
      <c r="O200" s="47">
        <f t="shared" si="6"/>
        <v>113.53063226297577</v>
      </c>
    </row>
    <row r="201" spans="1:15" x14ac:dyDescent="0.4">
      <c r="A201">
        <f>'Monthly ELEC - Raw'!A5</f>
        <v>3</v>
      </c>
      <c r="B201" s="16">
        <f>('Monthly ELEC - Raw'!B5*3.412)+('Monthly GAS - Raw'!B5*102)</f>
        <v>13689.207592000001</v>
      </c>
      <c r="C201" s="16">
        <f>('Monthly ELEC - Raw'!C5*3.412)+('Monthly GAS - Raw'!C5*102)</f>
        <v>14894.226635999999</v>
      </c>
      <c r="D201" s="16">
        <f>('Monthly ELEC - Raw'!D5*3.412)+('Monthly GAS - Raw'!D5*102)</f>
        <v>16828.66792</v>
      </c>
      <c r="E201" s="16">
        <f>('Monthly ELEC - Raw'!E5*3.412)+('Monthly GAS - Raw'!E5*102)</f>
        <v>8608.3266999999996</v>
      </c>
      <c r="F201" s="16">
        <f>('Monthly ELEC - Raw'!F5*3.412)+('Monthly GAS - Raw'!F5*102)</f>
        <v>7751.7171440000002</v>
      </c>
      <c r="G201" s="16">
        <f>('Monthly ELEC - Raw'!G5*3.412)+('Monthly GAS - Raw'!G5*102)</f>
        <v>5293.6483319999998</v>
      </c>
      <c r="H201" s="16">
        <f>('Monthly ELEC - Raw'!H5*3.412)+('Monthly GAS - Raw'!H5*102)</f>
        <v>3135.864556</v>
      </c>
      <c r="I201" s="16">
        <f>('Monthly ELEC - Raw'!I5*3.412)+('Monthly GAS - Raw'!I5*102)</f>
        <v>2499.9463679999999</v>
      </c>
      <c r="J201" s="16">
        <f>('Monthly ELEC - Raw'!J5*3.412)+('Monthly GAS - Raw'!J5*102)</f>
        <v>2001.6750159999999</v>
      </c>
      <c r="K201" s="16">
        <f>('Monthly ELEC - Raw'!K5*3.412)+('Monthly GAS - Raw'!K5*102)</f>
        <v>3228.5359440000002</v>
      </c>
      <c r="L201" s="16">
        <f>('Monthly ELEC - Raw'!L5*3.412)+('Monthly GAS - Raw'!L5*102)</f>
        <v>6771.7261879999996</v>
      </c>
      <c r="M201" s="16">
        <f>('Monthly ELEC - Raw'!M5*3.412)+('Monthly GAS - Raw'!M5*102)</f>
        <v>13833.63414</v>
      </c>
      <c r="N201" s="16">
        <f>('Monthly ELEC - Raw'!N5*3.412)+('Monthly GAS - Raw'!N5*102)</f>
        <v>98537.176535999999</v>
      </c>
      <c r="O201" s="47">
        <f t="shared" si="6"/>
        <v>113.65302945328719</v>
      </c>
    </row>
    <row r="202" spans="1:15" x14ac:dyDescent="0.4">
      <c r="A202">
        <f>'Monthly ELEC - Raw'!A238</f>
        <v>236</v>
      </c>
      <c r="B202" s="16">
        <f>('Monthly ELEC - Raw'!B238*3.412)+('Monthly GAS - Raw'!B238*102)</f>
        <v>14624.018448000001</v>
      </c>
      <c r="C202" s="16">
        <f>('Monthly ELEC - Raw'!C238*3.412)+('Monthly GAS - Raw'!C238*102)</f>
        <v>15313.776188</v>
      </c>
      <c r="D202" s="16">
        <f>('Monthly ELEC - Raw'!D238*3.412)+('Monthly GAS - Raw'!D238*102)</f>
        <v>16856.647924000001</v>
      </c>
      <c r="E202" s="16">
        <f>('Monthly ELEC - Raw'!E238*3.412)+('Monthly GAS - Raw'!E238*102)</f>
        <v>8784.8122640000001</v>
      </c>
      <c r="F202" s="16">
        <f>('Monthly ELEC - Raw'!F238*3.412)+('Monthly GAS - Raw'!F238*102)</f>
        <v>7403.0875479999995</v>
      </c>
      <c r="G202" s="16">
        <f>('Monthly ELEC - Raw'!G238*3.412)+('Monthly GAS - Raw'!G238*102)</f>
        <v>5395.8958720000001</v>
      </c>
      <c r="H202" s="16">
        <f>('Monthly ELEC - Raw'!H238*3.412)+('Monthly GAS - Raw'!H238*102)</f>
        <v>3042.2768759999999</v>
      </c>
      <c r="I202" s="16">
        <f>('Monthly ELEC - Raw'!I238*3.412)+('Monthly GAS - Raw'!I238*102)</f>
        <v>3421.4899679999999</v>
      </c>
      <c r="J202" s="16">
        <f>('Monthly ELEC - Raw'!J238*3.412)+('Monthly GAS - Raw'!J238*102)</f>
        <v>2408.2027720000001</v>
      </c>
      <c r="K202" s="16">
        <f>('Monthly ELEC - Raw'!K238*3.412)+('Monthly GAS - Raw'!K238*102)</f>
        <v>2429.409956</v>
      </c>
      <c r="L202" s="16">
        <f>('Monthly ELEC - Raw'!L238*3.412)+('Monthly GAS - Raw'!L238*102)</f>
        <v>5920.6252039999999</v>
      </c>
      <c r="M202" s="16">
        <f>('Monthly ELEC - Raw'!M238*3.412)+('Monthly GAS - Raw'!M238*102)</f>
        <v>13064.622464</v>
      </c>
      <c r="N202" s="16">
        <f>('Monthly ELEC - Raw'!N238*3.412)+('Monthly GAS - Raw'!N238*102)</f>
        <v>98664.865483999994</v>
      </c>
      <c r="O202" s="47">
        <f t="shared" si="6"/>
        <v>113.80030620991926</v>
      </c>
    </row>
    <row r="203" spans="1:15" x14ac:dyDescent="0.4">
      <c r="A203">
        <f>'Monthly ELEC - Raw'!A16</f>
        <v>14</v>
      </c>
      <c r="B203" s="16">
        <f>('Monthly ELEC - Raw'!B16*3.412)+('Monthly GAS - Raw'!B16*102)</f>
        <v>14789.326504000001</v>
      </c>
      <c r="C203" s="16">
        <f>('Monthly ELEC - Raw'!C16*3.412)+('Monthly GAS - Raw'!C16*102)</f>
        <v>16069.44534</v>
      </c>
      <c r="D203" s="16">
        <f>('Monthly ELEC - Raw'!D16*3.412)+('Monthly GAS - Raw'!D16*102)</f>
        <v>19722.380755999999</v>
      </c>
      <c r="E203" s="16">
        <f>('Monthly ELEC - Raw'!E16*3.412)+('Monthly GAS - Raw'!E16*102)</f>
        <v>9253.2848799999992</v>
      </c>
      <c r="F203" s="16">
        <f>('Monthly ELEC - Raw'!F16*3.412)+('Monthly GAS - Raw'!F16*102)</f>
        <v>6534.5359239999998</v>
      </c>
      <c r="G203" s="16">
        <f>('Monthly ELEC - Raw'!G16*3.412)+('Monthly GAS - Raw'!G16*102)</f>
        <v>4110.8361199999999</v>
      </c>
      <c r="H203" s="16">
        <f>('Monthly ELEC - Raw'!H16*3.412)+('Monthly GAS - Raw'!H16*102)</f>
        <v>3023.6709679999999</v>
      </c>
      <c r="I203" s="16">
        <f>('Monthly ELEC - Raw'!I16*3.412)+('Monthly GAS - Raw'!I16*102)</f>
        <v>2505.0386760000001</v>
      </c>
      <c r="J203" s="16">
        <f>('Monthly ELEC - Raw'!J16*3.412)+('Monthly GAS - Raw'!J16*102)</f>
        <v>2174.9754440000002</v>
      </c>
      <c r="K203" s="16">
        <f>('Monthly ELEC - Raw'!K16*3.412)+('Monthly GAS - Raw'!K16*102)</f>
        <v>2503.47424</v>
      </c>
      <c r="L203" s="16">
        <f>('Monthly ELEC - Raw'!L16*3.412)+('Monthly GAS - Raw'!L16*102)</f>
        <v>5074.0777720000006</v>
      </c>
      <c r="M203" s="16">
        <f>('Monthly ELEC - Raw'!M16*3.412)+('Monthly GAS - Raw'!M16*102)</f>
        <v>13185.458444</v>
      </c>
      <c r="N203" s="16">
        <f>('Monthly ELEC - Raw'!N16*3.412)+('Monthly GAS - Raw'!N16*102)</f>
        <v>98946.505067999999</v>
      </c>
      <c r="O203" s="47">
        <f t="shared" si="6"/>
        <v>114.12515002076124</v>
      </c>
    </row>
    <row r="204" spans="1:15" x14ac:dyDescent="0.4">
      <c r="A204">
        <f>'Monthly ELEC - Raw'!A74</f>
        <v>72</v>
      </c>
      <c r="B204" s="16">
        <f>('Monthly ELEC - Raw'!B74*3.412)+('Monthly GAS - Raw'!B74*102)</f>
        <v>12047.219403999999</v>
      </c>
      <c r="C204" s="16">
        <f>('Monthly ELEC - Raw'!C74*3.412)+('Monthly GAS - Raw'!C74*102)</f>
        <v>12538.876356000001</v>
      </c>
      <c r="D204" s="16">
        <f>('Monthly ELEC - Raw'!D74*3.412)+('Monthly GAS - Raw'!D74*102)</f>
        <v>14602.758684</v>
      </c>
      <c r="E204" s="16">
        <f>('Monthly ELEC - Raw'!E74*3.412)+('Monthly GAS - Raw'!E74*102)</f>
        <v>7186.7554520000003</v>
      </c>
      <c r="F204" s="16">
        <f>('Monthly ELEC - Raw'!F74*3.412)+('Monthly GAS - Raw'!F74*102)</f>
        <v>6784.3462519999994</v>
      </c>
      <c r="G204" s="16">
        <f>('Monthly ELEC - Raw'!G74*3.412)+('Monthly GAS - Raw'!G74*102)</f>
        <v>8246.9123</v>
      </c>
      <c r="H204" s="16">
        <f>('Monthly ELEC - Raw'!H74*3.412)+('Monthly GAS - Raw'!H74*102)</f>
        <v>7235.7035560000004</v>
      </c>
      <c r="I204" s="16">
        <f>('Monthly ELEC - Raw'!I74*3.412)+('Monthly GAS - Raw'!I74*102)</f>
        <v>8995.3502960000005</v>
      </c>
      <c r="J204" s="16">
        <f>('Monthly ELEC - Raw'!J74*3.412)+('Monthly GAS - Raw'!J74*102)</f>
        <v>6271.6974799999998</v>
      </c>
      <c r="K204" s="16">
        <f>('Monthly ELEC - Raw'!K74*3.412)+('Monthly GAS - Raw'!K74*102)</f>
        <v>4347.3977880000002</v>
      </c>
      <c r="L204" s="16">
        <f>('Monthly ELEC - Raw'!L74*3.412)+('Monthly GAS - Raw'!L74*102)</f>
        <v>4325.9461360000005</v>
      </c>
      <c r="M204" s="16">
        <f>('Monthly ELEC - Raw'!M74*3.412)+('Monthly GAS - Raw'!M74*102)</f>
        <v>7056.4783319999997</v>
      </c>
      <c r="N204" s="16">
        <f>('Monthly ELEC - Raw'!N74*3.412)+('Monthly GAS - Raw'!N74*102)</f>
        <v>99639.442036000008</v>
      </c>
      <c r="O204" s="47">
        <f t="shared" si="6"/>
        <v>114.92438527797002</v>
      </c>
    </row>
    <row r="205" spans="1:15" x14ac:dyDescent="0.4">
      <c r="A205">
        <f>'Monthly ELEC - Raw'!A89</f>
        <v>87</v>
      </c>
      <c r="B205" s="16">
        <f>('Monthly ELEC - Raw'!B89*3.412)+('Monthly GAS - Raw'!B89*102)</f>
        <v>12683.858271999999</v>
      </c>
      <c r="C205" s="16">
        <f>('Monthly ELEC - Raw'!C89*3.412)+('Monthly GAS - Raw'!C89*102)</f>
        <v>12890.37104</v>
      </c>
      <c r="D205" s="16">
        <f>('Monthly ELEC - Raw'!D89*3.412)+('Monthly GAS - Raw'!D89*102)</f>
        <v>14074.585244</v>
      </c>
      <c r="E205" s="16">
        <f>('Monthly ELEC - Raw'!E89*3.412)+('Monthly GAS - Raw'!E89*102)</f>
        <v>7642.6123680000001</v>
      </c>
      <c r="F205" s="16">
        <f>('Monthly ELEC - Raw'!F89*3.412)+('Monthly GAS - Raw'!F89*102)</f>
        <v>7326.7842719999999</v>
      </c>
      <c r="G205" s="16">
        <f>('Monthly ELEC - Raw'!G89*3.412)+('Monthly GAS - Raw'!G89*102)</f>
        <v>5841.4387879999995</v>
      </c>
      <c r="H205" s="16">
        <f>('Monthly ELEC - Raw'!H89*3.412)+('Monthly GAS - Raw'!H89*102)</f>
        <v>5698.9249719999998</v>
      </c>
      <c r="I205" s="16">
        <f>('Monthly ELEC - Raw'!I89*3.412)+('Monthly GAS - Raw'!I89*102)</f>
        <v>5749.8166920000003</v>
      </c>
      <c r="J205" s="16">
        <f>('Monthly ELEC - Raw'!J89*3.412)+('Monthly GAS - Raw'!J89*102)</f>
        <v>5428.5819080000001</v>
      </c>
      <c r="K205" s="16">
        <f>('Monthly ELEC - Raw'!K89*3.412)+('Monthly GAS - Raw'!K89*102)</f>
        <v>5225.1875719999998</v>
      </c>
      <c r="L205" s="16">
        <f>('Monthly ELEC - Raw'!L89*3.412)+('Monthly GAS - Raw'!L89*102)</f>
        <v>6514.3362319999997</v>
      </c>
      <c r="M205" s="16">
        <f>('Monthly ELEC - Raw'!M89*3.412)+('Monthly GAS - Raw'!M89*102)</f>
        <v>11956.321128</v>
      </c>
      <c r="N205" s="16">
        <f>('Monthly ELEC - Raw'!N89*3.412)+('Monthly GAS - Raw'!N89*102)</f>
        <v>101032.818488</v>
      </c>
      <c r="O205" s="47">
        <f t="shared" si="6"/>
        <v>116.53150921337948</v>
      </c>
    </row>
    <row r="206" spans="1:15" x14ac:dyDescent="0.4">
      <c r="A206">
        <f>'Monthly ELEC - Raw'!A10</f>
        <v>8</v>
      </c>
      <c r="B206" s="16">
        <f>('Monthly ELEC - Raw'!B10*3.412)+('Monthly GAS - Raw'!B10*102)</f>
        <v>15474.035952</v>
      </c>
      <c r="C206" s="16">
        <f>('Monthly ELEC - Raw'!C10*3.412)+('Monthly GAS - Raw'!C10*102)</f>
        <v>16461.374616000001</v>
      </c>
      <c r="D206" s="16">
        <f>('Monthly ELEC - Raw'!D10*3.412)+('Monthly GAS - Raw'!D10*102)</f>
        <v>17542.229308000002</v>
      </c>
      <c r="E206" s="16">
        <f>('Monthly ELEC - Raw'!E10*3.412)+('Monthly GAS - Raw'!E10*102)</f>
        <v>8962.0246520000001</v>
      </c>
      <c r="F206" s="16">
        <f>('Monthly ELEC - Raw'!F10*3.412)+('Monthly GAS - Raw'!F10*102)</f>
        <v>8523.050448</v>
      </c>
      <c r="G206" s="16">
        <f>('Monthly ELEC - Raw'!G10*3.412)+('Monthly GAS - Raw'!G10*102)</f>
        <v>4531.9449560000003</v>
      </c>
      <c r="H206" s="16">
        <f>('Monthly ELEC - Raw'!H10*3.412)+('Monthly GAS - Raw'!H10*102)</f>
        <v>1487.0140879999999</v>
      </c>
      <c r="I206" s="16">
        <f>('Monthly ELEC - Raw'!I10*3.412)+('Monthly GAS - Raw'!I10*102)</f>
        <v>1690.116732</v>
      </c>
      <c r="J206" s="16">
        <f>('Monthly ELEC - Raw'!J10*3.412)+('Monthly GAS - Raw'!J10*102)</f>
        <v>2036.118952</v>
      </c>
      <c r="K206" s="16">
        <f>('Monthly ELEC - Raw'!K10*3.412)+('Monthly GAS - Raw'!K10*102)</f>
        <v>2029.9432320000001</v>
      </c>
      <c r="L206" s="16">
        <f>('Monthly ELEC - Raw'!L10*3.412)+('Monthly GAS - Raw'!L10*102)</f>
        <v>6790.9134000000004</v>
      </c>
      <c r="M206" s="16">
        <f>('Monthly ELEC - Raw'!M10*3.412)+('Monthly GAS - Raw'!M10*102)</f>
        <v>15666.411268</v>
      </c>
      <c r="N206" s="16">
        <f>('Monthly ELEC - Raw'!N10*3.412)+('Monthly GAS - Raw'!N10*102)</f>
        <v>101195.177604</v>
      </c>
      <c r="O206" s="47">
        <f t="shared" si="6"/>
        <v>116.71877462975779</v>
      </c>
    </row>
    <row r="207" spans="1:15" x14ac:dyDescent="0.4">
      <c r="A207">
        <f>'Monthly ELEC - Raw'!A105</f>
        <v>103</v>
      </c>
      <c r="B207" s="16">
        <f>('Monthly ELEC - Raw'!B105*3.412)+('Monthly GAS - Raw'!B105*102)</f>
        <v>13034.836383999997</v>
      </c>
      <c r="C207" s="16">
        <f>('Monthly ELEC - Raw'!C105*3.412)+('Monthly GAS - Raw'!C105*102)</f>
        <v>13933.645555999999</v>
      </c>
      <c r="D207" s="16">
        <f>('Monthly ELEC - Raw'!D105*3.412)+('Monthly GAS - Raw'!D105*102)</f>
        <v>15129.175828000003</v>
      </c>
      <c r="E207" s="16">
        <f>('Monthly ELEC - Raw'!E105*3.412)+('Monthly GAS - Raw'!E105*102)</f>
        <v>9155.2860280000004</v>
      </c>
      <c r="F207" s="16">
        <f>('Monthly ELEC - Raw'!F105*3.412)+('Monthly GAS - Raw'!F105*102)</f>
        <v>7888.4262919999965</v>
      </c>
      <c r="G207" s="16">
        <f>('Monthly ELEC - Raw'!G105*3.412)+('Monthly GAS - Raw'!G105*102)</f>
        <v>6298.0613919999996</v>
      </c>
      <c r="H207" s="16">
        <f>('Monthly ELEC - Raw'!H105*3.412)+('Monthly GAS - Raw'!H105*102)</f>
        <v>4754.6659479999653</v>
      </c>
      <c r="I207" s="16">
        <f>('Monthly ELEC - Raw'!I105*3.412)+('Monthly GAS - Raw'!I105*102)</f>
        <v>4458.6766879999959</v>
      </c>
      <c r="J207" s="16">
        <f>('Monthly ELEC - Raw'!J105*3.412)+('Monthly GAS - Raw'!J105*102)</f>
        <v>3793.010808</v>
      </c>
      <c r="K207" s="16">
        <f>('Monthly ELEC - Raw'!K105*3.412)+('Monthly GAS - Raw'!K105*102)</f>
        <v>4586.3226799999993</v>
      </c>
      <c r="L207" s="16">
        <f>('Monthly ELEC - Raw'!L105*3.412)+('Monthly GAS - Raw'!L105*102)</f>
        <v>7005.9007879999999</v>
      </c>
      <c r="M207" s="16">
        <f>('Monthly ELEC - Raw'!M105*3.412)+('Monthly GAS - Raw'!M105*102)</f>
        <v>11981.975276000001</v>
      </c>
      <c r="N207" s="16">
        <f>('Monthly ELEC - Raw'!N105*3.412)+('Monthly GAS - Raw'!N105*102)</f>
        <v>102019.98366799997</v>
      </c>
      <c r="O207" s="47">
        <f t="shared" si="6"/>
        <v>117.67010803690884</v>
      </c>
    </row>
    <row r="208" spans="1:15" x14ac:dyDescent="0.4">
      <c r="A208">
        <f>'Monthly ELEC - Raw'!A67</f>
        <v>65</v>
      </c>
      <c r="B208" s="16">
        <f>('Monthly ELEC - Raw'!B67*3.412)+('Monthly GAS - Raw'!B67*102)</f>
        <v>14542.761804</v>
      </c>
      <c r="C208" s="16">
        <f>('Monthly ELEC - Raw'!C67*3.412)+('Monthly GAS - Raw'!C67*102)</f>
        <v>15395.196744000001</v>
      </c>
      <c r="D208" s="16">
        <f>('Monthly ELEC - Raw'!D67*3.412)+('Monthly GAS - Raw'!D67*102)</f>
        <v>16704.924916</v>
      </c>
      <c r="E208" s="16">
        <f>('Monthly ELEC - Raw'!E67*3.412)+('Monthly GAS - Raw'!E67*102)</f>
        <v>8636.6667039999993</v>
      </c>
      <c r="F208" s="16">
        <f>('Monthly ELEC - Raw'!F67*3.412)+('Monthly GAS - Raw'!F67*102)</f>
        <v>7100.6548279999997</v>
      </c>
      <c r="G208" s="16">
        <f>('Monthly ELEC - Raw'!G67*3.412)+('Monthly GAS - Raw'!G67*102)</f>
        <v>5173.0206879999996</v>
      </c>
      <c r="H208" s="16">
        <f>('Monthly ELEC - Raw'!H67*3.412)+('Monthly GAS - Raw'!H67*102)</f>
        <v>3603.530268</v>
      </c>
      <c r="I208" s="16">
        <f>('Monthly ELEC - Raw'!I67*3.412)+('Monthly GAS - Raw'!I67*102)</f>
        <v>3557.8914919999997</v>
      </c>
      <c r="J208" s="16">
        <f>('Monthly ELEC - Raw'!J67*3.412)+('Monthly GAS - Raw'!J67*102)</f>
        <v>2608.6252560000003</v>
      </c>
      <c r="K208" s="16">
        <f>('Monthly ELEC - Raw'!K67*3.412)+('Monthly GAS - Raw'!K67*102)</f>
        <v>3037.9024199999999</v>
      </c>
      <c r="L208" s="16">
        <f>('Monthly ELEC - Raw'!L67*3.412)+('Monthly GAS - Raw'!L67*102)</f>
        <v>8147.5125559999997</v>
      </c>
      <c r="M208" s="16">
        <f>('Monthly ELEC - Raw'!M67*3.412)+('Monthly GAS - Raw'!M67*102)</f>
        <v>13724.247024</v>
      </c>
      <c r="N208" s="16">
        <f>('Monthly ELEC - Raw'!N67*3.412)+('Monthly GAS - Raw'!N67*102)</f>
        <v>102232.9347</v>
      </c>
      <c r="O208" s="47">
        <f t="shared" si="6"/>
        <v>117.91572629757785</v>
      </c>
    </row>
    <row r="209" spans="1:15" x14ac:dyDescent="0.4">
      <c r="A209">
        <f>'Monthly ELEC - Raw'!A52</f>
        <v>50</v>
      </c>
      <c r="B209" s="16">
        <f>('Monthly ELEC - Raw'!B52*3.412)+('Monthly GAS - Raw'!B52*102)</f>
        <v>15789.454879999999</v>
      </c>
      <c r="C209" s="16">
        <f>('Monthly ELEC - Raw'!C52*3.412)+('Monthly GAS - Raw'!C52*102)</f>
        <v>17128.214019999999</v>
      </c>
      <c r="D209" s="16">
        <f>('Monthly ELEC - Raw'!D52*3.412)+('Monthly GAS - Raw'!D52*102)</f>
        <v>20045.118151999999</v>
      </c>
      <c r="E209" s="16">
        <f>('Monthly ELEC - Raw'!E52*3.412)+('Monthly GAS - Raw'!E52*102)</f>
        <v>9383.3927999999996</v>
      </c>
      <c r="F209" s="16">
        <f>('Monthly ELEC - Raw'!F52*3.412)+('Monthly GAS - Raw'!F52*102)</f>
        <v>7626.12644</v>
      </c>
      <c r="G209" s="16">
        <f>('Monthly ELEC - Raw'!G52*3.412)+('Monthly GAS - Raw'!G52*102)</f>
        <v>4315.8835360000003</v>
      </c>
      <c r="H209" s="16">
        <f>('Monthly ELEC - Raw'!H52*3.412)+('Monthly GAS - Raw'!H52*102)</f>
        <v>1601.2630320000001</v>
      </c>
      <c r="I209" s="16">
        <f>('Monthly ELEC - Raw'!I52*3.412)+('Monthly GAS - Raw'!I52*102)</f>
        <v>1170.4555519999999</v>
      </c>
      <c r="J209" s="16">
        <f>('Monthly ELEC - Raw'!J52*3.412)+('Monthly GAS - Raw'!J52*102)</f>
        <v>1894.241372</v>
      </c>
      <c r="K209" s="16">
        <f>('Monthly ELEC - Raw'!K52*3.412)+('Monthly GAS - Raw'!K52*102)</f>
        <v>2281.712904</v>
      </c>
      <c r="L209" s="16">
        <f>('Monthly ELEC - Raw'!L52*3.412)+('Monthly GAS - Raw'!L52*102)</f>
        <v>6561.8661119999997</v>
      </c>
      <c r="M209" s="16">
        <f>('Monthly ELEC - Raw'!M52*3.412)+('Monthly GAS - Raw'!M52*102)</f>
        <v>14753.169540000001</v>
      </c>
      <c r="N209" s="16">
        <f>('Monthly ELEC - Raw'!N52*3.412)+('Monthly GAS - Raw'!N52*102)</f>
        <v>102550.89834</v>
      </c>
      <c r="O209" s="47">
        <f t="shared" si="6"/>
        <v>118.282466366782</v>
      </c>
    </row>
    <row r="210" spans="1:15" x14ac:dyDescent="0.4">
      <c r="A210">
        <f>'Monthly ELEC - Raw'!A250</f>
        <v>248</v>
      </c>
      <c r="B210" s="16">
        <f>('Monthly ELEC - Raw'!B250*3.412)+('Monthly GAS - Raw'!B250*102)</f>
        <v>13781.795828</v>
      </c>
      <c r="C210" s="16">
        <f>('Monthly ELEC - Raw'!C250*3.412)+('Monthly GAS - Raw'!C250*102)</f>
        <v>13857.11218</v>
      </c>
      <c r="D210" s="16">
        <f>('Monthly ELEC - Raw'!D250*3.412)+('Monthly GAS - Raw'!D250*102)</f>
        <v>15534.109635999999</v>
      </c>
      <c r="E210" s="16">
        <f>('Monthly ELEC - Raw'!E250*3.412)+('Monthly GAS - Raw'!E250*102)</f>
        <v>8849.9782560000003</v>
      </c>
      <c r="F210" s="16">
        <f>('Monthly ELEC - Raw'!F250*3.412)+('Monthly GAS - Raw'!F250*102)</f>
        <v>8555.5690240000004</v>
      </c>
      <c r="G210" s="16">
        <f>('Monthly ELEC - Raw'!G250*3.412)+('Monthly GAS - Raw'!G250*102)</f>
        <v>6917.5283159999999</v>
      </c>
      <c r="H210" s="16">
        <f>('Monthly ELEC - Raw'!H250*3.412)+('Monthly GAS - Raw'!H250*102)</f>
        <v>4567.8230880000001</v>
      </c>
      <c r="I210" s="16">
        <f>('Monthly ELEC - Raw'!I250*3.412)+('Monthly GAS - Raw'!I250*102)</f>
        <v>4943.2915439999997</v>
      </c>
      <c r="J210" s="16">
        <f>('Monthly ELEC - Raw'!J250*3.412)+('Monthly GAS - Raw'!J250*102)</f>
        <v>3734.9146839999999</v>
      </c>
      <c r="K210" s="16">
        <f>('Monthly ELEC - Raw'!K250*3.412)+('Monthly GAS - Raw'!K250*102)</f>
        <v>3099.4381800000001</v>
      </c>
      <c r="L210" s="16">
        <f>('Monthly ELEC - Raw'!L250*3.412)+('Monthly GAS - Raw'!L250*102)</f>
        <v>6597.7826999999997</v>
      </c>
      <c r="M210" s="16">
        <f>('Monthly ELEC - Raw'!M250*3.412)+('Monthly GAS - Raw'!M250*102)</f>
        <v>12311.190116</v>
      </c>
      <c r="N210" s="16">
        <f>('Monthly ELEC - Raw'!N250*3.412)+('Monthly GAS - Raw'!N250*102)</f>
        <v>102750.53355200001</v>
      </c>
      <c r="O210" s="47">
        <f t="shared" si="6"/>
        <v>118.51272612687428</v>
      </c>
    </row>
    <row r="211" spans="1:15" x14ac:dyDescent="0.4">
      <c r="A211">
        <f>'Monthly ELEC - Raw'!A258</f>
        <v>256</v>
      </c>
      <c r="B211" s="16">
        <f>('Monthly ELEC - Raw'!B258*3.412)+('Monthly GAS - Raw'!B258*102)</f>
        <v>13112.479584000001</v>
      </c>
      <c r="C211" s="16">
        <f>('Monthly ELEC - Raw'!C258*3.412)+('Monthly GAS - Raw'!C258*102)</f>
        <v>13840.132600000001</v>
      </c>
      <c r="D211" s="16">
        <f>('Monthly ELEC - Raw'!D258*3.412)+('Monthly GAS - Raw'!D258*102)</f>
        <v>16268.00006</v>
      </c>
      <c r="E211" s="16">
        <f>('Monthly ELEC - Raw'!E258*3.412)+('Monthly GAS - Raw'!E258*102)</f>
        <v>8651.8964720000004</v>
      </c>
      <c r="F211" s="16">
        <f>('Monthly ELEC - Raw'!F258*3.412)+('Monthly GAS - Raw'!F258*102)</f>
        <v>7055.069176</v>
      </c>
      <c r="G211" s="16">
        <f>('Monthly ELEC - Raw'!G258*3.412)+('Monthly GAS - Raw'!G258*102)</f>
        <v>6617.2742600000001</v>
      </c>
      <c r="H211" s="16">
        <f>('Monthly ELEC - Raw'!H258*3.412)+('Monthly GAS - Raw'!H258*102)</f>
        <v>5008.4333120000001</v>
      </c>
      <c r="I211" s="16">
        <f>('Monthly ELEC - Raw'!I258*3.412)+('Monthly GAS - Raw'!I258*102)</f>
        <v>5780.5280359999997</v>
      </c>
      <c r="J211" s="16">
        <f>('Monthly ELEC - Raw'!J258*3.412)+('Monthly GAS - Raw'!J258*102)</f>
        <v>4251.7387520000002</v>
      </c>
      <c r="K211" s="16">
        <f>('Monthly ELEC - Raw'!K258*3.412)+('Monthly GAS - Raw'!K258*102)</f>
        <v>3748.92596</v>
      </c>
      <c r="L211" s="16">
        <f>('Monthly ELEC - Raw'!L258*3.412)+('Monthly GAS - Raw'!L258*102)</f>
        <v>6160.3936080000003</v>
      </c>
      <c r="M211" s="16">
        <f>('Monthly ELEC - Raw'!M258*3.412)+('Monthly GAS - Raw'!M258*102)</f>
        <v>12523.435588</v>
      </c>
      <c r="N211" s="16">
        <f>('Monthly ELEC - Raw'!N258*3.412)+('Monthly GAS - Raw'!N258*102)</f>
        <v>103018.30740799999</v>
      </c>
      <c r="O211" s="47">
        <f t="shared" si="6"/>
        <v>118.82157717185697</v>
      </c>
    </row>
    <row r="212" spans="1:15" x14ac:dyDescent="0.4">
      <c r="A212">
        <f>'Monthly ELEC - Raw'!A26</f>
        <v>24</v>
      </c>
      <c r="B212" s="16">
        <f>('Monthly ELEC - Raw'!B26*3.412)+('Monthly GAS - Raw'!B26*102)</f>
        <v>14506.670144</v>
      </c>
      <c r="C212" s="16">
        <f>('Monthly ELEC - Raw'!C26*3.412)+('Monthly GAS - Raw'!C26*102)</f>
        <v>16082.636472</v>
      </c>
      <c r="D212" s="16">
        <f>('Monthly ELEC - Raw'!D26*3.412)+('Monthly GAS - Raw'!D26*102)</f>
        <v>20005.513804000002</v>
      </c>
      <c r="E212" s="16">
        <f>('Monthly ELEC - Raw'!E26*3.412)+('Monthly GAS - Raw'!E26*102)</f>
        <v>11083.522215999999</v>
      </c>
      <c r="F212" s="16">
        <f>('Monthly ELEC - Raw'!F26*3.412)+('Monthly GAS - Raw'!F26*102)</f>
        <v>6935.4271239999998</v>
      </c>
      <c r="G212" s="16">
        <f>('Monthly ELEC - Raw'!G26*3.412)+('Monthly GAS - Raw'!G26*102)</f>
        <v>5887.5595119999998</v>
      </c>
      <c r="H212" s="16">
        <f>('Monthly ELEC - Raw'!H26*3.412)+('Monthly GAS - Raw'!H26*102)</f>
        <v>2291.5260200000002</v>
      </c>
      <c r="I212" s="16">
        <f>('Monthly ELEC - Raw'!I26*3.412)+('Monthly GAS - Raw'!I26*102)</f>
        <v>2599.2524920000001</v>
      </c>
      <c r="J212" s="16">
        <f>('Monthly ELEC - Raw'!J26*3.412)+('Monthly GAS - Raw'!J26*102)</f>
        <v>2186.700816</v>
      </c>
      <c r="K212" s="16">
        <f>('Monthly ELEC - Raw'!K26*3.412)+('Monthly GAS - Raw'!K26*102)</f>
        <v>2236.3727799999997</v>
      </c>
      <c r="L212" s="16">
        <f>('Monthly ELEC - Raw'!L26*3.412)+('Monthly GAS - Raw'!L26*102)</f>
        <v>6379.1438880000005</v>
      </c>
      <c r="M212" s="16">
        <f>('Monthly ELEC - Raw'!M26*3.412)+('Monthly GAS - Raw'!M26*102)</f>
        <v>13472.024372</v>
      </c>
      <c r="N212" s="16">
        <f>('Monthly ELEC - Raw'!N26*3.412)+('Monthly GAS - Raw'!N26*102)</f>
        <v>103666.34964</v>
      </c>
      <c r="O212" s="47">
        <f t="shared" si="6"/>
        <v>119.5690307266436</v>
      </c>
    </row>
    <row r="213" spans="1:15" x14ac:dyDescent="0.4">
      <c r="A213">
        <f>'Monthly ELEC - Raw'!A232</f>
        <v>230</v>
      </c>
      <c r="B213" s="16">
        <f>('Monthly ELEC - Raw'!B232*3.412)+('Monthly GAS - Raw'!B232*102)</f>
        <v>15102.36894</v>
      </c>
      <c r="C213" s="16">
        <f>('Monthly ELEC - Raw'!C232*3.412)+('Monthly GAS - Raw'!C232*102)</f>
        <v>15989.996988000001</v>
      </c>
      <c r="D213" s="16">
        <f>('Monthly ELEC - Raw'!D232*3.412)+('Monthly GAS - Raw'!D232*102)</f>
        <v>18294.017412000001</v>
      </c>
      <c r="E213" s="16">
        <f>('Monthly ELEC - Raw'!E232*3.412)+('Monthly GAS - Raw'!E232*102)</f>
        <v>9412.3335879999995</v>
      </c>
      <c r="F213" s="16">
        <f>('Monthly ELEC - Raw'!F232*3.412)+('Monthly GAS - Raw'!F232*102)</f>
        <v>6725.7820039999997</v>
      </c>
      <c r="G213" s="16">
        <f>('Monthly ELEC - Raw'!G232*3.412)+('Monthly GAS - Raw'!G232*102)</f>
        <v>4864.4703200000004</v>
      </c>
      <c r="H213" s="16">
        <f>('Monthly ELEC - Raw'!H232*3.412)+('Monthly GAS - Raw'!H232*102)</f>
        <v>2811.4859200000001</v>
      </c>
      <c r="I213" s="16">
        <f>('Monthly ELEC - Raw'!I232*3.412)+('Monthly GAS - Raw'!I232*102)</f>
        <v>3136.705852</v>
      </c>
      <c r="J213" s="16">
        <f>('Monthly ELEC - Raw'!J232*3.412)+('Monthly GAS - Raw'!J232*102)</f>
        <v>2950.9494759999998</v>
      </c>
      <c r="K213" s="16">
        <f>('Monthly ELEC - Raw'!K232*3.412)+('Monthly GAS - Raw'!K232*102)</f>
        <v>3067.2968679999999</v>
      </c>
      <c r="L213" s="16">
        <f>('Monthly ELEC - Raw'!L232*3.412)+('Monthly GAS - Raw'!L232*102)</f>
        <v>7021.9913040000001</v>
      </c>
      <c r="M213" s="16">
        <f>('Monthly ELEC - Raw'!M232*3.412)+('Monthly GAS - Raw'!M232*102)</f>
        <v>14503.984492</v>
      </c>
      <c r="N213" s="16">
        <f>('Monthly ELEC - Raw'!N232*3.412)+('Monthly GAS - Raw'!N232*102)</f>
        <v>103881.383164</v>
      </c>
      <c r="O213" s="47">
        <f t="shared" si="6"/>
        <v>119.81705093886967</v>
      </c>
    </row>
    <row r="214" spans="1:15" x14ac:dyDescent="0.4">
      <c r="A214">
        <f>'Monthly ELEC - Raw'!A97</f>
        <v>95</v>
      </c>
      <c r="B214" s="16">
        <f>('Monthly ELEC - Raw'!B97*3.412)+('Monthly GAS - Raw'!B97*102)</f>
        <v>16370.293831999999</v>
      </c>
      <c r="C214" s="16">
        <f>('Monthly ELEC - Raw'!C97*3.412)+('Monthly GAS - Raw'!C97*102)</f>
        <v>17981.326887999996</v>
      </c>
      <c r="D214" s="16">
        <f>('Monthly ELEC - Raw'!D97*3.412)+('Monthly GAS - Raw'!D97*102)</f>
        <v>19409.147996</v>
      </c>
      <c r="E214" s="16">
        <f>('Monthly ELEC - Raw'!E97*3.412)+('Monthly GAS - Raw'!E97*102)</f>
        <v>8807.6544080000003</v>
      </c>
      <c r="F214" s="16">
        <f>('Monthly ELEC - Raw'!F97*3.412)+('Monthly GAS - Raw'!F97*102)</f>
        <v>6149.841692</v>
      </c>
      <c r="G214" s="16">
        <f>('Monthly ELEC - Raw'!G97*3.412)+('Monthly GAS - Raw'!G97*102)</f>
        <v>5343.6227679999965</v>
      </c>
      <c r="H214" s="16">
        <f>('Monthly ELEC - Raw'!H97*3.412)+('Monthly GAS - Raw'!H97*102)</f>
        <v>3984.8197999999998</v>
      </c>
      <c r="I214" s="16">
        <f>('Monthly ELEC - Raw'!I97*3.412)+('Monthly GAS - Raw'!I97*102)</f>
        <v>4707.506684</v>
      </c>
      <c r="J214" s="16">
        <f>('Monthly ELEC - Raw'!J97*3.412)+('Monthly GAS - Raw'!J97*102)</f>
        <v>2627.2549119999967</v>
      </c>
      <c r="K214" s="16">
        <f>('Monthly ELEC - Raw'!K97*3.412)+('Monthly GAS - Raw'!K97*102)</f>
        <v>2385.5676320000002</v>
      </c>
      <c r="L214" s="16">
        <f>('Monthly ELEC - Raw'!L97*3.412)+('Monthly GAS - Raw'!L97*102)</f>
        <v>4492.9340919999968</v>
      </c>
      <c r="M214" s="16">
        <f>('Monthly ELEC - Raw'!M97*3.412)+('Monthly GAS - Raw'!M97*102)</f>
        <v>12006.573648</v>
      </c>
      <c r="N214" s="16">
        <f>('Monthly ELEC - Raw'!N97*3.412)+('Monthly GAS - Raw'!N97*102)</f>
        <v>104266.54435199998</v>
      </c>
      <c r="O214" s="47">
        <f t="shared" si="6"/>
        <v>120.26129683044981</v>
      </c>
    </row>
    <row r="215" spans="1:15" x14ac:dyDescent="0.4">
      <c r="A215">
        <f>'Monthly ELEC - Raw'!A178</f>
        <v>176</v>
      </c>
      <c r="B215" s="16">
        <f>('Monthly ELEC - Raw'!B178*3.412)+('Monthly GAS - Raw'!B178*102)</f>
        <v>13264.468387999998</v>
      </c>
      <c r="C215" s="16">
        <f>('Monthly ELEC - Raw'!C178*3.412)+('Monthly GAS - Raw'!C178*102)</f>
        <v>14033.498795999996</v>
      </c>
      <c r="D215" s="16">
        <f>('Monthly ELEC - Raw'!D178*3.412)+('Monthly GAS - Raw'!D178*102)</f>
        <v>16330.524687999996</v>
      </c>
      <c r="E215" s="16">
        <f>('Monthly ELEC - Raw'!E178*3.412)+('Monthly GAS - Raw'!E178*102)</f>
        <v>9672.5974679999963</v>
      </c>
      <c r="F215" s="16">
        <f>('Monthly ELEC - Raw'!F178*3.412)+('Monthly GAS - Raw'!F178*102)</f>
        <v>8122.0521440000002</v>
      </c>
      <c r="G215" s="16">
        <f>('Monthly ELEC - Raw'!G178*3.412)+('Monthly GAS - Raw'!G178*102)</f>
        <v>7121.5673159999969</v>
      </c>
      <c r="H215" s="16">
        <f>('Monthly ELEC - Raw'!H178*3.412)+('Monthly GAS - Raw'!H178*102)</f>
        <v>3701.6438640000001</v>
      </c>
      <c r="I215" s="16">
        <f>('Monthly ELEC - Raw'!I178*3.412)+('Monthly GAS - Raw'!I178*102)</f>
        <v>2833.2011520000001</v>
      </c>
      <c r="J215" s="16">
        <f>('Monthly ELEC - Raw'!J178*3.412)+('Monthly GAS - Raw'!J178*102)</f>
        <v>4026.1846719999999</v>
      </c>
      <c r="K215" s="16">
        <f>('Monthly ELEC - Raw'!K178*3.412)+('Monthly GAS - Raw'!K178*102)</f>
        <v>4305.1736080000001</v>
      </c>
      <c r="L215" s="16">
        <f>('Monthly ELEC - Raw'!L178*3.412)+('Monthly GAS - Raw'!L178*102)</f>
        <v>7693.462803999997</v>
      </c>
      <c r="M215" s="16">
        <f>('Monthly ELEC - Raw'!M178*3.412)+('Monthly GAS - Raw'!M178*102)</f>
        <v>13556.888967999996</v>
      </c>
      <c r="N215" s="16">
        <f>('Monthly ELEC - Raw'!N178*3.412)+('Monthly GAS - Raw'!N178*102)</f>
        <v>104661.26386799998</v>
      </c>
      <c r="O215" s="47">
        <f t="shared" si="6"/>
        <v>120.71656732179929</v>
      </c>
    </row>
    <row r="216" spans="1:15" x14ac:dyDescent="0.4">
      <c r="A216">
        <f>'Monthly ELEC - Raw'!A226</f>
        <v>224</v>
      </c>
      <c r="B216" s="16">
        <f>('Monthly ELEC - Raw'!B226*3.412)+('Monthly GAS - Raw'!B226*102)</f>
        <v>16872.512051999998</v>
      </c>
      <c r="C216" s="16">
        <f>('Monthly ELEC - Raw'!C226*3.412)+('Monthly GAS - Raw'!C226*102)</f>
        <v>17884.360784</v>
      </c>
      <c r="D216" s="16">
        <f>('Monthly ELEC - Raw'!D226*3.412)+('Monthly GAS - Raw'!D226*102)</f>
        <v>18311.329764000002</v>
      </c>
      <c r="E216" s="16">
        <f>('Monthly ELEC - Raw'!E226*3.412)+('Monthly GAS - Raw'!E226*102)</f>
        <v>9442.7565159999995</v>
      </c>
      <c r="F216" s="16">
        <f>('Monthly ELEC - Raw'!F226*3.412)+('Monthly GAS - Raw'!F226*102)</f>
        <v>6362.560888</v>
      </c>
      <c r="G216" s="16">
        <f>('Monthly ELEC - Raw'!G226*3.412)+('Monthly GAS - Raw'!G226*102)</f>
        <v>4421.8262720000002</v>
      </c>
      <c r="H216" s="16">
        <f>('Monthly ELEC - Raw'!H226*3.412)+('Monthly GAS - Raw'!H226*102)</f>
        <v>3115.0973160000003</v>
      </c>
      <c r="I216" s="16">
        <f>('Monthly ELEC - Raw'!I226*3.412)+('Monthly GAS - Raw'!I226*102)</f>
        <v>3175.6927640000004</v>
      </c>
      <c r="J216" s="16">
        <f>('Monthly ELEC - Raw'!J226*3.412)+('Monthly GAS - Raw'!J226*102)</f>
        <v>2524.8230560000002</v>
      </c>
      <c r="K216" s="16">
        <f>('Monthly ELEC - Raw'!K226*3.412)+('Monthly GAS - Raw'!K226*102)</f>
        <v>2969.229096</v>
      </c>
      <c r="L216" s="16">
        <f>('Monthly ELEC - Raw'!L226*3.412)+('Monthly GAS - Raw'!L226*102)</f>
        <v>6245.5122959999999</v>
      </c>
      <c r="M216" s="16">
        <f>('Monthly ELEC - Raw'!M226*3.412)+('Monthly GAS - Raw'!M226*102)</f>
        <v>13483.774552000001</v>
      </c>
      <c r="N216" s="16">
        <f>('Monthly ELEC - Raw'!N226*3.412)+('Monthly GAS - Raw'!N226*102)</f>
        <v>104809.475356</v>
      </c>
      <c r="O216" s="47">
        <f t="shared" si="6"/>
        <v>120.88751482814301</v>
      </c>
    </row>
    <row r="217" spans="1:15" x14ac:dyDescent="0.4">
      <c r="A217">
        <f>'Monthly ELEC - Raw'!A188</f>
        <v>186</v>
      </c>
      <c r="B217" s="16">
        <f>('Monthly ELEC - Raw'!B188*3.412)+('Monthly GAS - Raw'!B188*102)</f>
        <v>17686.200524</v>
      </c>
      <c r="C217" s="16">
        <f>('Monthly ELEC - Raw'!C188*3.412)+('Monthly GAS - Raw'!C188*102)</f>
        <v>18271.550995999998</v>
      </c>
      <c r="D217" s="16">
        <f>('Monthly ELEC - Raw'!D188*3.412)+('Monthly GAS - Raw'!D188*102)</f>
        <v>19943.259784000002</v>
      </c>
      <c r="E217" s="16">
        <f>('Monthly ELEC - Raw'!E188*3.412)+('Monthly GAS - Raw'!E188*102)</f>
        <v>9360.9794399999992</v>
      </c>
      <c r="F217" s="16">
        <f>('Monthly ELEC - Raw'!F188*3.412)+('Monthly GAS - Raw'!F188*102)</f>
        <v>6614.7092920000005</v>
      </c>
      <c r="G217" s="16">
        <f>('Monthly ELEC - Raw'!G188*3.412)+('Monthly GAS - Raw'!G188*102)</f>
        <v>3929.9302079999998</v>
      </c>
      <c r="H217" s="16">
        <f>('Monthly ELEC - Raw'!H188*3.412)+('Monthly GAS - Raw'!H188*102)</f>
        <v>1885.7607439999999</v>
      </c>
      <c r="I217" s="16">
        <f>('Monthly ELEC - Raw'!I188*3.412)+('Monthly GAS - Raw'!I188*102)</f>
        <v>1765.8068000000001</v>
      </c>
      <c r="J217" s="16">
        <f>('Monthly ELEC - Raw'!J188*3.412)+('Monthly GAS - Raw'!J188*102)</f>
        <v>1577.4610560000001</v>
      </c>
      <c r="K217" s="16">
        <f>('Monthly ELEC - Raw'!K188*3.412)+('Monthly GAS - Raw'!K188*102)</f>
        <v>2081.1044999999999</v>
      </c>
      <c r="L217" s="16">
        <f>('Monthly ELEC - Raw'!L188*3.412)+('Monthly GAS - Raw'!L188*102)</f>
        <v>6749.2358880000002</v>
      </c>
      <c r="M217" s="16">
        <f>('Monthly ELEC - Raw'!M188*3.412)+('Monthly GAS - Raw'!M188*102)</f>
        <v>16509.354228</v>
      </c>
      <c r="N217" s="16">
        <f>('Monthly ELEC - Raw'!N188*3.412)+('Monthly GAS - Raw'!N188*102)</f>
        <v>106375.35346</v>
      </c>
      <c r="O217" s="47">
        <f t="shared" si="6"/>
        <v>122.69360260668974</v>
      </c>
    </row>
    <row r="218" spans="1:15" x14ac:dyDescent="0.4">
      <c r="A218">
        <f>'Monthly ELEC - Raw'!A39</f>
        <v>37</v>
      </c>
      <c r="B218" s="16">
        <f>('Monthly ELEC - Raw'!B39*3.412)+('Monthly GAS - Raw'!B39*102)</f>
        <v>14575.220499999999</v>
      </c>
      <c r="C218" s="16">
        <f>('Monthly ELEC - Raw'!C39*3.412)+('Monthly GAS - Raw'!C39*102)</f>
        <v>16602.990016</v>
      </c>
      <c r="D218" s="16">
        <f>('Monthly ELEC - Raw'!D39*3.412)+('Monthly GAS - Raw'!D39*102)</f>
        <v>17721.400524000001</v>
      </c>
      <c r="E218" s="16">
        <f>('Monthly ELEC - Raw'!E39*3.412)+('Monthly GAS - Raw'!E39*102)</f>
        <v>8918.9466840000005</v>
      </c>
      <c r="F218" s="16">
        <f>('Monthly ELEC - Raw'!F39*3.412)+('Monthly GAS - Raw'!F39*102)</f>
        <v>7489.6330639999996</v>
      </c>
      <c r="G218" s="16">
        <f>('Monthly ELEC - Raw'!G39*3.412)+('Monthly GAS - Raw'!G39*102)</f>
        <v>5784.6982879999996</v>
      </c>
      <c r="H218" s="16">
        <f>('Monthly ELEC - Raw'!H39*3.412)+('Monthly GAS - Raw'!H39*102)</f>
        <v>4006.5232599999999</v>
      </c>
      <c r="I218" s="16">
        <f>('Monthly ELEC - Raw'!I39*3.412)+('Monthly GAS - Raw'!I39*102)</f>
        <v>4420.2180239999998</v>
      </c>
      <c r="J218" s="16">
        <f>('Monthly ELEC - Raw'!J39*3.412)+('Monthly GAS - Raw'!J39*102)</f>
        <v>3408.06194</v>
      </c>
      <c r="K218" s="16">
        <f>('Monthly ELEC - Raw'!K39*3.412)+('Monthly GAS - Raw'!K39*102)</f>
        <v>3184.7380439999997</v>
      </c>
      <c r="L218" s="16">
        <f>('Monthly ELEC - Raw'!L39*3.412)+('Monthly GAS - Raw'!L39*102)</f>
        <v>6368.9979999999996</v>
      </c>
      <c r="M218" s="16">
        <f>('Monthly ELEC - Raw'!M39*3.412)+('Monthly GAS - Raw'!M39*102)</f>
        <v>14299.60924</v>
      </c>
      <c r="N218" s="16">
        <f>('Monthly ELEC - Raw'!N39*3.412)+('Monthly GAS - Raw'!N39*102)</f>
        <v>106781.03758400001</v>
      </c>
      <c r="O218" s="47">
        <f t="shared" si="6"/>
        <v>123.16151970472896</v>
      </c>
    </row>
    <row r="219" spans="1:15" x14ac:dyDescent="0.4">
      <c r="A219">
        <f>'Monthly ELEC - Raw'!A244</f>
        <v>242</v>
      </c>
      <c r="B219" s="16">
        <f>('Monthly ELEC - Raw'!B244*3.412)+('Monthly GAS - Raw'!B244*102)</f>
        <v>15483.414140000001</v>
      </c>
      <c r="C219" s="16">
        <f>('Monthly ELEC - Raw'!C244*3.412)+('Monthly GAS - Raw'!C244*102)</f>
        <v>16005.862788</v>
      </c>
      <c r="D219" s="16">
        <f>('Monthly ELEC - Raw'!D244*3.412)+('Monthly GAS - Raw'!D244*102)</f>
        <v>18757.08368</v>
      </c>
      <c r="E219" s="16">
        <f>('Monthly ELEC - Raw'!E244*3.412)+('Monthly GAS - Raw'!E244*102)</f>
        <v>9437.7205400000003</v>
      </c>
      <c r="F219" s="16">
        <f>('Monthly ELEC - Raw'!F244*3.412)+('Monthly GAS - Raw'!F244*102)</f>
        <v>7322.6463039999999</v>
      </c>
      <c r="G219" s="16">
        <f>('Monthly ELEC - Raw'!G244*3.412)+('Monthly GAS - Raw'!G244*102)</f>
        <v>5575.9758080000001</v>
      </c>
      <c r="H219" s="16">
        <f>('Monthly ELEC - Raw'!H244*3.412)+('Monthly GAS - Raw'!H244*102)</f>
        <v>2929.9024519999998</v>
      </c>
      <c r="I219" s="16">
        <f>('Monthly ELEC - Raw'!I244*3.412)+('Monthly GAS - Raw'!I244*102)</f>
        <v>2693.2309479999999</v>
      </c>
      <c r="J219" s="16">
        <f>('Monthly ELEC - Raw'!J244*3.412)+('Monthly GAS - Raw'!J244*102)</f>
        <v>2853.685332</v>
      </c>
      <c r="K219" s="16">
        <f>('Monthly ELEC - Raw'!K244*3.412)+('Monthly GAS - Raw'!K244*102)</f>
        <v>3503.249644</v>
      </c>
      <c r="L219" s="16">
        <f>('Monthly ELEC - Raw'!L244*3.412)+('Monthly GAS - Raw'!L244*102)</f>
        <v>7724.7999440000003</v>
      </c>
      <c r="M219" s="16">
        <f>('Monthly ELEC - Raw'!M244*3.412)+('Monthly GAS - Raw'!M244*102)</f>
        <v>14560.359227999999</v>
      </c>
      <c r="N219" s="16">
        <f>('Monthly ELEC - Raw'!N244*3.412)+('Monthly GAS - Raw'!N244*102)</f>
        <v>106847.930808</v>
      </c>
      <c r="O219" s="47">
        <f t="shared" si="6"/>
        <v>123.23867451903115</v>
      </c>
    </row>
    <row r="220" spans="1:15" x14ac:dyDescent="0.4">
      <c r="A220">
        <f>'Monthly ELEC - Raw'!A50</f>
        <v>48</v>
      </c>
      <c r="B220" s="16">
        <f>('Monthly ELEC - Raw'!B50*3.412)+('Monthly GAS - Raw'!B50*102)</f>
        <v>14082.558408000001</v>
      </c>
      <c r="C220" s="16">
        <f>('Monthly ELEC - Raw'!C50*3.412)+('Monthly GAS - Raw'!C50*102)</f>
        <v>14716.146132</v>
      </c>
      <c r="D220" s="16">
        <f>('Monthly ELEC - Raw'!D50*3.412)+('Monthly GAS - Raw'!D50*102)</f>
        <v>15371.145759999999</v>
      </c>
      <c r="E220" s="16">
        <f>('Monthly ELEC - Raw'!E50*3.412)+('Monthly GAS - Raw'!E50*102)</f>
        <v>8461.0615720000005</v>
      </c>
      <c r="F220" s="16">
        <f>('Monthly ELEC - Raw'!F50*3.412)+('Monthly GAS - Raw'!F50*102)</f>
        <v>7551.9260159999994</v>
      </c>
      <c r="G220" s="16">
        <f>('Monthly ELEC - Raw'!G50*3.412)+('Monthly GAS - Raw'!G50*102)</f>
        <v>5681.2995040000005</v>
      </c>
      <c r="H220" s="16">
        <f>('Monthly ELEC - Raw'!H50*3.412)+('Monthly GAS - Raw'!H50*102)</f>
        <v>3613.2034920000001</v>
      </c>
      <c r="I220" s="16">
        <f>('Monthly ELEC - Raw'!I50*3.412)+('Monthly GAS - Raw'!I50*102)</f>
        <v>3632.4915959999998</v>
      </c>
      <c r="J220" s="16">
        <f>('Monthly ELEC - Raw'!J50*3.412)+('Monthly GAS - Raw'!J50*102)</f>
        <v>2774.1261919999997</v>
      </c>
      <c r="K220" s="16">
        <f>('Monthly ELEC - Raw'!K50*3.412)+('Monthly GAS - Raw'!K50*102)</f>
        <v>3158.4707280000002</v>
      </c>
      <c r="L220" s="16">
        <f>('Monthly ELEC - Raw'!L50*3.412)+('Monthly GAS - Raw'!L50*102)</f>
        <v>7302.2187960000001</v>
      </c>
      <c r="M220" s="16">
        <f>('Monthly ELEC - Raw'!M50*3.412)+('Monthly GAS - Raw'!M50*102)</f>
        <v>20585.626992000001</v>
      </c>
      <c r="N220" s="16">
        <f>('Monthly ELEC - Raw'!N50*3.412)+('Monthly GAS - Raw'!N50*102)</f>
        <v>106930.275188</v>
      </c>
      <c r="O220" s="47">
        <f t="shared" si="6"/>
        <v>123.33365073587082</v>
      </c>
    </row>
    <row r="221" spans="1:15" x14ac:dyDescent="0.4">
      <c r="A221">
        <f>'Monthly ELEC - Raw'!A155</f>
        <v>153</v>
      </c>
      <c r="B221" s="16">
        <f>('Monthly ELEC - Raw'!B155*3.412)+('Monthly GAS - Raw'!B155*102)</f>
        <v>17977.220743999966</v>
      </c>
      <c r="C221" s="16">
        <f>('Monthly ELEC - Raw'!C155*3.412)+('Monthly GAS - Raw'!C155*102)</f>
        <v>18776.491639999964</v>
      </c>
      <c r="D221" s="16">
        <f>('Monthly ELEC - Raw'!D155*3.412)+('Monthly GAS - Raw'!D155*102)</f>
        <v>16261.183359999999</v>
      </c>
      <c r="E221" s="16">
        <f>('Monthly ELEC - Raw'!E155*3.412)+('Monthly GAS - Raw'!E155*102)</f>
        <v>8451.8698480000003</v>
      </c>
      <c r="F221" s="16">
        <f>('Monthly ELEC - Raw'!F155*3.412)+('Monthly GAS - Raw'!F155*102)</f>
        <v>6802.5710760000002</v>
      </c>
      <c r="G221" s="16">
        <f>('Monthly ELEC - Raw'!G155*3.412)+('Monthly GAS - Raw'!G155*102)</f>
        <v>4742.0651599999965</v>
      </c>
      <c r="H221" s="16">
        <f>('Monthly ELEC - Raw'!H155*3.412)+('Monthly GAS - Raw'!H155*102)</f>
        <v>3454.2250359999966</v>
      </c>
      <c r="I221" s="16">
        <f>('Monthly ELEC - Raw'!I155*3.412)+('Monthly GAS - Raw'!I155*102)</f>
        <v>4086.2604359999996</v>
      </c>
      <c r="J221" s="16">
        <f>('Monthly ELEC - Raw'!J155*3.412)+('Monthly GAS - Raw'!J155*102)</f>
        <v>3111.7197759999999</v>
      </c>
      <c r="K221" s="16">
        <f>('Monthly ELEC - Raw'!K155*3.412)+('Monthly GAS - Raw'!K155*102)</f>
        <v>4669.3981239999966</v>
      </c>
      <c r="L221" s="16">
        <f>('Monthly ELEC - Raw'!L155*3.412)+('Monthly GAS - Raw'!L155*102)</f>
        <v>8527.6937999999664</v>
      </c>
      <c r="M221" s="16">
        <f>('Monthly ELEC - Raw'!M155*3.412)+('Monthly GAS - Raw'!M155*102)</f>
        <v>10777.222163999997</v>
      </c>
      <c r="N221" s="16">
        <f>('Monthly ELEC - Raw'!N155*3.412)+('Monthly GAS - Raw'!N155*102)</f>
        <v>107637.92116399988</v>
      </c>
      <c r="O221" s="47">
        <f t="shared" si="6"/>
        <v>124.14985140023055</v>
      </c>
    </row>
    <row r="222" spans="1:15" x14ac:dyDescent="0.4">
      <c r="A222">
        <f>'Monthly ELEC - Raw'!A203</f>
        <v>201</v>
      </c>
      <c r="B222" s="16">
        <f>('Monthly ELEC - Raw'!B203*3.412)+('Monthly GAS - Raw'!B203*102)</f>
        <v>16814.315852</v>
      </c>
      <c r="C222" s="16">
        <f>('Monthly ELEC - Raw'!C203*3.412)+('Monthly GAS - Raw'!C203*102)</f>
        <v>20431.862344000001</v>
      </c>
      <c r="D222" s="16">
        <f>('Monthly ELEC - Raw'!D203*3.412)+('Monthly GAS - Raw'!D203*102)</f>
        <v>17893.652475999999</v>
      </c>
      <c r="E222" s="16">
        <f>('Monthly ELEC - Raw'!E203*3.412)+('Monthly GAS - Raw'!E203*102)</f>
        <v>7869.032416</v>
      </c>
      <c r="F222" s="16">
        <f>('Monthly ELEC - Raw'!F203*3.412)+('Monthly GAS - Raw'!F203*102)</f>
        <v>7256.2560159999994</v>
      </c>
      <c r="G222" s="16">
        <f>('Monthly ELEC - Raw'!G203*3.412)+('Monthly GAS - Raw'!G203*102)</f>
        <v>5963.7191039999998</v>
      </c>
      <c r="H222" s="16">
        <f>('Monthly ELEC - Raw'!H203*3.412)+('Monthly GAS - Raw'!H203*102)</f>
        <v>3584.6499999999996</v>
      </c>
      <c r="I222" s="16">
        <f>('Monthly ELEC - Raw'!I203*3.412)+('Monthly GAS - Raw'!I203*102)</f>
        <v>3517.7305120000001</v>
      </c>
      <c r="J222" s="16">
        <f>('Monthly ELEC - Raw'!J203*3.412)+('Monthly GAS - Raw'!J203*102)</f>
        <v>2955.487572</v>
      </c>
      <c r="K222" s="16">
        <f>('Monthly ELEC - Raw'!K203*3.412)+('Monthly GAS - Raw'!K203*102)</f>
        <v>2661.0883720000002</v>
      </c>
      <c r="L222" s="16">
        <f>('Monthly ELEC - Raw'!L203*3.412)+('Monthly GAS - Raw'!L203*102)</f>
        <v>8012.9863679999999</v>
      </c>
      <c r="M222" s="16">
        <f>('Monthly ELEC - Raw'!M203*3.412)+('Monthly GAS - Raw'!M203*102)</f>
        <v>11260.139719999999</v>
      </c>
      <c r="N222" s="16">
        <f>('Monthly ELEC - Raw'!N203*3.412)+('Monthly GAS - Raw'!N203*102)</f>
        <v>108220.92075200001</v>
      </c>
      <c r="O222" s="47">
        <f t="shared" si="6"/>
        <v>124.82228460438293</v>
      </c>
    </row>
    <row r="223" spans="1:15" x14ac:dyDescent="0.4">
      <c r="A223">
        <f>'Monthly ELEC - Raw'!A170</f>
        <v>168</v>
      </c>
      <c r="B223" s="16">
        <f>('Monthly ELEC - Raw'!B170*3.412)+('Monthly GAS - Raw'!B170*102)</f>
        <v>13007.026367999997</v>
      </c>
      <c r="C223" s="16">
        <f>('Monthly ELEC - Raw'!C170*3.412)+('Monthly GAS - Raw'!C170*102)</f>
        <v>13860.399608</v>
      </c>
      <c r="D223" s="16">
        <f>('Monthly ELEC - Raw'!D170*3.412)+('Monthly GAS - Raw'!D170*102)</f>
        <v>16592.781243999998</v>
      </c>
      <c r="E223" s="16">
        <f>('Monthly ELEC - Raw'!E170*3.412)+('Monthly GAS - Raw'!E170*102)</f>
        <v>7968.6760560000002</v>
      </c>
      <c r="F223" s="16">
        <f>('Monthly ELEC - Raw'!F170*3.412)+('Monthly GAS - Raw'!F170*102)</f>
        <v>7448.8684999999932</v>
      </c>
      <c r="G223" s="16">
        <f>('Monthly ELEC - Raw'!G170*3.412)+('Monthly GAS - Raw'!G170*102)</f>
        <v>6727.1083479999998</v>
      </c>
      <c r="H223" s="16">
        <f>('Monthly ELEC - Raw'!H170*3.412)+('Monthly GAS - Raw'!H170*102)</f>
        <v>6275.370259999966</v>
      </c>
      <c r="I223" s="16">
        <f>('Monthly ELEC - Raw'!I170*3.412)+('Monthly GAS - Raw'!I170*102)</f>
        <v>5920.2817479999658</v>
      </c>
      <c r="J223" s="16">
        <f>('Monthly ELEC - Raw'!J170*3.412)+('Monthly GAS - Raw'!J170*102)</f>
        <v>4279.5706399999963</v>
      </c>
      <c r="K223" s="16">
        <f>('Monthly ELEC - Raw'!K170*3.412)+('Monthly GAS - Raw'!K170*102)</f>
        <v>5129.798084</v>
      </c>
      <c r="L223" s="16">
        <f>('Monthly ELEC - Raw'!L170*3.412)+('Monthly GAS - Raw'!L170*102)</f>
        <v>7351.0928279999998</v>
      </c>
      <c r="M223" s="16">
        <f>('Monthly ELEC - Raw'!M170*3.412)+('Monthly GAS - Raw'!M170*102)</f>
        <v>13915.810963999993</v>
      </c>
      <c r="N223" s="16">
        <f>('Monthly ELEC - Raw'!N170*3.412)+('Monthly GAS - Raw'!N170*102)</f>
        <v>108476.78464799991</v>
      </c>
      <c r="O223" s="47">
        <f t="shared" si="6"/>
        <v>125.11739867128017</v>
      </c>
    </row>
    <row r="224" spans="1:15" x14ac:dyDescent="0.4">
      <c r="A224">
        <f>'Monthly ELEC - Raw'!A62</f>
        <v>60</v>
      </c>
      <c r="B224" s="16">
        <f>('Monthly ELEC - Raw'!B62*3.412)+('Monthly GAS - Raw'!B62*102)</f>
        <v>18937.101139999999</v>
      </c>
      <c r="C224" s="16">
        <f>('Monthly ELEC - Raw'!C62*3.412)+('Monthly GAS - Raw'!C62*102)</f>
        <v>17034.162852000001</v>
      </c>
      <c r="D224" s="16">
        <f>('Monthly ELEC - Raw'!D62*3.412)+('Monthly GAS - Raw'!D62*102)</f>
        <v>17396.600539999999</v>
      </c>
      <c r="E224" s="16">
        <f>('Monthly ELEC - Raw'!E62*3.412)+('Monthly GAS - Raw'!E62*102)</f>
        <v>8456.2233560000004</v>
      </c>
      <c r="F224" s="16">
        <f>('Monthly ELEC - Raw'!F62*3.412)+('Monthly GAS - Raw'!F62*102)</f>
        <v>6164.2180520000002</v>
      </c>
      <c r="G224" s="16">
        <f>('Monthly ELEC - Raw'!G62*3.412)+('Monthly GAS - Raw'!G62*102)</f>
        <v>5673.590056</v>
      </c>
      <c r="H224" s="16">
        <f>('Monthly ELEC - Raw'!H62*3.412)+('Monthly GAS - Raw'!H62*102)</f>
        <v>3656.2373079999998</v>
      </c>
      <c r="I224" s="16">
        <f>('Monthly ELEC - Raw'!I62*3.412)+('Monthly GAS - Raw'!I62*102)</f>
        <v>3417.9843080000001</v>
      </c>
      <c r="J224" s="16">
        <f>('Monthly ELEC - Raw'!J62*3.412)+('Monthly GAS - Raw'!J62*102)</f>
        <v>2557.5136320000001</v>
      </c>
      <c r="K224" s="16">
        <f>('Monthly ELEC - Raw'!K62*3.412)+('Monthly GAS - Raw'!K62*102)</f>
        <v>3294.4080840000001</v>
      </c>
      <c r="L224" s="16">
        <f>('Monthly ELEC - Raw'!L62*3.412)+('Monthly GAS - Raw'!L62*102)</f>
        <v>7318.1428040000001</v>
      </c>
      <c r="M224" s="16">
        <f>('Monthly ELEC - Raw'!M62*3.412)+('Monthly GAS - Raw'!M62*102)</f>
        <v>15127.0175</v>
      </c>
      <c r="N224" s="16">
        <f>('Monthly ELEC - Raw'!N62*3.412)+('Monthly GAS - Raw'!N62*102)</f>
        <v>109033.199632</v>
      </c>
      <c r="O224" s="47">
        <f t="shared" si="6"/>
        <v>125.75916912572087</v>
      </c>
    </row>
    <row r="225" spans="1:15" x14ac:dyDescent="0.4">
      <c r="A225">
        <f>'Monthly ELEC - Raw'!A148</f>
        <v>146</v>
      </c>
      <c r="B225" s="16">
        <f>('Monthly ELEC - Raw'!B148*3.412)+('Monthly GAS - Raw'!B148*102)</f>
        <v>14055.735139999997</v>
      </c>
      <c r="C225" s="16">
        <f>('Monthly ELEC - Raw'!C148*3.412)+('Monthly GAS - Raw'!C148*102)</f>
        <v>14603.557091999997</v>
      </c>
      <c r="D225" s="16">
        <f>('Monthly ELEC - Raw'!D148*3.412)+('Monthly GAS - Raw'!D148*102)</f>
        <v>17505.538875999995</v>
      </c>
      <c r="E225" s="16">
        <f>('Monthly ELEC - Raw'!E148*3.412)+('Monthly GAS - Raw'!E148*102)</f>
        <v>7090.5062079999971</v>
      </c>
      <c r="F225" s="16">
        <f>('Monthly ELEC - Raw'!F148*3.412)+('Monthly GAS - Raw'!F148*102)</f>
        <v>8223.2625719999996</v>
      </c>
      <c r="G225" s="16">
        <f>('Monthly ELEC - Raw'!G148*3.412)+('Monthly GAS - Raw'!G148*102)</f>
        <v>7884.1887919999999</v>
      </c>
      <c r="H225" s="16">
        <f>('Monthly ELEC - Raw'!H148*3.412)+('Monthly GAS - Raw'!H148*102)</f>
        <v>5995.9835879999664</v>
      </c>
      <c r="I225" s="16">
        <f>('Monthly ELEC - Raw'!I148*3.412)+('Monthly GAS - Raw'!I148*102)</f>
        <v>5342.809175999997</v>
      </c>
      <c r="J225" s="16">
        <f>('Monthly ELEC - Raw'!J148*3.412)+('Monthly GAS - Raw'!J148*102)</f>
        <v>3971.3848799999964</v>
      </c>
      <c r="K225" s="16">
        <f>('Monthly ELEC - Raw'!K148*3.412)+('Monthly GAS - Raw'!K148*102)</f>
        <v>4835.6015239999961</v>
      </c>
      <c r="L225" s="16">
        <f>('Monthly ELEC - Raw'!L148*3.412)+('Monthly GAS - Raw'!L148*102)</f>
        <v>6852.8638200000005</v>
      </c>
      <c r="M225" s="16">
        <f>('Monthly ELEC - Raw'!M148*3.412)+('Monthly GAS - Raw'!M148*102)</f>
        <v>13178.477832</v>
      </c>
      <c r="N225" s="16">
        <f>('Monthly ELEC - Raw'!N148*3.412)+('Monthly GAS - Raw'!N148*102)</f>
        <v>109539.90949999994</v>
      </c>
      <c r="O225" s="47">
        <f t="shared" si="6"/>
        <v>126.34360957324098</v>
      </c>
    </row>
    <row r="226" spans="1:15" x14ac:dyDescent="0.4">
      <c r="A226">
        <f>'Monthly ELEC - Raw'!A31</f>
        <v>29</v>
      </c>
      <c r="B226" s="16">
        <f>('Monthly ELEC - Raw'!B31*3.412)+('Monthly GAS - Raw'!B31*102)</f>
        <v>17408.758760000001</v>
      </c>
      <c r="C226" s="16">
        <f>('Monthly ELEC - Raw'!C31*3.412)+('Monthly GAS - Raw'!C31*102)</f>
        <v>18205.320596000001</v>
      </c>
      <c r="D226" s="16">
        <f>('Monthly ELEC - Raw'!D31*3.412)+('Monthly GAS - Raw'!D31*102)</f>
        <v>20181.71068</v>
      </c>
      <c r="E226" s="16">
        <f>('Monthly ELEC - Raw'!E31*3.412)+('Monthly GAS - Raw'!E31*102)</f>
        <v>10233.244924000001</v>
      </c>
      <c r="F226" s="16">
        <f>('Monthly ELEC - Raw'!F31*3.412)+('Monthly GAS - Raw'!F31*102)</f>
        <v>8381.4610119999998</v>
      </c>
      <c r="G226" s="16">
        <f>('Monthly ELEC - Raw'!G31*3.412)+('Monthly GAS - Raw'!G31*102)</f>
        <v>4971.6986999999999</v>
      </c>
      <c r="H226" s="16">
        <f>('Monthly ELEC - Raw'!H31*3.412)+('Monthly GAS - Raw'!H31*102)</f>
        <v>1430.3885359999999</v>
      </c>
      <c r="I226" s="16">
        <f>('Monthly ELEC - Raw'!I31*3.412)+('Monthly GAS - Raw'!I31*102)</f>
        <v>1559.8142600000001</v>
      </c>
      <c r="J226" s="16">
        <f>('Monthly ELEC - Raw'!J31*3.412)+('Monthly GAS - Raw'!J31*102)</f>
        <v>1306.7786000000001</v>
      </c>
      <c r="K226" s="16">
        <f>('Monthly ELEC - Raw'!K31*3.412)+('Monthly GAS - Raw'!K31*102)</f>
        <v>1988.385072</v>
      </c>
      <c r="L226" s="16">
        <f>('Monthly ELEC - Raw'!L31*3.412)+('Monthly GAS - Raw'!L31*102)</f>
        <v>7699.1823759999997</v>
      </c>
      <c r="M226" s="16">
        <f>('Monthly ELEC - Raw'!M31*3.412)+('Monthly GAS - Raw'!M31*102)</f>
        <v>16416.278212000001</v>
      </c>
      <c r="N226" s="16">
        <f>('Monthly ELEC - Raw'!N31*3.412)+('Monthly GAS - Raw'!N31*102)</f>
        <v>109783.02172799999</v>
      </c>
      <c r="O226" s="47">
        <f t="shared" si="6"/>
        <v>126.62401583391002</v>
      </c>
    </row>
    <row r="227" spans="1:15" x14ac:dyDescent="0.4">
      <c r="A227">
        <f>'Monthly ELEC - Raw'!A115</f>
        <v>113</v>
      </c>
      <c r="B227" s="16">
        <f>('Monthly ELEC - Raw'!B115*3.412)+('Monthly GAS - Raw'!B115*102)</f>
        <v>16664.503292000001</v>
      </c>
      <c r="C227" s="16">
        <f>('Monthly ELEC - Raw'!C115*3.412)+('Monthly GAS - Raw'!C115*102)</f>
        <v>16222.818288</v>
      </c>
      <c r="D227" s="16">
        <f>('Monthly ELEC - Raw'!D115*3.412)+('Monthly GAS - Raw'!D115*102)</f>
        <v>19989.148111999995</v>
      </c>
      <c r="E227" s="16">
        <f>('Monthly ELEC - Raw'!E115*3.412)+('Monthly GAS - Raw'!E115*102)</f>
        <v>8659.805488</v>
      </c>
      <c r="F227" s="16">
        <f>('Monthly ELEC - Raw'!F115*3.412)+('Monthly GAS - Raw'!F115*102)</f>
        <v>7398.5976959999962</v>
      </c>
      <c r="G227" s="16">
        <f>('Monthly ELEC - Raw'!G115*3.412)+('Monthly GAS - Raw'!G115*102)</f>
        <v>5075.0266479999964</v>
      </c>
      <c r="H227" s="16">
        <f>('Monthly ELEC - Raw'!H115*3.412)+('Monthly GAS - Raw'!H115*102)</f>
        <v>3498.6763679999967</v>
      </c>
      <c r="I227" s="16">
        <f>('Monthly ELEC - Raw'!I115*3.412)+('Monthly GAS - Raw'!I115*102)</f>
        <v>3839.6802120000034</v>
      </c>
      <c r="J227" s="16">
        <f>('Monthly ELEC - Raw'!J115*3.412)+('Monthly GAS - Raw'!J115*102)</f>
        <v>3317.697064</v>
      </c>
      <c r="K227" s="16">
        <f>('Monthly ELEC - Raw'!K115*3.412)+('Monthly GAS - Raw'!K115*102)</f>
        <v>3473.9171559999963</v>
      </c>
      <c r="L227" s="16">
        <f>('Monthly ELEC - Raw'!L115*3.412)+('Monthly GAS - Raw'!L115*102)</f>
        <v>6870.0382239999999</v>
      </c>
      <c r="M227" s="16">
        <f>('Monthly ELEC - Raw'!M115*3.412)+('Monthly GAS - Raw'!M115*102)</f>
        <v>15308.104384</v>
      </c>
      <c r="N227" s="16">
        <f>('Monthly ELEC - Raw'!N115*3.412)+('Monthly GAS - Raw'!N115*102)</f>
        <v>110318.01293199998</v>
      </c>
      <c r="O227" s="47">
        <f t="shared" si="6"/>
        <v>127.24107604613609</v>
      </c>
    </row>
    <row r="228" spans="1:15" x14ac:dyDescent="0.4">
      <c r="A228">
        <f>'Monthly ELEC - Raw'!A197</f>
        <v>195</v>
      </c>
      <c r="B228" s="16">
        <f>('Monthly ELEC - Raw'!B197*3.412)+('Monthly GAS - Raw'!B197*102)</f>
        <v>15887.691715999999</v>
      </c>
      <c r="C228" s="16">
        <f>('Monthly ELEC - Raw'!C197*3.412)+('Monthly GAS - Raw'!C197*102)</f>
        <v>15826.710712</v>
      </c>
      <c r="D228" s="16">
        <f>('Monthly ELEC - Raw'!D197*3.412)+('Monthly GAS - Raw'!D197*102)</f>
        <v>17514.032879999999</v>
      </c>
      <c r="E228" s="16">
        <f>('Monthly ELEC - Raw'!E197*3.412)+('Monthly GAS - Raw'!E197*102)</f>
        <v>9469.9197199999999</v>
      </c>
      <c r="F228" s="16">
        <f>('Monthly ELEC - Raw'!F197*3.412)+('Monthly GAS - Raw'!F197*102)</f>
        <v>7705.5683079999999</v>
      </c>
      <c r="G228" s="16">
        <f>('Monthly ELEC - Raw'!G197*3.412)+('Monthly GAS - Raw'!G197*102)</f>
        <v>5573.2518359999995</v>
      </c>
      <c r="H228" s="16">
        <f>('Monthly ELEC - Raw'!H197*3.412)+('Monthly GAS - Raw'!H197*102)</f>
        <v>4336.5885040000003</v>
      </c>
      <c r="I228" s="16">
        <f>('Monthly ELEC - Raw'!I197*3.412)+('Monthly GAS - Raw'!I197*102)</f>
        <v>4163.7230039999995</v>
      </c>
      <c r="J228" s="16">
        <f>('Monthly ELEC - Raw'!J197*3.412)+('Monthly GAS - Raw'!J197*102)</f>
        <v>3202.5745120000001</v>
      </c>
      <c r="K228" s="16">
        <f>('Monthly ELEC - Raw'!K197*3.412)+('Monthly GAS - Raw'!K197*102)</f>
        <v>4279.324568</v>
      </c>
      <c r="L228" s="16">
        <f>('Monthly ELEC - Raw'!L197*3.412)+('Monthly GAS - Raw'!L197*102)</f>
        <v>7768.434612</v>
      </c>
      <c r="M228" s="16">
        <f>('Monthly ELEC - Raw'!M197*3.412)+('Monthly GAS - Raw'!M197*102)</f>
        <v>14742.831384000001</v>
      </c>
      <c r="N228" s="16">
        <f>('Monthly ELEC - Raw'!N197*3.412)+('Monthly GAS - Raw'!N197*102)</f>
        <v>110470.65175599999</v>
      </c>
      <c r="O228" s="47">
        <f t="shared" si="6"/>
        <v>127.41713005305651</v>
      </c>
    </row>
    <row r="229" spans="1:15" x14ac:dyDescent="0.4">
      <c r="A229">
        <f>'Monthly ELEC - Raw'!A90</f>
        <v>88</v>
      </c>
      <c r="B229" s="16">
        <f>('Monthly ELEC - Raw'!B90*3.412)+('Monthly GAS - Raw'!B90*102)</f>
        <v>15881.860811999999</v>
      </c>
      <c r="C229" s="16">
        <f>('Monthly ELEC - Raw'!C90*3.412)+('Monthly GAS - Raw'!C90*102)</f>
        <v>16029.305172</v>
      </c>
      <c r="D229" s="16">
        <f>('Monthly ELEC - Raw'!D90*3.412)+('Monthly GAS - Raw'!D90*102)</f>
        <v>17256.079195999999</v>
      </c>
      <c r="E229" s="16">
        <f>('Monthly ELEC - Raw'!E90*3.412)+('Monthly GAS - Raw'!E90*102)</f>
        <v>9670.9857400000001</v>
      </c>
      <c r="F229" s="16">
        <f>('Monthly ELEC - Raw'!F90*3.412)+('Monthly GAS - Raw'!F90*102)</f>
        <v>7311.8492679999999</v>
      </c>
      <c r="G229" s="16">
        <f>('Monthly ELEC - Raw'!G90*3.412)+('Monthly GAS - Raw'!G90*102)</f>
        <v>4922.1551959999997</v>
      </c>
      <c r="H229" s="16">
        <f>('Monthly ELEC - Raw'!H90*3.412)+('Monthly GAS - Raw'!H90*102)</f>
        <v>3675.5387879999998</v>
      </c>
      <c r="I229" s="16">
        <f>('Monthly ELEC - Raw'!I90*3.412)+('Monthly GAS - Raw'!I90*102)</f>
        <v>3356.8358440000002</v>
      </c>
      <c r="J229" s="16">
        <f>('Monthly ELEC - Raw'!J90*3.412)+('Monthly GAS - Raw'!J90*102)</f>
        <v>4709.8950839999998</v>
      </c>
      <c r="K229" s="16">
        <f>('Monthly ELEC - Raw'!K90*3.412)+('Monthly GAS - Raw'!K90*102)</f>
        <v>5049.0375119999999</v>
      </c>
      <c r="L229" s="16">
        <f>('Monthly ELEC - Raw'!L90*3.412)+('Monthly GAS - Raw'!L90*102)</f>
        <v>7833.9074119999996</v>
      </c>
      <c r="M229" s="16">
        <f>('Monthly ELEC - Raw'!M90*3.412)+('Monthly GAS - Raw'!M90*102)</f>
        <v>14806.550552000001</v>
      </c>
      <c r="N229" s="16">
        <f>('Monthly ELEC - Raw'!N90*3.412)+('Monthly GAS - Raw'!N90*102)</f>
        <v>110504.00057600001</v>
      </c>
      <c r="O229" s="47">
        <f t="shared" si="6"/>
        <v>127.45559466666667</v>
      </c>
    </row>
    <row r="230" spans="1:15" x14ac:dyDescent="0.4">
      <c r="A230">
        <f>'Monthly ELEC - Raw'!A172</f>
        <v>170</v>
      </c>
      <c r="B230" s="16">
        <f>('Monthly ELEC - Raw'!B172*3.412)+('Monthly GAS - Raw'!B172*102)</f>
        <v>14167.035979999997</v>
      </c>
      <c r="C230" s="16">
        <f>('Monthly ELEC - Raw'!C172*3.412)+('Monthly GAS - Raw'!C172*102)</f>
        <v>14424.345067999997</v>
      </c>
      <c r="D230" s="16">
        <f>('Monthly ELEC - Raw'!D172*3.412)+('Monthly GAS - Raw'!D172*102)</f>
        <v>16954.985583999995</v>
      </c>
      <c r="E230" s="16">
        <f>('Monthly ELEC - Raw'!E172*3.412)+('Monthly GAS - Raw'!E172*102)</f>
        <v>10104.055103999999</v>
      </c>
      <c r="F230" s="16">
        <f>('Monthly ELEC - Raw'!F172*3.412)+('Monthly GAS - Raw'!F172*102)</f>
        <v>9223.7867399999996</v>
      </c>
      <c r="G230" s="16">
        <f>('Monthly ELEC - Raw'!G172*3.412)+('Monthly GAS - Raw'!G172*102)</f>
        <v>7226.1979680000004</v>
      </c>
      <c r="H230" s="16">
        <f>('Monthly ELEC - Raw'!H172*3.412)+('Monthly GAS - Raw'!H172*102)</f>
        <v>4112.1127519999964</v>
      </c>
      <c r="I230" s="16">
        <f>('Monthly ELEC - Raw'!I172*3.412)+('Monthly GAS - Raw'!I172*102)</f>
        <v>4188.2260440000036</v>
      </c>
      <c r="J230" s="16">
        <f>('Monthly ELEC - Raw'!J172*3.412)+('Monthly GAS - Raw'!J172*102)</f>
        <v>3071.3505279999963</v>
      </c>
      <c r="K230" s="16">
        <f>('Monthly ELEC - Raw'!K172*3.412)+('Monthly GAS - Raw'!K172*102)</f>
        <v>4336.6818239999966</v>
      </c>
      <c r="L230" s="16">
        <f>('Monthly ELEC - Raw'!L172*3.412)+('Monthly GAS - Raw'!L172*102)</f>
        <v>8268.2124640000002</v>
      </c>
      <c r="M230" s="16">
        <f>('Monthly ELEC - Raw'!M172*3.412)+('Monthly GAS - Raw'!M172*102)</f>
        <v>14853.900752</v>
      </c>
      <c r="N230" s="16">
        <f>('Monthly ELEC - Raw'!N172*3.412)+('Monthly GAS - Raw'!N172*102)</f>
        <v>110930.89080799998</v>
      </c>
      <c r="O230" s="47">
        <f t="shared" si="6"/>
        <v>127.94797094348326</v>
      </c>
    </row>
    <row r="231" spans="1:15" x14ac:dyDescent="0.4">
      <c r="A231">
        <f>'Monthly ELEC - Raw'!A18</f>
        <v>16</v>
      </c>
      <c r="B231" s="16">
        <f>('Monthly ELEC - Raw'!B18*3.412)+('Monthly GAS - Raw'!B18*102)</f>
        <v>14393.227763999999</v>
      </c>
      <c r="C231" s="16">
        <f>('Monthly ELEC - Raw'!C18*3.412)+('Monthly GAS - Raw'!C18*102)</f>
        <v>15404.51686</v>
      </c>
      <c r="D231" s="16">
        <f>('Monthly ELEC - Raw'!D18*3.412)+('Monthly GAS - Raw'!D18*102)</f>
        <v>17171.802592</v>
      </c>
      <c r="E231" s="16">
        <f>('Monthly ELEC - Raw'!E18*3.412)+('Monthly GAS - Raw'!E18*102)</f>
        <v>9704.4656159999995</v>
      </c>
      <c r="F231" s="16">
        <f>('Monthly ELEC - Raw'!F18*3.412)+('Monthly GAS - Raw'!F18*102)</f>
        <v>7867.0292319999999</v>
      </c>
      <c r="G231" s="16">
        <f>('Monthly ELEC - Raw'!G18*3.412)+('Monthly GAS - Raw'!G18*102)</f>
        <v>6958.1345959999999</v>
      </c>
      <c r="H231" s="16">
        <f>('Monthly ELEC - Raw'!H18*3.412)+('Monthly GAS - Raw'!H18*102)</f>
        <v>4747.3591159999996</v>
      </c>
      <c r="I231" s="16">
        <f>('Monthly ELEC - Raw'!I18*3.412)+('Monthly GAS - Raw'!I18*102)</f>
        <v>5472.629156</v>
      </c>
      <c r="J231" s="16">
        <f>('Monthly ELEC - Raw'!J18*3.412)+('Monthly GAS - Raw'!J18*102)</f>
        <v>4178.0412240000005</v>
      </c>
      <c r="K231" s="16">
        <f>('Monthly ELEC - Raw'!K18*3.412)+('Monthly GAS - Raw'!K18*102)</f>
        <v>4330.6119440000002</v>
      </c>
      <c r="L231" s="16">
        <f>('Monthly ELEC - Raw'!L18*3.412)+('Monthly GAS - Raw'!L18*102)</f>
        <v>1387.083772</v>
      </c>
      <c r="M231" s="16">
        <f>('Monthly ELEC - Raw'!M18*3.412)+('Monthly GAS - Raw'!M18*102)</f>
        <v>19984.593024000002</v>
      </c>
      <c r="N231" s="16">
        <f>('Monthly ELEC - Raw'!N18*3.412)+('Monthly GAS - Raw'!N18*102)</f>
        <v>111599.49489599999</v>
      </c>
      <c r="O231" s="47">
        <f t="shared" si="6"/>
        <v>128.71914059515569</v>
      </c>
    </row>
    <row r="232" spans="1:15" x14ac:dyDescent="0.4">
      <c r="A232">
        <f>'Monthly ELEC - Raw'!A113</f>
        <v>111</v>
      </c>
      <c r="B232" s="16">
        <f>('Monthly ELEC - Raw'!B113*3.412)+('Monthly GAS - Raw'!B113*102)</f>
        <v>18333.622399999964</v>
      </c>
      <c r="C232" s="16">
        <f>('Monthly ELEC - Raw'!C113*3.412)+('Monthly GAS - Raw'!C113*102)</f>
        <v>15261.485439999966</v>
      </c>
      <c r="D232" s="16">
        <f>('Monthly ELEC - Raw'!D113*3.412)+('Monthly GAS - Raw'!D113*102)</f>
        <v>14963.177147999999</v>
      </c>
      <c r="E232" s="16">
        <f>('Monthly ELEC - Raw'!E113*3.412)+('Monthly GAS - Raw'!E113*102)</f>
        <v>6467.1308039999967</v>
      </c>
      <c r="F232" s="16">
        <f>('Monthly ELEC - Raw'!F113*3.412)+('Monthly GAS - Raw'!F113*102)</f>
        <v>6069.4436079999996</v>
      </c>
      <c r="G232" s="16">
        <f>('Monthly ELEC - Raw'!G113*3.412)+('Monthly GAS - Raw'!G113*102)</f>
        <v>6358.5598359999658</v>
      </c>
      <c r="H232" s="16">
        <f>('Monthly ELEC - Raw'!H113*3.412)+('Monthly GAS - Raw'!H113*102)</f>
        <v>6091.2249599999659</v>
      </c>
      <c r="I232" s="16">
        <f>('Monthly ELEC - Raw'!I113*3.412)+('Monthly GAS - Raw'!I113*102)</f>
        <v>6661.6720879999657</v>
      </c>
      <c r="J232" s="16">
        <f>('Monthly ELEC - Raw'!J113*3.412)+('Monthly GAS - Raw'!J113*102)</f>
        <v>4570.1467279999997</v>
      </c>
      <c r="K232" s="16">
        <f>('Monthly ELEC - Raw'!K113*3.412)+('Monthly GAS - Raw'!K113*102)</f>
        <v>3787.8978919999968</v>
      </c>
      <c r="L232" s="16">
        <f>('Monthly ELEC - Raw'!L113*3.412)+('Monthly GAS - Raw'!L113*102)</f>
        <v>7551.3332119999659</v>
      </c>
      <c r="M232" s="16">
        <f>('Monthly ELEC - Raw'!M113*3.412)+('Monthly GAS - Raw'!M113*102)</f>
        <v>15845.875808000001</v>
      </c>
      <c r="N232" s="16">
        <f>('Monthly ELEC - Raw'!N113*3.412)+('Monthly GAS - Raw'!N113*102)</f>
        <v>111961.56992399978</v>
      </c>
      <c r="O232" s="47">
        <f t="shared" si="6"/>
        <v>129.13675885121083</v>
      </c>
    </row>
    <row r="233" spans="1:15" x14ac:dyDescent="0.4">
      <c r="A233">
        <f>'Monthly ELEC - Raw'!A235</f>
        <v>233</v>
      </c>
      <c r="B233" s="16">
        <f>('Monthly ELEC - Raw'!B235*3.412)+('Monthly GAS - Raw'!B235*102)</f>
        <v>15774.776143999999</v>
      </c>
      <c r="C233" s="16">
        <f>('Monthly ELEC - Raw'!C235*3.412)+('Monthly GAS - Raw'!C235*102)</f>
        <v>16464.221244</v>
      </c>
      <c r="D233" s="16">
        <f>('Monthly ELEC - Raw'!D235*3.412)+('Monthly GAS - Raw'!D235*102)</f>
        <v>18958.443267999999</v>
      </c>
      <c r="E233" s="16">
        <f>('Monthly ELEC - Raw'!E235*3.412)+('Monthly GAS - Raw'!E235*102)</f>
        <v>10045.363755999999</v>
      </c>
      <c r="F233" s="16">
        <f>('Monthly ELEC - Raw'!F235*3.412)+('Monthly GAS - Raw'!F235*102)</f>
        <v>8630.5374879999999</v>
      </c>
      <c r="G233" s="16">
        <f>('Monthly ELEC - Raw'!G235*3.412)+('Monthly GAS - Raw'!G235*102)</f>
        <v>5385.4314720000002</v>
      </c>
      <c r="H233" s="16">
        <f>('Monthly ELEC - Raw'!H235*3.412)+('Monthly GAS - Raw'!H235*102)</f>
        <v>3028.042148</v>
      </c>
      <c r="I233" s="16">
        <f>('Monthly ELEC - Raw'!I235*3.412)+('Monthly GAS - Raw'!I235*102)</f>
        <v>4163.8200079999997</v>
      </c>
      <c r="J233" s="16">
        <f>('Monthly ELEC - Raw'!J235*3.412)+('Monthly GAS - Raw'!J235*102)</f>
        <v>3582.7392799999998</v>
      </c>
      <c r="K233" s="16">
        <f>('Monthly ELEC - Raw'!K235*3.412)+('Monthly GAS - Raw'!K235*102)</f>
        <v>4413.559268</v>
      </c>
      <c r="L233" s="16">
        <f>('Monthly ELEC - Raw'!L235*3.412)+('Monthly GAS - Raw'!L235*102)</f>
        <v>7790.5395599999993</v>
      </c>
      <c r="M233" s="16">
        <f>('Monthly ELEC - Raw'!M235*3.412)+('Monthly GAS - Raw'!M235*102)</f>
        <v>15188.048215999999</v>
      </c>
      <c r="N233" s="16">
        <f>('Monthly ELEC - Raw'!N235*3.412)+('Monthly GAS - Raw'!N235*102)</f>
        <v>113425.52185200001</v>
      </c>
      <c r="O233" s="47">
        <f t="shared" si="6"/>
        <v>130.82528471972319</v>
      </c>
    </row>
    <row r="234" spans="1:15" x14ac:dyDescent="0.4">
      <c r="A234">
        <f>'Monthly ELEC - Raw'!A82</f>
        <v>80</v>
      </c>
      <c r="B234" s="16">
        <f>('Monthly ELEC - Raw'!B82*3.412)+('Monthly GAS - Raw'!B82*102)</f>
        <v>13961.931376</v>
      </c>
      <c r="C234" s="16">
        <f>('Monthly ELEC - Raw'!C82*3.412)+('Monthly GAS - Raw'!C82*102)</f>
        <v>14482.145096</v>
      </c>
      <c r="D234" s="16">
        <f>('Monthly ELEC - Raw'!D82*3.412)+('Monthly GAS - Raw'!D82*102)</f>
        <v>15662.041719999999</v>
      </c>
      <c r="E234" s="16">
        <f>('Monthly ELEC - Raw'!E82*3.412)+('Monthly GAS - Raw'!E82*102)</f>
        <v>8758.6637159999991</v>
      </c>
      <c r="F234" s="16">
        <f>('Monthly ELEC - Raw'!F82*3.412)+('Monthly GAS - Raw'!F82*102)</f>
        <v>7438.3311159999994</v>
      </c>
      <c r="G234" s="16">
        <f>('Monthly ELEC - Raw'!G82*3.412)+('Monthly GAS - Raw'!G82*102)</f>
        <v>7567.3613879999994</v>
      </c>
      <c r="H234" s="16">
        <f>('Monthly ELEC - Raw'!H82*3.412)+('Monthly GAS - Raw'!H82*102)</f>
        <v>6796.1883120000002</v>
      </c>
      <c r="I234" s="16">
        <f>('Monthly ELEC - Raw'!I82*3.412)+('Monthly GAS - Raw'!I82*102)</f>
        <v>6552.2679120000003</v>
      </c>
      <c r="J234" s="16">
        <f>('Monthly ELEC - Raw'!J82*3.412)+('Monthly GAS - Raw'!J82*102)</f>
        <v>5148.3169520000001</v>
      </c>
      <c r="K234" s="16">
        <f>('Monthly ELEC - Raw'!K82*3.412)+('Monthly GAS - Raw'!K82*102)</f>
        <v>5578.291972</v>
      </c>
      <c r="L234" s="16">
        <f>('Monthly ELEC - Raw'!L82*3.412)+('Monthly GAS - Raw'!L82*102)</f>
        <v>8729.1657799999994</v>
      </c>
      <c r="M234" s="16">
        <f>('Monthly ELEC - Raw'!M82*3.412)+('Monthly GAS - Raw'!M82*102)</f>
        <v>14328.977616</v>
      </c>
      <c r="N234" s="16">
        <f>('Monthly ELEC - Raw'!N82*3.412)+('Monthly GAS - Raw'!N82*102)</f>
        <v>115003.68295599999</v>
      </c>
      <c r="O234" s="47">
        <f t="shared" si="6"/>
        <v>132.64553974163783</v>
      </c>
    </row>
    <row r="235" spans="1:15" x14ac:dyDescent="0.4">
      <c r="A235">
        <f>'Monthly ELEC - Raw'!A165</f>
        <v>163</v>
      </c>
      <c r="B235" s="16">
        <f>('Monthly ELEC - Raw'!B165*3.412)+('Monthly GAS - Raw'!B165*102)</f>
        <v>14880.513876000001</v>
      </c>
      <c r="C235" s="16">
        <f>('Monthly ELEC - Raw'!C165*3.412)+('Monthly GAS - Raw'!C165*102)</f>
        <v>17699.352043999996</v>
      </c>
      <c r="D235" s="16">
        <f>('Monthly ELEC - Raw'!D165*3.412)+('Monthly GAS - Raw'!D165*102)</f>
        <v>19929.918932</v>
      </c>
      <c r="E235" s="16">
        <f>('Monthly ELEC - Raw'!E165*3.412)+('Monthly GAS - Raw'!E165*102)</f>
        <v>9909.2365239999999</v>
      </c>
      <c r="F235" s="16">
        <f>('Monthly ELEC - Raw'!F165*3.412)+('Monthly GAS - Raw'!F165*102)</f>
        <v>8843.0142959999994</v>
      </c>
      <c r="G235" s="16">
        <f>('Monthly ELEC - Raw'!G165*3.412)+('Monthly GAS - Raw'!G165*102)</f>
        <v>6506.8788640000002</v>
      </c>
      <c r="H235" s="16">
        <f>('Monthly ELEC - Raw'!H165*3.412)+('Monthly GAS - Raw'!H165*102)</f>
        <v>3400.576352</v>
      </c>
      <c r="I235" s="16">
        <f>('Monthly ELEC - Raw'!I165*3.412)+('Monthly GAS - Raw'!I165*102)</f>
        <v>4613.5065599999662</v>
      </c>
      <c r="J235" s="16">
        <f>('Monthly ELEC - Raw'!J165*3.412)+('Monthly GAS - Raw'!J165*102)</f>
        <v>2852.342948</v>
      </c>
      <c r="K235" s="16">
        <f>('Monthly ELEC - Raw'!K165*3.412)+('Monthly GAS - Raw'!K165*102)</f>
        <v>3006.4951639999963</v>
      </c>
      <c r="L235" s="16">
        <f>('Monthly ELEC - Raw'!L165*3.412)+('Monthly GAS - Raw'!L165*102)</f>
        <v>7360.4580880000003</v>
      </c>
      <c r="M235" s="16">
        <f>('Monthly ELEC - Raw'!M165*3.412)+('Monthly GAS - Raw'!M165*102)</f>
        <v>16617.818363999995</v>
      </c>
      <c r="N235" s="16">
        <f>('Monthly ELEC - Raw'!N165*3.412)+('Monthly GAS - Raw'!N165*102)</f>
        <v>115620.11201199995</v>
      </c>
      <c r="O235" s="47">
        <f t="shared" si="6"/>
        <v>133.35653057900802</v>
      </c>
    </row>
    <row r="236" spans="1:15" x14ac:dyDescent="0.4">
      <c r="A236">
        <f>'Monthly ELEC - Raw'!A164</f>
        <v>162</v>
      </c>
      <c r="B236" s="16">
        <f>('Monthly ELEC - Raw'!B164*3.412)+('Monthly GAS - Raw'!B164*102)</f>
        <v>15087.741695999997</v>
      </c>
      <c r="C236" s="16">
        <f>('Monthly ELEC - Raw'!C164*3.412)+('Monthly GAS - Raw'!C164*102)</f>
        <v>17881.126344</v>
      </c>
      <c r="D236" s="16">
        <f>('Monthly ELEC - Raw'!D164*3.412)+('Monthly GAS - Raw'!D164*102)</f>
        <v>20448.048191999998</v>
      </c>
      <c r="E236" s="16">
        <f>('Monthly ELEC - Raw'!E164*3.412)+('Monthly GAS - Raw'!E164*102)</f>
        <v>10370.774352</v>
      </c>
      <c r="F236" s="16">
        <f>('Monthly ELEC - Raw'!F164*3.412)+('Monthly GAS - Raw'!F164*102)</f>
        <v>9023.1508360000007</v>
      </c>
      <c r="G236" s="16">
        <f>('Monthly ELEC - Raw'!G164*3.412)+('Monthly GAS - Raw'!G164*102)</f>
        <v>6015.6293399999968</v>
      </c>
      <c r="H236" s="16">
        <f>('Monthly ELEC - Raw'!H164*3.412)+('Monthly GAS - Raw'!H164*102)</f>
        <v>3005.1392000000001</v>
      </c>
      <c r="I236" s="16">
        <f>('Monthly ELEC - Raw'!I164*3.412)+('Monthly GAS - Raw'!I164*102)</f>
        <v>3518.2818559999932</v>
      </c>
      <c r="J236" s="16">
        <f>('Monthly ELEC - Raw'!J164*3.412)+('Monthly GAS - Raw'!J164*102)</f>
        <v>2886.0978640000003</v>
      </c>
      <c r="K236" s="16">
        <f>('Monthly ELEC - Raw'!K164*3.412)+('Monthly GAS - Raw'!K164*102)</f>
        <v>3013.4522319999996</v>
      </c>
      <c r="L236" s="16">
        <f>('Monthly ELEC - Raw'!L164*3.412)+('Monthly GAS - Raw'!L164*102)</f>
        <v>7667.0467600000002</v>
      </c>
      <c r="M236" s="16">
        <f>('Monthly ELEC - Raw'!M164*3.412)+('Monthly GAS - Raw'!M164*102)</f>
        <v>16972.604948000004</v>
      </c>
      <c r="N236" s="16">
        <f>('Monthly ELEC - Raw'!N164*3.412)+('Monthly GAS - Raw'!N164*102)</f>
        <v>115889.09362</v>
      </c>
      <c r="O236" s="47">
        <f t="shared" si="6"/>
        <v>133.66677464821223</v>
      </c>
    </row>
    <row r="237" spans="1:15" x14ac:dyDescent="0.4">
      <c r="A237">
        <f>'Monthly ELEC - Raw'!A196</f>
        <v>194</v>
      </c>
      <c r="B237" s="16">
        <f>('Monthly ELEC - Raw'!B196*3.412)+('Monthly GAS - Raw'!B196*102)</f>
        <v>17003.874936</v>
      </c>
      <c r="C237" s="16">
        <f>('Monthly ELEC - Raw'!C196*3.412)+('Monthly GAS - Raw'!C196*102)</f>
        <v>16681.788619999999</v>
      </c>
      <c r="D237" s="16">
        <f>('Monthly ELEC - Raw'!D196*3.412)+('Monthly GAS - Raw'!D196*102)</f>
        <v>18766.571051999999</v>
      </c>
      <c r="E237" s="16">
        <f>('Monthly ELEC - Raw'!E196*3.412)+('Monthly GAS - Raw'!E196*102)</f>
        <v>10457.03674</v>
      </c>
      <c r="F237" s="16">
        <f>('Monthly ELEC - Raw'!F196*3.412)+('Monthly GAS - Raw'!F196*102)</f>
        <v>9170.3190279999999</v>
      </c>
      <c r="G237" s="16">
        <f>('Monthly ELEC - Raw'!G196*3.412)+('Monthly GAS - Raw'!G196*102)</f>
        <v>5895.9599239999998</v>
      </c>
      <c r="H237" s="16">
        <f>('Monthly ELEC - Raw'!H196*3.412)+('Monthly GAS - Raw'!H196*102)</f>
        <v>2963.0110320000003</v>
      </c>
      <c r="I237" s="16">
        <f>('Monthly ELEC - Raw'!I196*3.412)+('Monthly GAS - Raw'!I196*102)</f>
        <v>3698.5972199999997</v>
      </c>
      <c r="J237" s="16">
        <f>('Monthly ELEC - Raw'!J196*3.412)+('Monthly GAS - Raw'!J196*102)</f>
        <v>2821.3362959999999</v>
      </c>
      <c r="K237" s="16">
        <f>('Monthly ELEC - Raw'!K196*3.412)+('Monthly GAS - Raw'!K196*102)</f>
        <v>4654.8489479999998</v>
      </c>
      <c r="L237" s="16">
        <f>('Monthly ELEC - Raw'!L196*3.412)+('Monthly GAS - Raw'!L196*102)</f>
        <v>8344.4071679999997</v>
      </c>
      <c r="M237" s="16">
        <f>('Monthly ELEC - Raw'!M196*3.412)+('Monthly GAS - Raw'!M196*102)</f>
        <v>15516.597784</v>
      </c>
      <c r="N237" s="16">
        <f>('Monthly ELEC - Raw'!N196*3.412)+('Monthly GAS - Raw'!N196*102)</f>
        <v>115974.348748</v>
      </c>
      <c r="O237" s="47">
        <f t="shared" si="6"/>
        <v>133.7651081291811</v>
      </c>
    </row>
    <row r="238" spans="1:15" x14ac:dyDescent="0.4">
      <c r="A238">
        <f>'Monthly ELEC - Raw'!A34</f>
        <v>32</v>
      </c>
      <c r="B238" s="16">
        <f>('Monthly ELEC - Raw'!B34*3.412)+('Monthly GAS - Raw'!B34*102)</f>
        <v>17288.571467999998</v>
      </c>
      <c r="C238" s="16">
        <f>('Monthly ELEC - Raw'!C34*3.412)+('Monthly GAS - Raw'!C34*102)</f>
        <v>18116.047832</v>
      </c>
      <c r="D238" s="16">
        <f>('Monthly ELEC - Raw'!D34*3.412)+('Monthly GAS - Raw'!D34*102)</f>
        <v>20155.865119999999</v>
      </c>
      <c r="E238" s="16">
        <f>('Monthly ELEC - Raw'!E34*3.412)+('Monthly GAS - Raw'!E34*102)</f>
        <v>10534.737944</v>
      </c>
      <c r="F238" s="16">
        <f>('Monthly ELEC - Raw'!F34*3.412)+('Monthly GAS - Raw'!F34*102)</f>
        <v>8304.414843999999</v>
      </c>
      <c r="G238" s="16">
        <f>('Monthly ELEC - Raw'!G34*3.412)+('Monthly GAS - Raw'!G34*102)</f>
        <v>5173.3087640000003</v>
      </c>
      <c r="H238" s="16">
        <f>('Monthly ELEC - Raw'!H34*3.412)+('Monthly GAS - Raw'!H34*102)</f>
        <v>3086.282976</v>
      </c>
      <c r="I238" s="16">
        <f>('Monthly ELEC - Raw'!I34*3.412)+('Monthly GAS - Raw'!I34*102)</f>
        <v>3386.3274999999999</v>
      </c>
      <c r="J238" s="16">
        <f>('Monthly ELEC - Raw'!J34*3.412)+('Monthly GAS - Raw'!J34*102)</f>
        <v>2783.4289079999999</v>
      </c>
      <c r="K238" s="16">
        <f>('Monthly ELEC - Raw'!K34*3.412)+('Monthly GAS - Raw'!K34*102)</f>
        <v>4248.3569159999997</v>
      </c>
      <c r="L238" s="16">
        <f>('Monthly ELEC - Raw'!L34*3.412)+('Monthly GAS - Raw'!L34*102)</f>
        <v>7816.3661160000001</v>
      </c>
      <c r="M238" s="16">
        <f>('Monthly ELEC - Raw'!M34*3.412)+('Monthly GAS - Raw'!M34*102)</f>
        <v>15761.801028</v>
      </c>
      <c r="N238" s="16">
        <f>('Monthly ELEC - Raw'!N34*3.412)+('Monthly GAS - Raw'!N34*102)</f>
        <v>116655.509416</v>
      </c>
      <c r="O238" s="47">
        <f t="shared" si="6"/>
        <v>134.55076057208765</v>
      </c>
    </row>
    <row r="239" spans="1:15" x14ac:dyDescent="0.4">
      <c r="A239">
        <f>'Monthly ELEC - Raw'!A131</f>
        <v>129</v>
      </c>
      <c r="B239" s="16">
        <f>('Monthly ELEC - Raw'!B131*3.412)+('Monthly GAS - Raw'!B131*102)</f>
        <v>15873.339512</v>
      </c>
      <c r="C239" s="16">
        <f>('Monthly ELEC - Raw'!C131*3.412)+('Monthly GAS - Raw'!C131*102)</f>
        <v>15262.316744</v>
      </c>
      <c r="D239" s="16">
        <f>('Monthly ELEC - Raw'!D131*3.412)+('Monthly GAS - Raw'!D131*102)</f>
        <v>17621.997327999998</v>
      </c>
      <c r="E239" s="16">
        <f>('Monthly ELEC - Raw'!E131*3.412)+('Monthly GAS - Raw'!E131*102)</f>
        <v>9414.7000479999988</v>
      </c>
      <c r="F239" s="16">
        <f>('Monthly ELEC - Raw'!F131*3.412)+('Monthly GAS - Raw'!F131*102)</f>
        <v>8505.864679999997</v>
      </c>
      <c r="G239" s="16">
        <f>('Monthly ELEC - Raw'!G131*3.412)+('Monthly GAS - Raw'!G131*102)</f>
        <v>6859.5074599999971</v>
      </c>
      <c r="H239" s="16">
        <f>('Monthly ELEC - Raw'!H131*3.412)+('Monthly GAS - Raw'!H131*102)</f>
        <v>5500.8601800000006</v>
      </c>
      <c r="I239" s="16">
        <f>('Monthly ELEC - Raw'!I131*3.412)+('Monthly GAS - Raw'!I131*102)</f>
        <v>5791.4022840000007</v>
      </c>
      <c r="J239" s="16">
        <f>('Monthly ELEC - Raw'!J131*3.412)+('Monthly GAS - Raw'!J131*102)</f>
        <v>4737.1266639999994</v>
      </c>
      <c r="K239" s="16">
        <f>('Monthly ELEC - Raw'!K131*3.412)+('Monthly GAS - Raw'!K131*102)</f>
        <v>4771.0058119999967</v>
      </c>
      <c r="L239" s="16">
        <f>('Monthly ELEC - Raw'!L131*3.412)+('Monthly GAS - Raw'!L131*102)</f>
        <v>8701.8209920000008</v>
      </c>
      <c r="M239" s="16">
        <f>('Monthly ELEC - Raw'!M131*3.412)+('Monthly GAS - Raw'!M131*102)</f>
        <v>13782.161115999996</v>
      </c>
      <c r="N239" s="16">
        <f>('Monthly ELEC - Raw'!N131*3.412)+('Monthly GAS - Raw'!N131*102)</f>
        <v>116822.10281999999</v>
      </c>
      <c r="O239" s="47">
        <f t="shared" si="6"/>
        <v>134.7429098269896</v>
      </c>
    </row>
    <row r="240" spans="1:15" x14ac:dyDescent="0.4">
      <c r="A240">
        <f>'Monthly ELEC - Raw'!A183</f>
        <v>181</v>
      </c>
      <c r="B240" s="16">
        <f>('Monthly ELEC - Raw'!B183*3.412)+('Monthly GAS - Raw'!B183*102)</f>
        <v>16847.346947999999</v>
      </c>
      <c r="C240" s="16">
        <f>('Monthly ELEC - Raw'!C183*3.412)+('Monthly GAS - Raw'!C183*102)</f>
        <v>18940.487108000001</v>
      </c>
      <c r="D240" s="16">
        <f>('Monthly ELEC - Raw'!D183*3.412)+('Monthly GAS - Raw'!D183*102)</f>
        <v>13981.943407999999</v>
      </c>
      <c r="E240" s="16">
        <f>('Monthly ELEC - Raw'!E183*3.412)+('Monthly GAS - Raw'!E183*102)</f>
        <v>8949.0079399999995</v>
      </c>
      <c r="F240" s="16">
        <f>('Monthly ELEC - Raw'!F183*3.412)+('Monthly GAS - Raw'!F183*102)</f>
        <v>7314.297208</v>
      </c>
      <c r="G240" s="16">
        <f>('Monthly ELEC - Raw'!G183*3.412)+('Monthly GAS - Raw'!G183*102)</f>
        <v>5900.2660720000003</v>
      </c>
      <c r="H240" s="16">
        <f>('Monthly ELEC - Raw'!H183*3.412)+('Monthly GAS - Raw'!H183*102)</f>
        <v>5087.6866360000004</v>
      </c>
      <c r="I240" s="16">
        <f>('Monthly ELEC - Raw'!I183*3.412)+('Monthly GAS - Raw'!I183*102)</f>
        <v>5099.7378879999997</v>
      </c>
      <c r="J240" s="16">
        <f>('Monthly ELEC - Raw'!J183*3.412)+('Monthly GAS - Raw'!J183*102)</f>
        <v>3510.6297319999999</v>
      </c>
      <c r="K240" s="16">
        <f>('Monthly ELEC - Raw'!K183*3.412)+('Monthly GAS - Raw'!K183*102)</f>
        <v>6323.6300359999996</v>
      </c>
      <c r="L240" s="16">
        <f>('Monthly ELEC - Raw'!L183*3.412)+('Monthly GAS - Raw'!L183*102)</f>
        <v>10535.573816</v>
      </c>
      <c r="M240" s="16">
        <f>('Monthly ELEC - Raw'!M183*3.412)+('Monthly GAS - Raw'!M183*102)</f>
        <v>14849.944028</v>
      </c>
      <c r="N240" s="16">
        <f>('Monthly ELEC - Raw'!N183*3.412)+('Monthly GAS - Raw'!N183*102)</f>
        <v>117340.55082</v>
      </c>
      <c r="O240" s="47">
        <f t="shared" si="6"/>
        <v>135.34088906574394</v>
      </c>
    </row>
    <row r="241" spans="1:15" x14ac:dyDescent="0.4">
      <c r="A241">
        <f>'Monthly ELEC - Raw'!A58</f>
        <v>56</v>
      </c>
      <c r="B241" s="16">
        <f>('Monthly ELEC - Raw'!B58*3.412)+('Monthly GAS - Raw'!B58*102)</f>
        <v>17027.39846</v>
      </c>
      <c r="C241" s="16">
        <f>('Monthly ELEC - Raw'!C58*3.412)+('Monthly GAS - Raw'!C58*102)</f>
        <v>16790.126240000001</v>
      </c>
      <c r="D241" s="16">
        <f>('Monthly ELEC - Raw'!D58*3.412)+('Monthly GAS - Raw'!D58*102)</f>
        <v>17636.470895999999</v>
      </c>
      <c r="E241" s="16">
        <f>('Monthly ELEC - Raw'!E58*3.412)+('Monthly GAS - Raw'!E58*102)</f>
        <v>9433.6025279999994</v>
      </c>
      <c r="F241" s="16">
        <f>('Monthly ELEC - Raw'!F58*3.412)+('Monthly GAS - Raw'!F58*102)</f>
        <v>7799.1562599999997</v>
      </c>
      <c r="G241" s="16">
        <f>('Monthly ELEC - Raw'!G58*3.412)+('Monthly GAS - Raw'!G58*102)</f>
        <v>6769.3233520000003</v>
      </c>
      <c r="H241" s="16">
        <f>('Monthly ELEC - Raw'!H58*3.412)+('Monthly GAS - Raw'!H58*102)</f>
        <v>5119.1561920000004</v>
      </c>
      <c r="I241" s="16">
        <f>('Monthly ELEC - Raw'!I58*3.412)+('Monthly GAS - Raw'!I58*102)</f>
        <v>5006.7052359999998</v>
      </c>
      <c r="J241" s="16">
        <f>('Monthly ELEC - Raw'!J58*3.412)+('Monthly GAS - Raw'!J58*102)</f>
        <v>3298.185508</v>
      </c>
      <c r="K241" s="16">
        <f>('Monthly ELEC - Raw'!K58*3.412)+('Monthly GAS - Raw'!K58*102)</f>
        <v>3476.66716</v>
      </c>
      <c r="L241" s="16">
        <f>('Monthly ELEC - Raw'!L58*3.412)+('Monthly GAS - Raw'!L58*102)</f>
        <v>8648.2954119999995</v>
      </c>
      <c r="M241" s="16">
        <f>('Monthly ELEC - Raw'!M58*3.412)+('Monthly GAS - Raw'!M58*102)</f>
        <v>17651.782483999999</v>
      </c>
      <c r="N241" s="16">
        <f>('Monthly ELEC - Raw'!N58*3.412)+('Monthly GAS - Raw'!N58*102)</f>
        <v>118656.86972800001</v>
      </c>
      <c r="O241" s="47">
        <f t="shared" si="6"/>
        <v>136.8591346343714</v>
      </c>
    </row>
    <row r="242" spans="1:15" x14ac:dyDescent="0.4">
      <c r="A242">
        <f>'Monthly ELEC - Raw'!A237</f>
        <v>235</v>
      </c>
      <c r="B242" s="16">
        <f>('Monthly ELEC - Raw'!B237*3.412)+('Monthly GAS - Raw'!B237*102)</f>
        <v>19079.077939999999</v>
      </c>
      <c r="C242" s="16">
        <f>('Monthly ELEC - Raw'!C237*3.412)+('Monthly GAS - Raw'!C237*102)</f>
        <v>22813.864708000001</v>
      </c>
      <c r="D242" s="16">
        <f>('Monthly ELEC - Raw'!D237*3.412)+('Monthly GAS - Raw'!D237*102)</f>
        <v>21972.845300000001</v>
      </c>
      <c r="E242" s="16">
        <f>('Monthly ELEC - Raw'!E237*3.412)+('Monthly GAS - Raw'!E237*102)</f>
        <v>10087.539488</v>
      </c>
      <c r="F242" s="16">
        <f>('Monthly ELEC - Raw'!F237*3.412)+('Monthly GAS - Raw'!F237*102)</f>
        <v>8282.9609359999995</v>
      </c>
      <c r="G242" s="16">
        <f>('Monthly ELEC - Raw'!G237*3.412)+('Monthly GAS - Raw'!G237*102)</f>
        <v>7446.4809160000004</v>
      </c>
      <c r="H242" s="16">
        <f>('Monthly ELEC - Raw'!H237*3.412)+('Monthly GAS - Raw'!H237*102)</f>
        <v>5416.6265320000002</v>
      </c>
      <c r="I242" s="16">
        <f>('Monthly ELEC - Raw'!I237*3.412)+('Monthly GAS - Raw'!I237*102)</f>
        <v>4812.5148719999997</v>
      </c>
      <c r="J242" s="16">
        <f>('Monthly ELEC - Raw'!J237*3.412)+('Monthly GAS - Raw'!J237*102)</f>
        <v>2589.2044919999998</v>
      </c>
      <c r="K242" s="16">
        <f>('Monthly ELEC - Raw'!K237*3.412)+('Monthly GAS - Raw'!K237*102)</f>
        <v>1766.0101199999999</v>
      </c>
      <c r="L242" s="16">
        <f>('Monthly ELEC - Raw'!L237*3.412)+('Monthly GAS - Raw'!L237*102)</f>
        <v>1734.0227560000001</v>
      </c>
      <c r="M242" s="16">
        <f>('Monthly ELEC - Raw'!M237*3.412)+('Monthly GAS - Raw'!M237*102)</f>
        <v>13394.870215999999</v>
      </c>
      <c r="N242" s="16">
        <f>('Monthly ELEC - Raw'!N237*3.412)+('Monthly GAS - Raw'!N237*102)</f>
        <v>119396.018276</v>
      </c>
      <c r="O242" s="47">
        <f t="shared" si="6"/>
        <v>137.71167044521337</v>
      </c>
    </row>
    <row r="243" spans="1:15" x14ac:dyDescent="0.4">
      <c r="A243">
        <f>'Monthly ELEC - Raw'!A202</f>
        <v>200</v>
      </c>
      <c r="B243" s="16">
        <f>('Monthly ELEC - Raw'!B202*3.412)+('Monthly GAS - Raw'!B202*102)</f>
        <v>19031.240096000001</v>
      </c>
      <c r="C243" s="16">
        <f>('Monthly ELEC - Raw'!C202*3.412)+('Monthly GAS - Raw'!C202*102)</f>
        <v>18206.916079999999</v>
      </c>
      <c r="D243" s="16">
        <f>('Monthly ELEC - Raw'!D202*3.412)+('Monthly GAS - Raw'!D202*102)</f>
        <v>21364.6751</v>
      </c>
      <c r="E243" s="16">
        <f>('Monthly ELEC - Raw'!E202*3.412)+('Monthly GAS - Raw'!E202*102)</f>
        <v>11297.635588000001</v>
      </c>
      <c r="F243" s="16">
        <f>('Monthly ELEC - Raw'!F202*3.412)+('Monthly GAS - Raw'!F202*102)</f>
        <v>9073.5717679999998</v>
      </c>
      <c r="G243" s="16">
        <f>('Monthly ELEC - Raw'!G202*3.412)+('Monthly GAS - Raw'!G202*102)</f>
        <v>5502.0141560000002</v>
      </c>
      <c r="H243" s="16">
        <f>('Monthly ELEC - Raw'!H202*3.412)+('Monthly GAS - Raw'!H202*102)</f>
        <v>3228.9217719999997</v>
      </c>
      <c r="I243" s="16">
        <f>('Monthly ELEC - Raw'!I202*3.412)+('Monthly GAS - Raw'!I202*102)</f>
        <v>3418.0472600000003</v>
      </c>
      <c r="J243" s="16">
        <f>('Monthly ELEC - Raw'!J202*3.412)+('Monthly GAS - Raw'!J202*102)</f>
        <v>2750.7488400000002</v>
      </c>
      <c r="K243" s="16">
        <f>('Monthly ELEC - Raw'!K202*3.412)+('Monthly GAS - Raw'!K202*102)</f>
        <v>2863.6757360000001</v>
      </c>
      <c r="L243" s="16">
        <f>('Monthly ELEC - Raw'!L202*3.412)+('Monthly GAS - Raw'!L202*102)</f>
        <v>6770.2387600000002</v>
      </c>
      <c r="M243" s="16">
        <f>('Monthly ELEC - Raw'!M202*3.412)+('Monthly GAS - Raw'!M202*102)</f>
        <v>15934.15292</v>
      </c>
      <c r="N243" s="16">
        <f>('Monthly ELEC - Raw'!N202*3.412)+('Monthly GAS - Raw'!N202*102)</f>
        <v>119441.838076</v>
      </c>
      <c r="O243" s="47">
        <f t="shared" si="6"/>
        <v>137.76451911880045</v>
      </c>
    </row>
    <row r="244" spans="1:15" x14ac:dyDescent="0.4">
      <c r="A244">
        <f>'Monthly ELEC - Raw'!A198</f>
        <v>196</v>
      </c>
      <c r="B244" s="16">
        <f>('Monthly ELEC - Raw'!B198*3.412)+('Monthly GAS - Raw'!B198*102)</f>
        <v>18987.574447999999</v>
      </c>
      <c r="C244" s="16">
        <f>('Monthly ELEC - Raw'!C198*3.412)+('Monthly GAS - Raw'!C198*102)</f>
        <v>18752.206192000001</v>
      </c>
      <c r="D244" s="16">
        <f>('Monthly ELEC - Raw'!D198*3.412)+('Monthly GAS - Raw'!D198*102)</f>
        <v>20889.077956000001</v>
      </c>
      <c r="E244" s="16">
        <f>('Monthly ELEC - Raw'!E198*3.412)+('Monthly GAS - Raw'!E198*102)</f>
        <v>10687.776244000001</v>
      </c>
      <c r="F244" s="16">
        <f>('Monthly ELEC - Raw'!F198*3.412)+('Monthly GAS - Raw'!F198*102)</f>
        <v>9503.7120319999995</v>
      </c>
      <c r="G244" s="16">
        <f>('Monthly ELEC - Raw'!G198*3.412)+('Monthly GAS - Raw'!G198*102)</f>
        <v>6335.3129280000003</v>
      </c>
      <c r="H244" s="16">
        <f>('Monthly ELEC - Raw'!H198*3.412)+('Monthly GAS - Raw'!H198*102)</f>
        <v>4292.2577199999996</v>
      </c>
      <c r="I244" s="16">
        <f>('Monthly ELEC - Raw'!I198*3.412)+('Monthly GAS - Raw'!I198*102)</f>
        <v>3816.0161160000002</v>
      </c>
      <c r="J244" s="16">
        <f>('Monthly ELEC - Raw'!J198*3.412)+('Monthly GAS - Raw'!J198*102)</f>
        <v>3381.7621760000002</v>
      </c>
      <c r="K244" s="16">
        <f>('Monthly ELEC - Raw'!K198*3.412)+('Monthly GAS - Raw'!K198*102)</f>
        <v>4229.2003439999999</v>
      </c>
      <c r="L244" s="16">
        <f>('Monthly ELEC - Raw'!L198*3.412)+('Monthly GAS - Raw'!L198*102)</f>
        <v>7601.0535280000004</v>
      </c>
      <c r="M244" s="16">
        <f>('Monthly ELEC - Raw'!M198*3.412)+('Monthly GAS - Raw'!M198*102)</f>
        <v>15885.175264</v>
      </c>
      <c r="N244" s="16">
        <f>('Monthly ELEC - Raw'!N198*3.412)+('Monthly GAS - Raw'!N198*102)</f>
        <v>124361.124948</v>
      </c>
      <c r="O244" s="47">
        <f t="shared" si="6"/>
        <v>143.43843707958476</v>
      </c>
    </row>
    <row r="245" spans="1:15" x14ac:dyDescent="0.4">
      <c r="A245">
        <f>'Monthly ELEC - Raw'!A121</f>
        <v>119</v>
      </c>
      <c r="B245" s="16">
        <f>('Monthly ELEC - Raw'!B121*3.412)+('Monthly GAS - Raw'!B121*102)</f>
        <v>15711.735419999994</v>
      </c>
      <c r="C245" s="16">
        <f>('Monthly ELEC - Raw'!C121*3.412)+('Monthly GAS - Raw'!C121*102)</f>
        <v>16730.324455999995</v>
      </c>
      <c r="D245" s="16">
        <f>('Monthly ELEC - Raw'!D121*3.412)+('Monthly GAS - Raw'!D121*102)</f>
        <v>24200.061876</v>
      </c>
      <c r="E245" s="16">
        <f>('Monthly ELEC - Raw'!E121*3.412)+('Monthly GAS - Raw'!E121*102)</f>
        <v>5238.0453880000005</v>
      </c>
      <c r="F245" s="16">
        <f>('Monthly ELEC - Raw'!F121*3.412)+('Monthly GAS - Raw'!F121*102)</f>
        <v>9857.5646120000001</v>
      </c>
      <c r="G245" s="16">
        <f>('Monthly ELEC - Raw'!G121*3.412)+('Monthly GAS - Raw'!G121*102)</f>
        <v>8874.7114639999654</v>
      </c>
      <c r="H245" s="16">
        <f>('Monthly ELEC - Raw'!H121*3.412)+('Monthly GAS - Raw'!H121*102)</f>
        <v>6873.7073479999999</v>
      </c>
      <c r="I245" s="16">
        <f>('Monthly ELEC - Raw'!I121*3.412)+('Monthly GAS - Raw'!I121*102)</f>
        <v>7416.3723680000003</v>
      </c>
      <c r="J245" s="16">
        <f>('Monthly ELEC - Raw'!J121*3.412)+('Monthly GAS - Raw'!J121*102)</f>
        <v>6589.0492719999993</v>
      </c>
      <c r="K245" s="16">
        <f>('Monthly ELEC - Raw'!K121*3.412)+('Monthly GAS - Raw'!K121*102)</f>
        <v>5750.9631239999999</v>
      </c>
      <c r="L245" s="16">
        <f>('Monthly ELEC - Raw'!L121*3.412)+('Monthly GAS - Raw'!L121*102)</f>
        <v>5927.7723519999963</v>
      </c>
      <c r="M245" s="16">
        <f>('Monthly ELEC - Raw'!M121*3.412)+('Monthly GAS - Raw'!M121*102)</f>
        <v>12688.409267999999</v>
      </c>
      <c r="N245" s="16">
        <f>('Monthly ELEC - Raw'!N121*3.412)+('Monthly GAS - Raw'!N121*102)</f>
        <v>125858.71694799996</v>
      </c>
      <c r="O245" s="47">
        <f t="shared" si="6"/>
        <v>145.16576349250283</v>
      </c>
    </row>
    <row r="246" spans="1:15" x14ac:dyDescent="0.4">
      <c r="A246">
        <f>'Monthly ELEC - Raw'!A95</f>
        <v>93</v>
      </c>
      <c r="B246" s="16">
        <f>('Monthly ELEC - Raw'!B95*3.412)+('Monthly GAS - Raw'!B95*102)</f>
        <v>15647.092416</v>
      </c>
      <c r="C246" s="16">
        <f>('Monthly ELEC - Raw'!C95*3.412)+('Monthly GAS - Raw'!C95*102)</f>
        <v>17869.441535999998</v>
      </c>
      <c r="D246" s="16">
        <f>('Monthly ELEC - Raw'!D95*3.412)+('Monthly GAS - Raw'!D95*102)</f>
        <v>13486.095867999966</v>
      </c>
      <c r="E246" s="16">
        <f>('Monthly ELEC - Raw'!E95*3.412)+('Monthly GAS - Raw'!E95*102)</f>
        <v>10008.842319999965</v>
      </c>
      <c r="F246" s="16">
        <f>('Monthly ELEC - Raw'!F95*3.412)+('Monthly GAS - Raw'!F95*102)</f>
        <v>9275.8069759999998</v>
      </c>
      <c r="G246" s="16">
        <f>('Monthly ELEC - Raw'!G95*3.412)+('Monthly GAS - Raw'!G95*102)</f>
        <v>8022.6402079999662</v>
      </c>
      <c r="H246" s="16">
        <f>('Monthly ELEC - Raw'!H95*3.412)+('Monthly GAS - Raw'!H95*102)</f>
        <v>7809.1600680000001</v>
      </c>
      <c r="I246" s="16">
        <f>('Monthly ELEC - Raw'!I95*3.412)+('Monthly GAS - Raw'!I95*102)</f>
        <v>7614.4287319999657</v>
      </c>
      <c r="J246" s="16">
        <f>('Monthly ELEC - Raw'!J95*3.412)+('Monthly GAS - Raw'!J95*102)</f>
        <v>5326.5275199999996</v>
      </c>
      <c r="K246" s="16">
        <f>('Monthly ELEC - Raw'!K95*3.412)+('Monthly GAS - Raw'!K95*102)</f>
        <v>5593.3712720000003</v>
      </c>
      <c r="L246" s="16">
        <f>('Monthly ELEC - Raw'!L95*3.412)+('Monthly GAS - Raw'!L95*102)</f>
        <v>11206.894263999966</v>
      </c>
      <c r="M246" s="16">
        <f>('Monthly ELEC - Raw'!M95*3.412)+('Monthly GAS - Raw'!M95*102)</f>
        <v>14689.378339999999</v>
      </c>
      <c r="N246" s="16">
        <f>('Monthly ELEC - Raw'!N95*3.412)+('Monthly GAS - Raw'!N95*102)</f>
        <v>126549.67951999983</v>
      </c>
      <c r="O246" s="47">
        <f t="shared" si="6"/>
        <v>145.96272147635506</v>
      </c>
    </row>
    <row r="247" spans="1:15" x14ac:dyDescent="0.4">
      <c r="A247">
        <f>'Monthly ELEC - Raw'!A207</f>
        <v>205</v>
      </c>
      <c r="B247" s="16">
        <f>('Monthly ELEC - Raw'!B207*3.412)+('Monthly GAS - Raw'!B207*102)</f>
        <v>16118.244036</v>
      </c>
      <c r="C247" s="16">
        <f>('Monthly ELEC - Raw'!C207*3.412)+('Monthly GAS - Raw'!C207*102)</f>
        <v>15995.279036</v>
      </c>
      <c r="D247" s="16">
        <f>('Monthly ELEC - Raw'!D207*3.412)+('Monthly GAS - Raw'!D207*102)</f>
        <v>18784.558980000002</v>
      </c>
      <c r="E247" s="16">
        <f>('Monthly ELEC - Raw'!E207*3.412)+('Monthly GAS - Raw'!E207*102)</f>
        <v>10811.792344</v>
      </c>
      <c r="F247" s="16">
        <f>('Monthly ELEC - Raw'!F207*3.412)+('Monthly GAS - Raw'!F207*102)</f>
        <v>10441.341539999999</v>
      </c>
      <c r="G247" s="16">
        <f>('Monthly ELEC - Raw'!G207*3.412)+('Monthly GAS - Raw'!G207*102)</f>
        <v>9552.5420479999993</v>
      </c>
      <c r="H247" s="16">
        <f>('Monthly ELEC - Raw'!H207*3.412)+('Monthly GAS - Raw'!H207*102)</f>
        <v>6613.4838680000003</v>
      </c>
      <c r="I247" s="16">
        <f>('Monthly ELEC - Raw'!I207*3.412)+('Monthly GAS - Raw'!I207*102)</f>
        <v>6929.9468000000006</v>
      </c>
      <c r="J247" s="16">
        <f>('Monthly ELEC - Raw'!J207*3.412)+('Monthly GAS - Raw'!J207*102)</f>
        <v>4369.7151359999998</v>
      </c>
      <c r="K247" s="16">
        <f>('Monthly ELEC - Raw'!K207*3.412)+('Monthly GAS - Raw'!K207*102)</f>
        <v>4686.1899080000003</v>
      </c>
      <c r="L247" s="16">
        <f>('Monthly ELEC - Raw'!L207*3.412)+('Monthly GAS - Raw'!L207*102)</f>
        <v>8210.4997480000002</v>
      </c>
      <c r="M247" s="16">
        <f>('Monthly ELEC - Raw'!M207*3.412)+('Monthly GAS - Raw'!M207*102)</f>
        <v>15360.029532</v>
      </c>
      <c r="N247" s="16">
        <f>('Monthly ELEC - Raw'!N207*3.412)+('Monthly GAS - Raw'!N207*102)</f>
        <v>127873.622976</v>
      </c>
      <c r="O247" s="47">
        <f t="shared" si="6"/>
        <v>147.48976121799308</v>
      </c>
    </row>
    <row r="248" spans="1:15" x14ac:dyDescent="0.4">
      <c r="A248">
        <f>'Monthly ELEC - Raw'!A56</f>
        <v>54</v>
      </c>
      <c r="B248" s="16">
        <f>('Monthly ELEC - Raw'!B56*3.412)+('Monthly GAS - Raw'!B56*102)</f>
        <v>17582.632676000001</v>
      </c>
      <c r="C248" s="16">
        <f>('Monthly ELEC - Raw'!C56*3.412)+('Monthly GAS - Raw'!C56*102)</f>
        <v>17479.863236000001</v>
      </c>
      <c r="D248" s="16">
        <f>('Monthly ELEC - Raw'!D56*3.412)+('Monthly GAS - Raw'!D56*102)</f>
        <v>47841.149548000001</v>
      </c>
      <c r="E248" s="16">
        <f>('Monthly ELEC - Raw'!E56*3.412)+('Monthly GAS - Raw'!E56*102)</f>
        <v>797.82113600000002</v>
      </c>
      <c r="F248" s="16">
        <f>('Monthly ELEC - Raw'!F56*3.412)+('Monthly GAS - Raw'!F56*102)</f>
        <v>4516.1151520000003</v>
      </c>
      <c r="G248" s="16">
        <f>('Monthly ELEC - Raw'!G56*3.412)+('Monthly GAS - Raw'!G56*102)</f>
        <v>5321.9287960000001</v>
      </c>
      <c r="H248" s="16">
        <f>('Monthly ELEC - Raw'!H56*3.412)+('Monthly GAS - Raw'!H56*102)</f>
        <v>2787.4005440000001</v>
      </c>
      <c r="I248" s="16">
        <f>('Monthly ELEC - Raw'!I56*3.412)+('Monthly GAS - Raw'!I56*102)</f>
        <v>2966.6704359999999</v>
      </c>
      <c r="J248" s="16">
        <f>('Monthly ELEC - Raw'!J56*3.412)+('Monthly GAS - Raw'!J56*102)</f>
        <v>2833.8684359999997</v>
      </c>
      <c r="K248" s="16">
        <f>('Monthly ELEC - Raw'!K56*3.412)+('Monthly GAS - Raw'!K56*102)</f>
        <v>2995.054592</v>
      </c>
      <c r="L248" s="16">
        <f>('Monthly ELEC - Raw'!L56*3.412)+('Monthly GAS - Raw'!L56*102)</f>
        <v>7263.8319879999999</v>
      </c>
      <c r="M248" s="16">
        <f>('Monthly ELEC - Raw'!M56*3.412)+('Monthly GAS - Raw'!M56*102)</f>
        <v>16239.796195999999</v>
      </c>
      <c r="N248" s="16">
        <f>('Monthly ELEC - Raw'!N56*3.412)+('Monthly GAS - Raw'!N56*102)</f>
        <v>128626.132736</v>
      </c>
      <c r="O248" s="47">
        <f t="shared" si="6"/>
        <v>148.35770788465973</v>
      </c>
    </row>
    <row r="249" spans="1:15" x14ac:dyDescent="0.4">
      <c r="A249">
        <f>'Monthly ELEC - Raw'!A221</f>
        <v>219</v>
      </c>
      <c r="B249" s="16">
        <f>('Monthly ELEC - Raw'!B221*3.412)+('Monthly GAS - Raw'!B221*102)</f>
        <v>17809.742628</v>
      </c>
      <c r="C249" s="16">
        <f>('Monthly ELEC - Raw'!C221*3.412)+('Monthly GAS - Raw'!C221*102)</f>
        <v>18401.888132</v>
      </c>
      <c r="D249" s="16">
        <f>('Monthly ELEC - Raw'!D221*3.412)+('Monthly GAS - Raw'!D221*102)</f>
        <v>21068.013812000001</v>
      </c>
      <c r="E249" s="16">
        <f>('Monthly ELEC - Raw'!E221*3.412)+('Monthly GAS - Raw'!E221*102)</f>
        <v>9802.1497080000008</v>
      </c>
      <c r="F249" s="16">
        <f>('Monthly ELEC - Raw'!F221*3.412)+('Monthly GAS - Raw'!F221*102)</f>
        <v>9248.4131560000005</v>
      </c>
      <c r="G249" s="16">
        <f>('Monthly ELEC - Raw'!G221*3.412)+('Monthly GAS - Raw'!G221*102)</f>
        <v>7922.2684520000003</v>
      </c>
      <c r="H249" s="16">
        <f>('Monthly ELEC - Raw'!H221*3.412)+('Monthly GAS - Raw'!H221*102)</f>
        <v>6153.427052</v>
      </c>
      <c r="I249" s="16">
        <f>('Monthly ELEC - Raw'!I221*3.412)+('Monthly GAS - Raw'!I221*102)</f>
        <v>5704.9812039999997</v>
      </c>
      <c r="J249" s="16">
        <f>('Monthly ELEC - Raw'!J221*3.412)+('Monthly GAS - Raw'!J221*102)</f>
        <v>4142.9249199999995</v>
      </c>
      <c r="K249" s="16">
        <f>('Monthly ELEC - Raw'!K221*3.412)+('Monthly GAS - Raw'!K221*102)</f>
        <v>4675.8328160000001</v>
      </c>
      <c r="L249" s="16">
        <f>('Monthly ELEC - Raw'!L221*3.412)+('Monthly GAS - Raw'!L221*102)</f>
        <v>8382.3554320000003</v>
      </c>
      <c r="M249" s="16">
        <f>('Monthly ELEC - Raw'!M221*3.412)+('Monthly GAS - Raw'!M221*102)</f>
        <v>15991.029288</v>
      </c>
      <c r="N249" s="16">
        <f>('Monthly ELEC - Raw'!N221*3.412)+('Monthly GAS - Raw'!N221*102)</f>
        <v>129303.02660000001</v>
      </c>
      <c r="O249" s="47">
        <f t="shared" si="6"/>
        <v>149.13843898500579</v>
      </c>
    </row>
    <row r="250" spans="1:15" x14ac:dyDescent="0.4">
      <c r="A250">
        <f>'Monthly ELEC - Raw'!A161</f>
        <v>159</v>
      </c>
      <c r="B250" s="16">
        <f>('Monthly ELEC - Raw'!B161*3.412)+('Monthly GAS - Raw'!B161*102)</f>
        <v>19506.941503999999</v>
      </c>
      <c r="C250" s="16">
        <f>('Monthly ELEC - Raw'!C161*3.412)+('Monthly GAS - Raw'!C161*102)</f>
        <v>19658.319832000001</v>
      </c>
      <c r="D250" s="16">
        <f>('Monthly ELEC - Raw'!D161*3.412)+('Monthly GAS - Raw'!D161*102)</f>
        <v>18460.287679999965</v>
      </c>
      <c r="E250" s="16">
        <f>('Monthly ELEC - Raw'!E161*3.412)+('Monthly GAS - Raw'!E161*102)</f>
        <v>10865.252647999965</v>
      </c>
      <c r="F250" s="16">
        <f>('Monthly ELEC - Raw'!F161*3.412)+('Monthly GAS - Raw'!F161*102)</f>
        <v>7616.5276279999998</v>
      </c>
      <c r="G250" s="16">
        <f>('Monthly ELEC - Raw'!G161*3.412)+('Monthly GAS - Raw'!G161*102)</f>
        <v>4981.3706599999996</v>
      </c>
      <c r="H250" s="16">
        <f>('Monthly ELEC - Raw'!H161*3.412)+('Monthly GAS - Raw'!H161*102)</f>
        <v>3617.0353039999964</v>
      </c>
      <c r="I250" s="16">
        <f>('Monthly ELEC - Raw'!I161*3.412)+('Monthly GAS - Raw'!I161*102)</f>
        <v>3572.6554199999964</v>
      </c>
      <c r="J250" s="16">
        <f>('Monthly ELEC - Raw'!J161*3.412)+('Monthly GAS - Raw'!J161*102)</f>
        <v>3467.8745720000002</v>
      </c>
      <c r="K250" s="16">
        <f>('Monthly ELEC - Raw'!K161*3.412)+('Monthly GAS - Raw'!K161*102)</f>
        <v>5117.8374879999665</v>
      </c>
      <c r="L250" s="16">
        <f>('Monthly ELEC - Raw'!L161*3.412)+('Monthly GAS - Raw'!L161*102)</f>
        <v>13021.879648</v>
      </c>
      <c r="M250" s="16">
        <f>('Monthly ELEC - Raw'!M161*3.412)+('Monthly GAS - Raw'!M161*102)</f>
        <v>19700.257335999966</v>
      </c>
      <c r="N250" s="16">
        <f>('Monthly ELEC - Raw'!N161*3.412)+('Monthly GAS - Raw'!N161*102)</f>
        <v>129586.23971999985</v>
      </c>
      <c r="O250" s="47">
        <f t="shared" si="6"/>
        <v>149.46509771626282</v>
      </c>
    </row>
    <row r="251" spans="1:15" x14ac:dyDescent="0.4">
      <c r="A251">
        <f>'Monthly ELEC - Raw'!A21</f>
        <v>19</v>
      </c>
      <c r="B251" s="16">
        <f>('Monthly ELEC - Raw'!B21*3.412)+('Monthly GAS - Raw'!B21*102)</f>
        <v>21461.176220000001</v>
      </c>
      <c r="C251" s="16">
        <f>('Monthly ELEC - Raw'!C21*3.412)+('Monthly GAS - Raw'!C21*102)</f>
        <v>21214.249847999999</v>
      </c>
      <c r="D251" s="16">
        <f>('Monthly ELEC - Raw'!D21*3.412)+('Monthly GAS - Raw'!D21*102)</f>
        <v>25268.3426</v>
      </c>
      <c r="E251" s="16">
        <f>('Monthly ELEC - Raw'!E21*3.412)+('Monthly GAS - Raw'!E21*102)</f>
        <v>10821.47352</v>
      </c>
      <c r="F251" s="16">
        <f>('Monthly ELEC - Raw'!F21*3.412)+('Monthly GAS - Raw'!F21*102)</f>
        <v>9384.0990839999995</v>
      </c>
      <c r="G251" s="16">
        <f>('Monthly ELEC - Raw'!G21*3.412)+('Monthly GAS - Raw'!G21*102)</f>
        <v>6328.9888200000005</v>
      </c>
      <c r="H251" s="16">
        <f>('Monthly ELEC - Raw'!H21*3.412)+('Monthly GAS - Raw'!H21*102)</f>
        <v>3457.4846239999997</v>
      </c>
      <c r="I251" s="16">
        <f>('Monthly ELEC - Raw'!I21*3.412)+('Monthly GAS - Raw'!I21*102)</f>
        <v>3276.5942359999999</v>
      </c>
      <c r="J251" s="16">
        <f>('Monthly ELEC - Raw'!J21*3.412)+('Monthly GAS - Raw'!J21*102)</f>
        <v>1602.99974</v>
      </c>
      <c r="K251" s="16">
        <f>('Monthly ELEC - Raw'!K21*3.412)+('Monthly GAS - Raw'!K21*102)</f>
        <v>4025.3176159999998</v>
      </c>
      <c r="L251" s="16">
        <f>('Monthly ELEC - Raw'!L21*3.412)+('Monthly GAS - Raw'!L21*102)</f>
        <v>7435.8680999999997</v>
      </c>
      <c r="M251" s="16">
        <f>('Monthly ELEC - Raw'!M21*3.412)+('Monthly GAS - Raw'!M21*102)</f>
        <v>16139.590704</v>
      </c>
      <c r="N251" s="16">
        <f>('Monthly ELEC - Raw'!N21*3.412)+('Monthly GAS - Raw'!N21*102)</f>
        <v>130416.18511200001</v>
      </c>
      <c r="O251" s="47">
        <f t="shared" si="6"/>
        <v>150.42235883737024</v>
      </c>
    </row>
    <row r="252" spans="1:15" x14ac:dyDescent="0.4">
      <c r="A252">
        <f>'Monthly ELEC - Raw'!A240</f>
        <v>238</v>
      </c>
      <c r="B252" s="16">
        <f>('Monthly ELEC - Raw'!B240*3.412)+('Monthly GAS - Raw'!B240*102)</f>
        <v>15911.296952000001</v>
      </c>
      <c r="C252" s="16">
        <f>('Monthly ELEC - Raw'!C240*3.412)+('Monthly GAS - Raw'!C240*102)</f>
        <v>17790.866247999998</v>
      </c>
      <c r="D252" s="16">
        <f>('Monthly ELEC - Raw'!D240*3.412)+('Monthly GAS - Raw'!D240*102)</f>
        <v>21480.844347999999</v>
      </c>
      <c r="E252" s="16">
        <f>('Monthly ELEC - Raw'!E240*3.412)+('Monthly GAS - Raw'!E240*102)</f>
        <v>14637.930328</v>
      </c>
      <c r="F252" s="16">
        <f>('Monthly ELEC - Raw'!F240*3.412)+('Monthly GAS - Raw'!F240*102)</f>
        <v>9490.1302199999991</v>
      </c>
      <c r="G252" s="16">
        <f>('Monthly ELEC - Raw'!G240*3.412)+('Monthly GAS - Raw'!G240*102)</f>
        <v>7885.5917359999994</v>
      </c>
      <c r="H252" s="16">
        <f>('Monthly ELEC - Raw'!H240*3.412)+('Monthly GAS - Raw'!H240*102)</f>
        <v>7193.9813480000003</v>
      </c>
      <c r="I252" s="16">
        <f>('Monthly ELEC - Raw'!I240*3.412)+('Monthly GAS - Raw'!I240*102)</f>
        <v>6632.44128</v>
      </c>
      <c r="J252" s="16">
        <f>('Monthly ELEC - Raw'!J240*3.412)+('Monthly GAS - Raw'!J240*102)</f>
        <v>6205.1189199999999</v>
      </c>
      <c r="K252" s="16">
        <f>('Monthly ELEC - Raw'!K240*3.412)+('Monthly GAS - Raw'!K240*102)</f>
        <v>4736.7358879999992</v>
      </c>
      <c r="L252" s="16">
        <f>('Monthly ELEC - Raw'!L240*3.412)+('Monthly GAS - Raw'!L240*102)</f>
        <v>6676.762616</v>
      </c>
      <c r="M252" s="16">
        <f>('Monthly ELEC - Raw'!M240*3.412)+('Monthly GAS - Raw'!M240*102)</f>
        <v>12258.598363999999</v>
      </c>
      <c r="N252" s="16">
        <f>('Monthly ELEC - Raw'!N240*3.412)+('Monthly GAS - Raw'!N240*102)</f>
        <v>130900.29824800001</v>
      </c>
      <c r="O252" s="47">
        <f t="shared" si="6"/>
        <v>150.98073615686275</v>
      </c>
    </row>
    <row r="253" spans="1:15" x14ac:dyDescent="0.4">
      <c r="A253">
        <f>'Monthly ELEC - Raw'!A100</f>
        <v>98</v>
      </c>
      <c r="B253" s="16">
        <f>('Monthly ELEC - Raw'!B100*3.412)+('Monthly GAS - Raw'!B100*102)</f>
        <v>17400.685927999966</v>
      </c>
      <c r="C253" s="16">
        <f>('Monthly ELEC - Raw'!C100*3.412)+('Monthly GAS - Raw'!C100*102)</f>
        <v>17337.654176</v>
      </c>
      <c r="D253" s="16">
        <f>('Monthly ELEC - Raw'!D100*3.412)+('Monthly GAS - Raw'!D100*102)</f>
        <v>18113.893800000002</v>
      </c>
      <c r="E253" s="16">
        <f>('Monthly ELEC - Raw'!E100*3.412)+('Monthly GAS - Raw'!E100*102)</f>
        <v>11650.614015999996</v>
      </c>
      <c r="F253" s="16">
        <f>('Monthly ELEC - Raw'!F100*3.412)+('Monthly GAS - Raw'!F100*102)</f>
        <v>10102.776148000001</v>
      </c>
      <c r="G253" s="16">
        <f>('Monthly ELEC - Raw'!G100*3.412)+('Monthly GAS - Raw'!G100*102)</f>
        <v>9278.8302799999656</v>
      </c>
      <c r="H253" s="16">
        <f>('Monthly ELEC - Raw'!H100*3.412)+('Monthly GAS - Raw'!H100*102)</f>
        <v>6938.7707760000003</v>
      </c>
      <c r="I253" s="16">
        <f>('Monthly ELEC - Raw'!I100*3.412)+('Monthly GAS - Raw'!I100*102)</f>
        <v>7681.2032440000003</v>
      </c>
      <c r="J253" s="16">
        <f>('Monthly ELEC - Raw'!J100*3.412)+('Monthly GAS - Raw'!J100*102)</f>
        <v>4835.0134639999997</v>
      </c>
      <c r="K253" s="16">
        <f>('Monthly ELEC - Raw'!K100*3.412)+('Monthly GAS - Raw'!K100*102)</f>
        <v>5042.6009439999962</v>
      </c>
      <c r="L253" s="16">
        <f>('Monthly ELEC - Raw'!L100*3.412)+('Monthly GAS - Raw'!L100*102)</f>
        <v>9478.1997879999653</v>
      </c>
      <c r="M253" s="16">
        <f>('Monthly ELEC - Raw'!M100*3.412)+('Monthly GAS - Raw'!M100*102)</f>
        <v>15938.036727999999</v>
      </c>
      <c r="N253" s="16">
        <f>('Monthly ELEC - Raw'!N100*3.412)+('Monthly GAS - Raw'!N100*102)</f>
        <v>133798.27929199988</v>
      </c>
      <c r="O253" s="47">
        <f t="shared" si="6"/>
        <v>154.32327484659731</v>
      </c>
    </row>
    <row r="254" spans="1:15" x14ac:dyDescent="0.4">
      <c r="A254">
        <f>'Monthly ELEC - Raw'!A80</f>
        <v>78</v>
      </c>
      <c r="B254" s="16">
        <f>('Monthly ELEC - Raw'!B80*3.412)+('Monthly GAS - Raw'!B80*102)</f>
        <v>19182.426808</v>
      </c>
      <c r="C254" s="16">
        <f>('Monthly ELEC - Raw'!C80*3.412)+('Monthly GAS - Raw'!C80*102)</f>
        <v>20461.559576</v>
      </c>
      <c r="D254" s="16">
        <f>('Monthly ELEC - Raw'!D80*3.412)+('Monthly GAS - Raw'!D80*102)</f>
        <v>23794.113411999999</v>
      </c>
      <c r="E254" s="16">
        <f>('Monthly ELEC - Raw'!E80*3.412)+('Monthly GAS - Raw'!E80*102)</f>
        <v>11758.326628000001</v>
      </c>
      <c r="F254" s="16">
        <f>('Monthly ELEC - Raw'!F80*3.412)+('Monthly GAS - Raw'!F80*102)</f>
        <v>9607.6089680000005</v>
      </c>
      <c r="G254" s="16">
        <f>('Monthly ELEC - Raw'!G80*3.412)+('Monthly GAS - Raw'!G80*102)</f>
        <v>6901.2218240000002</v>
      </c>
      <c r="H254" s="16">
        <f>('Monthly ELEC - Raw'!H80*3.412)+('Monthly GAS - Raw'!H80*102)</f>
        <v>3725.6114239999997</v>
      </c>
      <c r="I254" s="16">
        <f>('Monthly ELEC - Raw'!I80*3.412)+('Monthly GAS - Raw'!I80*102)</f>
        <v>4089.2554920000002</v>
      </c>
      <c r="J254" s="16">
        <f>('Monthly ELEC - Raw'!J80*3.412)+('Monthly GAS - Raw'!J80*102)</f>
        <v>3739.3633199999999</v>
      </c>
      <c r="K254" s="16">
        <f>('Monthly ELEC - Raw'!K80*3.412)+('Monthly GAS - Raw'!K80*102)</f>
        <v>3414.9009879999999</v>
      </c>
      <c r="L254" s="16">
        <f>('Monthly ELEC - Raw'!L80*3.412)+('Monthly GAS - Raw'!L80*102)</f>
        <v>8122.654192</v>
      </c>
      <c r="M254" s="16">
        <f>('Monthly ELEC - Raw'!M80*3.412)+('Monthly GAS - Raw'!M80*102)</f>
        <v>19666.56552</v>
      </c>
      <c r="N254" s="16">
        <f>('Monthly ELEC - Raw'!N80*3.412)+('Monthly GAS - Raw'!N80*102)</f>
        <v>134463.608152</v>
      </c>
      <c r="O254" s="47">
        <f t="shared" si="6"/>
        <v>155.09066684198385</v>
      </c>
    </row>
    <row r="255" spans="1:15" x14ac:dyDescent="0.4">
      <c r="A255">
        <f>'Monthly ELEC - Raw'!A135</f>
        <v>133</v>
      </c>
      <c r="B255" s="16">
        <f>('Monthly ELEC - Raw'!B135*3.412)+('Monthly GAS - Raw'!B135*102)</f>
        <v>17447.609152000001</v>
      </c>
      <c r="C255" s="16">
        <f>('Monthly ELEC - Raw'!C135*3.412)+('Monthly GAS - Raw'!C135*102)</f>
        <v>20572.367512000001</v>
      </c>
      <c r="D255" s="16">
        <f>('Monthly ELEC - Raw'!D135*3.412)+('Monthly GAS - Raw'!D135*102)</f>
        <v>20140.803423999998</v>
      </c>
      <c r="E255" s="16">
        <f>('Monthly ELEC - Raw'!E135*3.412)+('Monthly GAS - Raw'!E135*102)</f>
        <v>9888.9135920000008</v>
      </c>
      <c r="F255" s="16">
        <f>('Monthly ELEC - Raw'!F135*3.412)+('Monthly GAS - Raw'!F135*102)</f>
        <v>8178.2981079999663</v>
      </c>
      <c r="G255" s="16">
        <f>('Monthly ELEC - Raw'!G135*3.412)+('Monthly GAS - Raw'!G135*102)</f>
        <v>9054.2626760000003</v>
      </c>
      <c r="H255" s="16">
        <f>('Monthly ELEC - Raw'!H135*3.412)+('Monthly GAS - Raw'!H135*102)</f>
        <v>7786.2294839999995</v>
      </c>
      <c r="I255" s="16">
        <f>('Monthly ELEC - Raw'!I135*3.412)+('Monthly GAS - Raw'!I135*102)</f>
        <v>8391.5576239999646</v>
      </c>
      <c r="J255" s="16">
        <f>('Monthly ELEC - Raw'!J135*3.412)+('Monthly GAS - Raw'!J135*102)</f>
        <v>5180.4203239999997</v>
      </c>
      <c r="K255" s="16">
        <f>('Monthly ELEC - Raw'!K135*3.412)+('Monthly GAS - Raw'!K135*102)</f>
        <v>4913.3119039999965</v>
      </c>
      <c r="L255" s="16">
        <f>('Monthly ELEC - Raw'!L135*3.412)+('Monthly GAS - Raw'!L135*102)</f>
        <v>9574.2472479999997</v>
      </c>
      <c r="M255" s="16">
        <f>('Monthly ELEC - Raw'!M135*3.412)+('Monthly GAS - Raw'!M135*102)</f>
        <v>18089.803135999995</v>
      </c>
      <c r="N255" s="16">
        <f>('Monthly ELEC - Raw'!N135*3.412)+('Monthly GAS - Raw'!N135*102)</f>
        <v>139217.82418399991</v>
      </c>
      <c r="O255" s="47">
        <f t="shared" si="6"/>
        <v>160.5741916770472</v>
      </c>
    </row>
    <row r="256" spans="1:15" x14ac:dyDescent="0.4">
      <c r="A256">
        <f>'Monthly ELEC - Raw'!A20</f>
        <v>18</v>
      </c>
      <c r="B256" s="16">
        <f>('Monthly ELEC - Raw'!B20*3.412)+('Monthly GAS - Raw'!B20*102)</f>
        <v>22175.73432</v>
      </c>
      <c r="C256" s="16">
        <f>('Monthly ELEC - Raw'!C20*3.412)+('Monthly GAS - Raw'!C20*102)</f>
        <v>22015.213435999998</v>
      </c>
      <c r="D256" s="16">
        <f>('Monthly ELEC - Raw'!D20*3.412)+('Monthly GAS - Raw'!D20*102)</f>
        <v>25759.895791999999</v>
      </c>
      <c r="E256" s="16">
        <f>('Monthly ELEC - Raw'!E20*3.412)+('Monthly GAS - Raw'!E20*102)</f>
        <v>11933.372668</v>
      </c>
      <c r="F256" s="16">
        <f>('Monthly ELEC - Raw'!F20*3.412)+('Monthly GAS - Raw'!F20*102)</f>
        <v>10876.132564</v>
      </c>
      <c r="G256" s="16">
        <f>('Monthly ELEC - Raw'!G20*3.412)+('Monthly GAS - Raw'!G20*102)</f>
        <v>8130.3473960000001</v>
      </c>
      <c r="H256" s="16">
        <f>('Monthly ELEC - Raw'!H20*3.412)+('Monthly GAS - Raw'!H20*102)</f>
        <v>5426.7408959999993</v>
      </c>
      <c r="I256" s="16">
        <f>('Monthly ELEC - Raw'!I20*3.412)+('Monthly GAS - Raw'!I20*102)</f>
        <v>5138.7444159999995</v>
      </c>
      <c r="J256" s="16">
        <f>('Monthly ELEC - Raw'!J20*3.412)+('Monthly GAS - Raw'!J20*102)</f>
        <v>3354.2599199999995</v>
      </c>
      <c r="K256" s="16">
        <f>('Monthly ELEC - Raw'!K20*3.412)+('Monthly GAS - Raw'!K20*102)</f>
        <v>5354.8477720000001</v>
      </c>
      <c r="L256" s="16">
        <f>('Monthly ELEC - Raw'!L20*3.412)+('Monthly GAS - Raw'!L20*102)</f>
        <v>8644.4189719999995</v>
      </c>
      <c r="M256" s="16">
        <f>('Monthly ELEC - Raw'!M20*3.412)+('Monthly GAS - Raw'!M20*102)</f>
        <v>17151.429540000001</v>
      </c>
      <c r="N256" s="16">
        <f>('Monthly ELEC - Raw'!N20*3.412)+('Monthly GAS - Raw'!N20*102)</f>
        <v>145961.13769199999</v>
      </c>
      <c r="O256" s="47">
        <f t="shared" si="6"/>
        <v>168.35194658823528</v>
      </c>
    </row>
    <row r="257" spans="1:15" x14ac:dyDescent="0.4">
      <c r="A257">
        <f>'Monthly ELEC - Raw'!A236</f>
        <v>234</v>
      </c>
      <c r="B257" s="16">
        <f>('Monthly ELEC - Raw'!B236*3.412)+('Monthly GAS - Raw'!B236*102)</f>
        <v>22356.805680000001</v>
      </c>
      <c r="C257" s="16">
        <f>('Monthly ELEC - Raw'!C236*3.412)+('Monthly GAS - Raw'!C236*102)</f>
        <v>24496.603267999999</v>
      </c>
      <c r="D257" s="16">
        <f>('Monthly ELEC - Raw'!D236*3.412)+('Monthly GAS - Raw'!D236*102)</f>
        <v>27500.300115999999</v>
      </c>
      <c r="E257" s="16">
        <f>('Monthly ELEC - Raw'!E236*3.412)+('Monthly GAS - Raw'!E236*102)</f>
        <v>14214.420028</v>
      </c>
      <c r="F257" s="16">
        <f>('Monthly ELEC - Raw'!F236*3.412)+('Monthly GAS - Raw'!F236*102)</f>
        <v>13410.032804</v>
      </c>
      <c r="G257" s="16">
        <f>('Monthly ELEC - Raw'!G236*3.412)+('Monthly GAS - Raw'!G236*102)</f>
        <v>7437.4365600000001</v>
      </c>
      <c r="H257" s="16">
        <f>('Monthly ELEC - Raw'!H236*3.412)+('Monthly GAS - Raw'!H236*102)</f>
        <v>3793.7152839999999</v>
      </c>
      <c r="I257" s="16">
        <f>('Monthly ELEC - Raw'!I236*3.412)+('Monthly GAS - Raw'!I236*102)</f>
        <v>3803.6084799999999</v>
      </c>
      <c r="J257" s="16">
        <f>('Monthly ELEC - Raw'!J236*3.412)+('Monthly GAS - Raw'!J236*102)</f>
        <v>3239.6610759999999</v>
      </c>
      <c r="K257" s="16">
        <f>('Monthly ELEC - Raw'!K236*3.412)+('Monthly GAS - Raw'!K236*102)</f>
        <v>4357.0513279999996</v>
      </c>
      <c r="L257" s="16">
        <f>('Monthly ELEC - Raw'!L236*3.412)+('Monthly GAS - Raw'!L236*102)</f>
        <v>9330.0004239999998</v>
      </c>
      <c r="M257" s="16">
        <f>('Monthly ELEC - Raw'!M236*3.412)+('Monthly GAS - Raw'!M236*102)</f>
        <v>12776.095384</v>
      </c>
      <c r="N257" s="16">
        <f>('Monthly ELEC - Raw'!N236*3.412)+('Monthly GAS - Raw'!N236*102)</f>
        <v>146715.73043200001</v>
      </c>
      <c r="O257" s="47">
        <f t="shared" si="6"/>
        <v>169.22229576931952</v>
      </c>
    </row>
    <row r="258" spans="1:15" x14ac:dyDescent="0.4">
      <c r="A258">
        <f>'Monthly ELEC - Raw'!A223</f>
        <v>221</v>
      </c>
      <c r="B258" s="16">
        <f>('Monthly ELEC - Raw'!B223*3.412)+('Monthly GAS - Raw'!B223*102)</f>
        <v>20566.706527999999</v>
      </c>
      <c r="C258" s="16">
        <f>('Monthly ELEC - Raw'!C223*3.412)+('Monthly GAS - Raw'!C223*102)</f>
        <v>22656.557519999998</v>
      </c>
      <c r="D258" s="16">
        <f>('Monthly ELEC - Raw'!D223*3.412)+('Monthly GAS - Raw'!D223*102)</f>
        <v>23888.046316</v>
      </c>
      <c r="E258" s="16">
        <f>('Monthly ELEC - Raw'!E223*3.412)+('Monthly GAS - Raw'!E223*102)</f>
        <v>14107.91646</v>
      </c>
      <c r="F258" s="16">
        <f>('Monthly ELEC - Raw'!F223*3.412)+('Monthly GAS - Raw'!F223*102)</f>
        <v>10291.588927999999</v>
      </c>
      <c r="G258" s="16">
        <f>('Monthly ELEC - Raw'!G223*3.412)+('Monthly GAS - Raw'!G223*102)</f>
        <v>7871.9106080000001</v>
      </c>
      <c r="H258" s="16">
        <f>('Monthly ELEC - Raw'!H223*3.412)+('Monthly GAS - Raw'!H223*102)</f>
        <v>4711.3812479999997</v>
      </c>
      <c r="I258" s="16">
        <f>('Monthly ELEC - Raw'!I223*3.412)+('Monthly GAS - Raw'!I223*102)</f>
        <v>4890.58464</v>
      </c>
      <c r="J258" s="16">
        <f>('Monthly ELEC - Raw'!J223*3.412)+('Monthly GAS - Raw'!J223*102)</f>
        <v>4041.998028</v>
      </c>
      <c r="K258" s="16">
        <f>('Monthly ELEC - Raw'!K223*3.412)+('Monthly GAS - Raw'!K223*102)</f>
        <v>4573.097632</v>
      </c>
      <c r="L258" s="16">
        <f>('Monthly ELEC - Raw'!L223*3.412)+('Monthly GAS - Raw'!L223*102)</f>
        <v>10288.239948</v>
      </c>
      <c r="M258" s="16">
        <f>('Monthly ELEC - Raw'!M223*3.412)+('Monthly GAS - Raw'!M223*102)</f>
        <v>19726.07288</v>
      </c>
      <c r="N258" s="16">
        <f>('Monthly ELEC - Raw'!N223*3.412)+('Monthly GAS - Raw'!N223*102)</f>
        <v>147614.10073599999</v>
      </c>
      <c r="O258" s="47">
        <f t="shared" si="6"/>
        <v>170.25847835755476</v>
      </c>
    </row>
    <row r="259" spans="1:15" x14ac:dyDescent="0.4">
      <c r="A259">
        <f>'Monthly ELEC - Raw'!A247</f>
        <v>245</v>
      </c>
      <c r="B259" s="16">
        <f>('Monthly ELEC - Raw'!B247*3.412)+('Monthly GAS - Raw'!B247*102)</f>
        <v>20060.204411999999</v>
      </c>
      <c r="C259" s="16">
        <f>('Monthly ELEC - Raw'!C247*3.412)+('Monthly GAS - Raw'!C247*102)</f>
        <v>21199.579988000001</v>
      </c>
      <c r="D259" s="16">
        <f>('Monthly ELEC - Raw'!D247*3.412)+('Monthly GAS - Raw'!D247*102)</f>
        <v>23760.921476</v>
      </c>
      <c r="E259" s="16">
        <f>('Monthly ELEC - Raw'!E247*3.412)+('Monthly GAS - Raw'!E247*102)</f>
        <v>13141.726704000001</v>
      </c>
      <c r="F259" s="16">
        <f>('Monthly ELEC - Raw'!F247*3.412)+('Monthly GAS - Raw'!F247*102)</f>
        <v>11641.238764</v>
      </c>
      <c r="G259" s="16">
        <f>('Monthly ELEC - Raw'!G247*3.412)+('Monthly GAS - Raw'!G247*102)</f>
        <v>7957.5238319999999</v>
      </c>
      <c r="H259" s="16">
        <f>('Monthly ELEC - Raw'!H247*3.412)+('Monthly GAS - Raw'!H247*102)</f>
        <v>4284.7272999999996</v>
      </c>
      <c r="I259" s="16">
        <f>('Monthly ELEC - Raw'!I247*3.412)+('Monthly GAS - Raw'!I247*102)</f>
        <v>5081.4496359999994</v>
      </c>
      <c r="J259" s="16">
        <f>('Monthly ELEC - Raw'!J247*3.412)+('Monthly GAS - Raw'!J247*102)</f>
        <v>3514.2465200000001</v>
      </c>
      <c r="K259" s="16">
        <f>('Monthly ELEC - Raw'!K247*3.412)+('Monthly GAS - Raw'!K247*102)</f>
        <v>6764.1548920000005</v>
      </c>
      <c r="L259" s="16">
        <f>('Monthly ELEC - Raw'!L247*3.412)+('Monthly GAS - Raw'!L247*102)</f>
        <v>10887.202356</v>
      </c>
      <c r="M259" s="16">
        <f>('Monthly ELEC - Raw'!M247*3.412)+('Monthly GAS - Raw'!M247*102)</f>
        <v>19601.711896000001</v>
      </c>
      <c r="N259" s="16">
        <f>('Monthly ELEC - Raw'!N247*3.412)+('Monthly GAS - Raw'!N247*102)</f>
        <v>147894.68777600001</v>
      </c>
      <c r="O259" s="47">
        <f t="shared" si="6"/>
        <v>170.58210816147636</v>
      </c>
    </row>
    <row r="260" spans="1:15" x14ac:dyDescent="0.4">
      <c r="A260">
        <f>'Monthly ELEC - Raw'!A153</f>
        <v>151</v>
      </c>
      <c r="B260" s="16">
        <f>('Monthly ELEC - Raw'!B153*3.412)+('Monthly GAS - Raw'!B153*102)</f>
        <v>21591.016943999995</v>
      </c>
      <c r="C260" s="16">
        <f>('Monthly ELEC - Raw'!C153*3.412)+('Monthly GAS - Raw'!C153*102)</f>
        <v>23458.941219999997</v>
      </c>
      <c r="D260" s="16">
        <f>('Monthly ELEC - Raw'!D153*3.412)+('Monthly GAS - Raw'!D153*102)</f>
        <v>25578.514144000001</v>
      </c>
      <c r="E260" s="16">
        <f>('Monthly ELEC - Raw'!E153*3.412)+('Monthly GAS - Raw'!E153*102)</f>
        <v>14361.035612</v>
      </c>
      <c r="F260" s="16">
        <f>('Monthly ELEC - Raw'!F153*3.412)+('Monthly GAS - Raw'!F153*102)</f>
        <v>11736.541619999996</v>
      </c>
      <c r="G260" s="16">
        <f>('Monthly ELEC - Raw'!G153*3.412)+('Monthly GAS - Raw'!G153*102)</f>
        <v>7138.3752359999999</v>
      </c>
      <c r="H260" s="16">
        <f>('Monthly ELEC - Raw'!H153*3.412)+('Monthly GAS - Raw'!H153*102)</f>
        <v>6649.5043519999663</v>
      </c>
      <c r="I260" s="16">
        <f>('Monthly ELEC - Raw'!I153*3.412)+('Monthly GAS - Raw'!I153*102)</f>
        <v>6609.065396</v>
      </c>
      <c r="J260" s="16">
        <f>('Monthly ELEC - Raw'!J153*3.412)+('Monthly GAS - Raw'!J153*102)</f>
        <v>5480.3535159999992</v>
      </c>
      <c r="K260" s="16">
        <f>('Monthly ELEC - Raw'!K153*3.412)+('Monthly GAS - Raw'!K153*102)</f>
        <v>5387.4156519999997</v>
      </c>
      <c r="L260" s="16">
        <f>('Monthly ELEC - Raw'!L153*3.412)+('Monthly GAS - Raw'!L153*102)</f>
        <v>9909.4689479999961</v>
      </c>
      <c r="M260" s="16">
        <f>('Monthly ELEC - Raw'!M153*3.412)+('Monthly GAS - Raw'!M153*102)</f>
        <v>23541.170556000001</v>
      </c>
      <c r="N260" s="16">
        <f>('Monthly ELEC - Raw'!N153*3.412)+('Monthly GAS - Raw'!N153*102)</f>
        <v>161441.40319599994</v>
      </c>
      <c r="O260" s="47">
        <f t="shared" ref="O260:O264" si="7">N260/867</f>
        <v>186.20692410149937</v>
      </c>
    </row>
    <row r="261" spans="1:15" x14ac:dyDescent="0.4">
      <c r="A261">
        <f>'Monthly ELEC - Raw'!A49</f>
        <v>47</v>
      </c>
      <c r="B261" s="16">
        <f>('Monthly ELEC - Raw'!B49*3.412)+('Monthly GAS - Raw'!B49*102)</f>
        <v>18590.610692000002</v>
      </c>
      <c r="C261" s="16">
        <f>('Monthly ELEC - Raw'!C49*3.412)+('Monthly GAS - Raw'!C49*102)</f>
        <v>21156.792748</v>
      </c>
      <c r="D261" s="16">
        <f>('Monthly ELEC - Raw'!D49*3.412)+('Monthly GAS - Raw'!D49*102)</f>
        <v>21803.098328</v>
      </c>
      <c r="E261" s="16">
        <f>('Monthly ELEC - Raw'!E49*3.412)+('Monthly GAS - Raw'!E49*102)</f>
        <v>14768.133404</v>
      </c>
      <c r="F261" s="16">
        <f>('Monthly ELEC - Raw'!F49*3.412)+('Monthly GAS - Raw'!F49*102)</f>
        <v>12315.124383999999</v>
      </c>
      <c r="G261" s="16">
        <f>('Monthly ELEC - Raw'!G49*3.412)+('Monthly GAS - Raw'!G49*102)</f>
        <v>10550.970936</v>
      </c>
      <c r="H261" s="16">
        <f>('Monthly ELEC - Raw'!H49*3.412)+('Monthly GAS - Raw'!H49*102)</f>
        <v>9859.7804960000012</v>
      </c>
      <c r="I261" s="16">
        <f>('Monthly ELEC - Raw'!I49*3.412)+('Monthly GAS - Raw'!I49*102)</f>
        <v>9593.5831479999997</v>
      </c>
      <c r="J261" s="16">
        <f>('Monthly ELEC - Raw'!J49*3.412)+('Monthly GAS - Raw'!J49*102)</f>
        <v>8612.8514479999994</v>
      </c>
      <c r="K261" s="16">
        <f>('Monthly ELEC - Raw'!K49*3.412)+('Monthly GAS - Raw'!K49*102)</f>
        <v>7356.8515639999996</v>
      </c>
      <c r="L261" s="16">
        <f>('Monthly ELEC - Raw'!L49*3.412)+('Monthly GAS - Raw'!L49*102)</f>
        <v>11120.196363999999</v>
      </c>
      <c r="M261" s="16">
        <f>('Monthly ELEC - Raw'!M49*3.412)+('Monthly GAS - Raw'!M49*102)</f>
        <v>19692.93116</v>
      </c>
      <c r="N261" s="16">
        <f>('Monthly ELEC - Raw'!N49*3.412)+('Monthly GAS - Raw'!N49*102)</f>
        <v>165420.92467199999</v>
      </c>
      <c r="O261" s="47">
        <f t="shared" si="7"/>
        <v>190.79691426989618</v>
      </c>
    </row>
    <row r="262" spans="1:15" x14ac:dyDescent="0.4">
      <c r="A262">
        <f>'Monthly ELEC - Raw'!A257</f>
        <v>255</v>
      </c>
      <c r="B262" s="16">
        <f>('Monthly ELEC - Raw'!B257*3.412)+('Monthly GAS - Raw'!B257*102)</f>
        <v>28913.136984000001</v>
      </c>
      <c r="C262" s="16">
        <f>('Monthly ELEC - Raw'!C257*3.412)+('Monthly GAS - Raw'!C257*102)</f>
        <v>29873.959255999998</v>
      </c>
      <c r="D262" s="16">
        <f>('Monthly ELEC - Raw'!D257*3.412)+('Monthly GAS - Raw'!D257*102)</f>
        <v>34144.679751999996</v>
      </c>
      <c r="E262" s="16">
        <f>('Monthly ELEC - Raw'!E257*3.412)+('Monthly GAS - Raw'!E257*102)</f>
        <v>15324.554628</v>
      </c>
      <c r="F262" s="16">
        <f>('Monthly ELEC - Raw'!F257*3.412)+('Monthly GAS - Raw'!F257*102)</f>
        <v>13462.671195999999</v>
      </c>
      <c r="G262" s="16">
        <f>('Monthly ELEC - Raw'!G257*3.412)+('Monthly GAS - Raw'!G257*102)</f>
        <v>8445.222796</v>
      </c>
      <c r="H262" s="16">
        <f>('Monthly ELEC - Raw'!H257*3.412)+('Monthly GAS - Raw'!H257*102)</f>
        <v>1745.1472079999999</v>
      </c>
      <c r="I262" s="16">
        <f>('Monthly ELEC - Raw'!I257*3.412)+('Monthly GAS - Raw'!I257*102)</f>
        <v>1584.2595000000001</v>
      </c>
      <c r="J262" s="16">
        <f>('Monthly ELEC - Raw'!J257*3.412)+('Monthly GAS - Raw'!J257*102)</f>
        <v>1642.913452</v>
      </c>
      <c r="K262" s="16">
        <f>('Monthly ELEC - Raw'!K257*3.412)+('Monthly GAS - Raw'!K257*102)</f>
        <v>6194.702464</v>
      </c>
      <c r="L262" s="16">
        <f>('Monthly ELEC - Raw'!L257*3.412)+('Monthly GAS - Raw'!L257*102)</f>
        <v>14507.964284</v>
      </c>
      <c r="M262" s="16">
        <f>('Monthly ELEC - Raw'!M257*3.412)+('Monthly GAS - Raw'!M257*102)</f>
        <v>28892.913992000002</v>
      </c>
      <c r="N262" s="16">
        <f>('Monthly ELEC - Raw'!N257*3.412)+('Monthly GAS - Raw'!N257*102)</f>
        <v>184732.125512</v>
      </c>
      <c r="O262" s="47">
        <f t="shared" si="7"/>
        <v>213.07050232064591</v>
      </c>
    </row>
    <row r="263" spans="1:15" x14ac:dyDescent="0.4">
      <c r="A263">
        <f>'Monthly ELEC - Raw'!A245</f>
        <v>243</v>
      </c>
      <c r="B263" s="16">
        <f>('Monthly ELEC - Raw'!B245*3.412)+('Monthly GAS - Raw'!B245*102)</f>
        <v>25280.592563999999</v>
      </c>
      <c r="C263" s="16">
        <f>('Monthly ELEC - Raw'!C245*3.412)+('Monthly GAS - Raw'!C245*102)</f>
        <v>25027.346107999998</v>
      </c>
      <c r="D263" s="16">
        <f>('Monthly ELEC - Raw'!D245*3.412)+('Monthly GAS - Raw'!D245*102)</f>
        <v>27417.749331999999</v>
      </c>
      <c r="E263" s="16">
        <f>('Monthly ELEC - Raw'!E245*3.412)+('Monthly GAS - Raw'!E245*102)</f>
        <v>17465.412424000002</v>
      </c>
      <c r="F263" s="16">
        <f>('Monthly ELEC - Raw'!F245*3.412)+('Monthly GAS - Raw'!F245*102)</f>
        <v>13527.513524</v>
      </c>
      <c r="G263" s="16">
        <f>('Monthly ELEC - Raw'!G245*3.412)+('Monthly GAS - Raw'!G245*102)</f>
        <v>10578.69508</v>
      </c>
      <c r="H263" s="16">
        <f>('Monthly ELEC - Raw'!H245*3.412)+('Monthly GAS - Raw'!H245*102)</f>
        <v>5498.9709920000005</v>
      </c>
      <c r="I263" s="16">
        <f>('Monthly ELEC - Raw'!I245*3.412)+('Monthly GAS - Raw'!I245*102)</f>
        <v>5555.0164359999999</v>
      </c>
      <c r="J263" s="16">
        <f>('Monthly ELEC - Raw'!J245*3.412)+('Monthly GAS - Raw'!J245*102)</f>
        <v>6353.9512839999998</v>
      </c>
      <c r="K263" s="16">
        <f>('Monthly ELEC - Raw'!K245*3.412)+('Monthly GAS - Raw'!K245*102)</f>
        <v>7105.1762719999997</v>
      </c>
      <c r="L263" s="16">
        <f>('Monthly ELEC - Raw'!L245*3.412)+('Monthly GAS - Raw'!L245*102)</f>
        <v>14220.003011999999</v>
      </c>
      <c r="M263" s="16">
        <f>('Monthly ELEC - Raw'!M245*3.412)+('Monthly GAS - Raw'!M245*102)</f>
        <v>27213.111696</v>
      </c>
      <c r="N263" s="16">
        <f>('Monthly ELEC - Raw'!N245*3.412)+('Monthly GAS - Raw'!N245*102)</f>
        <v>185243.53872400001</v>
      </c>
      <c r="O263" s="47">
        <f t="shared" si="7"/>
        <v>213.66036761707036</v>
      </c>
    </row>
    <row r="264" spans="1:15" x14ac:dyDescent="0.4">
      <c r="A264">
        <f>'Monthly ELEC - Raw'!A63</f>
        <v>61</v>
      </c>
      <c r="B264" s="16">
        <f>('Monthly ELEC - Raw'!B63*3.412)+('Monthly GAS - Raw'!B63*102)</f>
        <v>35744.960399999996</v>
      </c>
      <c r="C264" s="16">
        <f>('Monthly ELEC - Raw'!C63*3.412)+('Monthly GAS - Raw'!C63*102)</f>
        <v>36486.044719999998</v>
      </c>
      <c r="D264" s="16">
        <f>('Monthly ELEC - Raw'!D63*3.412)+('Monthly GAS - Raw'!D63*102)</f>
        <v>41129.858783999996</v>
      </c>
      <c r="E264" s="16">
        <f>('Monthly ELEC - Raw'!E63*3.412)+('Monthly GAS - Raw'!E63*102)</f>
        <v>16874.530352000002</v>
      </c>
      <c r="F264" s="16">
        <f>('Monthly ELEC - Raw'!F63*3.412)+('Monthly GAS - Raw'!F63*102)</f>
        <v>14030.254052</v>
      </c>
      <c r="G264" s="16">
        <f>('Monthly ELEC - Raw'!G63*3.412)+('Monthly GAS - Raw'!G63*102)</f>
        <v>7744.826916</v>
      </c>
      <c r="H264" s="16">
        <f>('Monthly ELEC - Raw'!H63*3.412)+('Monthly GAS - Raw'!H63*102)</f>
        <v>3518.4283679999999</v>
      </c>
      <c r="I264" s="16">
        <f>('Monthly ELEC - Raw'!I63*3.412)+('Monthly GAS - Raw'!I63*102)</f>
        <v>4014.2772679999998</v>
      </c>
      <c r="J264" s="16">
        <f>('Monthly ELEC - Raw'!J63*3.412)+('Monthly GAS - Raw'!J63*102)</f>
        <v>3129.5438599999998</v>
      </c>
      <c r="K264" s="16">
        <f>('Monthly ELEC - Raw'!K63*3.412)+('Monthly GAS - Raw'!K63*102)</f>
        <v>3148.2346600000001</v>
      </c>
      <c r="L264" s="16">
        <f>('Monthly ELEC - Raw'!L63*3.412)+('Monthly GAS - Raw'!L63*102)</f>
        <v>12201.681908</v>
      </c>
      <c r="M264" s="16">
        <f>('Monthly ELEC - Raw'!M63*3.412)+('Monthly GAS - Raw'!M63*102)</f>
        <v>32827.279867999998</v>
      </c>
      <c r="N264" s="16">
        <f>('Monthly ELEC - Raw'!N63*3.412)+('Monthly GAS - Raw'!N63*102)</f>
        <v>210849.921156</v>
      </c>
      <c r="O264" s="47">
        <f t="shared" si="7"/>
        <v>243.19483408996538</v>
      </c>
    </row>
    <row r="265" spans="1:15" x14ac:dyDescent="0.4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44"/>
    </row>
    <row r="266" spans="1:15" x14ac:dyDescent="0.4">
      <c r="A266" t="str">
        <f>'Monthly ELEC - Raw'!A266</f>
        <v>Total</v>
      </c>
      <c r="B266" s="16">
        <f>('Monthly ELEC - Raw'!B266*3.412)+('Monthly GAS - Raw'!B266*102)</f>
        <v>3206292.9780039997</v>
      </c>
      <c r="C266" s="16">
        <f>('Monthly ELEC - Raw'!C266*3.412)+('Monthly GAS - Raw'!C266*102)</f>
        <v>3343559.0728039998</v>
      </c>
      <c r="D266" s="16">
        <f>('Monthly ELEC - Raw'!D266*3.412)+('Monthly GAS - Raw'!D266*102)</f>
        <v>3715904.6721239998</v>
      </c>
      <c r="E266" s="16">
        <f>('Monthly ELEC - Raw'!E266*3.412)+('Monthly GAS - Raw'!E266*102)</f>
        <v>1880080.2519799997</v>
      </c>
      <c r="F266" s="16">
        <f>('Monthly ELEC - Raw'!F266*3.412)+('Monthly GAS - Raw'!F266*102)</f>
        <v>1563412.4070960002</v>
      </c>
      <c r="G266" s="16">
        <f>('Monthly ELEC - Raw'!G266*3.412)+('Monthly GAS - Raw'!G266*102)</f>
        <v>1226234.5610879995</v>
      </c>
      <c r="H266" s="16">
        <f>('Monthly ELEC - Raw'!H266*3.412)+('Monthly GAS - Raw'!H266*102)</f>
        <v>873666.55451599939</v>
      </c>
      <c r="I266" s="16">
        <f>('Monthly ELEC - Raw'!I266*3.412)+('Monthly GAS - Raw'!I266*102)</f>
        <v>913843.49449199915</v>
      </c>
      <c r="J266" s="16">
        <f>('Monthly ELEC - Raw'!J266*3.412)+('Monthly GAS - Raw'!J266*102)</f>
        <v>698186.37490000005</v>
      </c>
      <c r="K266" s="16">
        <f>('Monthly ELEC - Raw'!K266*3.412)+('Monthly GAS - Raw'!K266*102)</f>
        <v>754568.76987600001</v>
      </c>
      <c r="L266" s="16">
        <f>('Monthly ELEC - Raw'!L266*3.412)+('Monthly GAS - Raw'!L266*102)</f>
        <v>1405638.513824</v>
      </c>
      <c r="M266" s="16">
        <f>('Monthly ELEC - Raw'!M266*3.412)+('Monthly GAS - Raw'!M266*102)</f>
        <v>2919301.7006080002</v>
      </c>
      <c r="N266" s="16">
        <f>('Monthly ELEC - Raw'!N266*3.412)+('Monthly GAS - Raw'!N266*102)</f>
        <v>22500689.351311997</v>
      </c>
      <c r="O266" s="44"/>
    </row>
  </sheetData>
  <autoFilter ref="A2:N264" xr:uid="{414F2EAC-03CE-492F-B6F1-BB35BCD33DEE}">
    <sortState xmlns:xlrd2="http://schemas.microsoft.com/office/spreadsheetml/2017/richdata2" ref="A3:N264">
      <sortCondition ref="N2:N264"/>
    </sortState>
  </autoFilter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18CC4-90F6-4D6A-B256-54AFB1AB4268}">
  <dimension ref="A1:AE266"/>
  <sheetViews>
    <sheetView zoomScale="57" zoomScaleNormal="57" workbookViewId="0">
      <selection activeCell="M51" sqref="M51"/>
    </sheetView>
  </sheetViews>
  <sheetFormatPr defaultRowHeight="14.6" x14ac:dyDescent="0.4"/>
  <cols>
    <col min="2" max="7" width="13.4609375" bestFit="1" customWidth="1"/>
    <col min="8" max="11" width="12.3828125" bestFit="1" customWidth="1"/>
    <col min="12" max="13" width="13.4609375" bestFit="1" customWidth="1"/>
    <col min="14" max="14" width="14.4609375" bestFit="1" customWidth="1"/>
    <col min="16" max="16" width="16.61328125" bestFit="1" customWidth="1"/>
  </cols>
  <sheetData>
    <row r="1" spans="1:31" x14ac:dyDescent="0.4">
      <c r="A1" t="str">
        <f>'Monthly ELEC - Raw'!A1</f>
        <v>MONTHLY AND YEARLY METER USAGE (kwh)</v>
      </c>
    </row>
    <row r="2" spans="1:31" x14ac:dyDescent="0.4">
      <c r="A2" s="1" t="str">
        <f>'Monthly ELEC - Raw'!A2</f>
        <v>House</v>
      </c>
      <c r="B2" s="31" t="str">
        <f>'Monthly ELEC - Raw'!B2</f>
        <v>January</v>
      </c>
      <c r="C2" s="1" t="str">
        <f>'Monthly ELEC - Raw'!C2</f>
        <v>Feburary</v>
      </c>
      <c r="D2" s="1" t="str">
        <f>'Monthly ELEC - Raw'!D2</f>
        <v>March</v>
      </c>
      <c r="E2" s="1" t="str">
        <f>'Monthly ELEC - Raw'!E2</f>
        <v>April</v>
      </c>
      <c r="F2" s="1" t="str">
        <f>'Monthly ELEC - Raw'!F2</f>
        <v>May</v>
      </c>
      <c r="G2" s="1" t="str">
        <f>'Monthly ELEC - Raw'!G2</f>
        <v>June</v>
      </c>
      <c r="H2" s="1" t="str">
        <f>'Monthly ELEC - Raw'!H2</f>
        <v>July</v>
      </c>
      <c r="I2" s="1" t="str">
        <f>'Monthly ELEC - Raw'!I2</f>
        <v>August</v>
      </c>
      <c r="J2" s="1" t="str">
        <f>'Monthly ELEC - Raw'!J2</f>
        <v>September</v>
      </c>
      <c r="K2" s="1" t="str">
        <f>'Monthly ELEC - Raw'!K2</f>
        <v>October</v>
      </c>
      <c r="L2" s="1" t="str">
        <f>'Monthly ELEC - Raw'!L2</f>
        <v>November</v>
      </c>
      <c r="M2" s="1" t="str">
        <f>'Monthly ELEC - Raw'!M2</f>
        <v>December</v>
      </c>
      <c r="N2" s="1" t="str">
        <f>'Monthly ELEC - Raw'!N2</f>
        <v>Total 2021</v>
      </c>
      <c r="P2" s="34" t="s">
        <v>31</v>
      </c>
      <c r="Q2" s="33" t="s">
        <v>0</v>
      </c>
      <c r="R2" t="s">
        <v>1</v>
      </c>
      <c r="S2" t="s">
        <v>2</v>
      </c>
      <c r="T2" t="s">
        <v>3</v>
      </c>
      <c r="U2" t="s">
        <v>4</v>
      </c>
      <c r="V2" t="s">
        <v>5</v>
      </c>
      <c r="W2" t="s">
        <v>6</v>
      </c>
      <c r="X2" t="s">
        <v>7</v>
      </c>
      <c r="Y2" t="s">
        <v>8</v>
      </c>
      <c r="Z2" t="s">
        <v>9</v>
      </c>
      <c r="AA2" t="s">
        <v>10</v>
      </c>
      <c r="AB2" t="s">
        <v>11</v>
      </c>
      <c r="AC2" t="s">
        <v>12</v>
      </c>
    </row>
    <row r="3" spans="1:31" x14ac:dyDescent="0.4">
      <c r="A3" s="30">
        <f>'Monthly ELEC - Raw'!A261</f>
        <v>259</v>
      </c>
      <c r="B3" s="32">
        <f>('Monthly ELEC - Raw'!B261*3.412)</f>
        <v>1111.9230320000001</v>
      </c>
      <c r="C3" s="32">
        <f>('Monthly ELEC - Raw'!C261*3.412)</f>
        <v>1041.4549959999999</v>
      </c>
      <c r="D3" s="32">
        <f>('Monthly ELEC - Raw'!D261*3.412)</f>
        <v>955.1484559999999</v>
      </c>
      <c r="E3" s="32">
        <f>('Monthly ELEC - Raw'!E261*3.412)</f>
        <v>877.84959600000002</v>
      </c>
      <c r="F3" s="32">
        <f>('Monthly ELEC - Raw'!F261*3.412)</f>
        <v>953.92013599999984</v>
      </c>
      <c r="G3" s="32">
        <f>('Monthly ELEC - Raw'!G261*3.412)</f>
        <v>1571.512608</v>
      </c>
      <c r="H3" s="32">
        <f>('Monthly ELEC - Raw'!H261*3.412)</f>
        <v>2235.0476599999997</v>
      </c>
      <c r="I3" s="32">
        <f>('Monthly ELEC - Raw'!I261*3.412)</f>
        <v>2632.4876559999998</v>
      </c>
      <c r="J3" s="32">
        <f>('Monthly ELEC - Raw'!J261*3.412)</f>
        <v>1154.596916</v>
      </c>
      <c r="K3" s="32">
        <f>('Monthly ELEC - Raw'!K261*3.412)</f>
        <v>782.665032</v>
      </c>
      <c r="L3" s="32">
        <f>('Monthly ELEC - Raw'!L261*3.412)</f>
        <v>1020.9761719999999</v>
      </c>
      <c r="M3" s="32">
        <f>('Monthly ELEC - Raw'!M261*3.412)</f>
        <v>1171.1724119999999</v>
      </c>
      <c r="N3" s="32">
        <f>('Monthly ELEC - Raw'!N261*3.412)</f>
        <v>15508.754672000003</v>
      </c>
      <c r="P3" s="33" t="s">
        <v>29</v>
      </c>
      <c r="Q3" s="16">
        <f>AVERAGE(B5,B7,B9:B93)</f>
        <v>1329.0947142068965</v>
      </c>
      <c r="R3" s="16">
        <f t="shared" ref="R3:AC3" si="0">AVERAGE(C5,C7,C9:C93)</f>
        <v>1194.611636229884</v>
      </c>
      <c r="S3" s="16">
        <f t="shared" si="0"/>
        <v>1084.205120551723</v>
      </c>
      <c r="T3" s="16">
        <f t="shared" si="0"/>
        <v>1000.5826872183903</v>
      </c>
      <c r="U3" s="16">
        <f t="shared" si="0"/>
        <v>1090.7193344827579</v>
      </c>
      <c r="V3" s="16">
        <f t="shared" si="0"/>
        <v>1487.9670427126432</v>
      </c>
      <c r="W3" s="16">
        <f t="shared" si="0"/>
        <v>1603.4162198620679</v>
      </c>
      <c r="X3" s="16">
        <f t="shared" si="0"/>
        <v>1761.0877204597684</v>
      </c>
      <c r="Y3" s="16">
        <f t="shared" si="0"/>
        <v>1131.514461471264</v>
      </c>
      <c r="Z3" s="16">
        <f t="shared" si="0"/>
        <v>1087.8909825747119</v>
      </c>
      <c r="AA3" s="16">
        <f t="shared" si="0"/>
        <v>1169.0671687816089</v>
      </c>
      <c r="AB3" s="16">
        <f t="shared" si="0"/>
        <v>1282.033155080459</v>
      </c>
      <c r="AC3" s="16">
        <f t="shared" si="0"/>
        <v>15222.19024363218</v>
      </c>
      <c r="AD3" s="24">
        <f>AC3/876</f>
        <v>17.37692950186322</v>
      </c>
      <c r="AE3">
        <v>16</v>
      </c>
    </row>
    <row r="4" spans="1:31" x14ac:dyDescent="0.4">
      <c r="A4" s="30">
        <f>'Monthly ELEC - Raw'!A263</f>
        <v>261</v>
      </c>
      <c r="B4" s="32">
        <f>('Monthly ELEC - Raw'!B263*3.412)</f>
        <v>1604.3701679999999</v>
      </c>
      <c r="C4" s="32">
        <f>('Monthly ELEC - Raw'!C263*3.412)</f>
        <v>1604.7796080000001</v>
      </c>
      <c r="D4" s="32">
        <f>('Monthly ELEC - Raw'!D263*3.412)</f>
        <v>1233.3151679999999</v>
      </c>
      <c r="E4" s="32">
        <f>('Monthly ELEC - Raw'!E263*3.412)</f>
        <v>1071.5795439999999</v>
      </c>
      <c r="F4" s="32">
        <f>('Monthly ELEC - Raw'!F263*3.412)</f>
        <v>1220.8886640000001</v>
      </c>
      <c r="G4" s="32">
        <f>('Monthly ELEC - Raw'!G263*3.412)</f>
        <v>1527.6479360000001</v>
      </c>
      <c r="H4" s="32">
        <f>('Monthly ELEC - Raw'!H263*3.412)</f>
        <v>1839.1089439999998</v>
      </c>
      <c r="I4" s="32">
        <f>('Monthly ELEC - Raw'!I263*3.412)</f>
        <v>2062.001256</v>
      </c>
      <c r="J4" s="32">
        <f>('Monthly ELEC - Raw'!J263*3.412)</f>
        <v>830.535392</v>
      </c>
      <c r="K4" s="32">
        <f>('Monthly ELEC - Raw'!K263*3.412)</f>
        <v>1245.390236</v>
      </c>
      <c r="L4" s="32">
        <f>('Monthly ELEC - Raw'!L263*3.412)</f>
        <v>1310.8494559999999</v>
      </c>
      <c r="M4" s="32">
        <f>('Monthly ELEC - Raw'!M263*3.412)</f>
        <v>1444.8250479999999</v>
      </c>
      <c r="N4" s="32">
        <f>('Monthly ELEC - Raw'!N263*3.412)</f>
        <v>16995.291419999998</v>
      </c>
      <c r="P4" s="33" t="s">
        <v>28</v>
      </c>
      <c r="Q4" s="16">
        <f>AVERAGE(B94:B179)</f>
        <v>1570.4448503720923</v>
      </c>
      <c r="R4" s="16">
        <f t="shared" ref="R4:AC4" si="1">AVERAGE(C94:C179)</f>
        <v>1427.9097802790691</v>
      </c>
      <c r="S4" s="16">
        <f t="shared" si="1"/>
        <v>1299.0846022790688</v>
      </c>
      <c r="T4" s="16">
        <f t="shared" si="1"/>
        <v>1204.7731928837204</v>
      </c>
      <c r="U4" s="16">
        <f t="shared" si="1"/>
        <v>1393.2050983720922</v>
      </c>
      <c r="V4" s="16">
        <f t="shared" si="1"/>
        <v>1967.1089337674405</v>
      </c>
      <c r="W4" s="16">
        <f t="shared" si="1"/>
        <v>2132.5926000930226</v>
      </c>
      <c r="X4" s="16">
        <f t="shared" si="1"/>
        <v>2376.1447704651141</v>
      </c>
      <c r="Y4" s="16">
        <f t="shared" si="1"/>
        <v>1478.5131522790689</v>
      </c>
      <c r="Z4" s="16">
        <f t="shared" si="1"/>
        <v>1285.4620335813945</v>
      </c>
      <c r="AA4" s="16">
        <f t="shared" si="1"/>
        <v>1330.3488376279061</v>
      </c>
      <c r="AB4" s="16">
        <f t="shared" si="1"/>
        <v>1424.8815112558136</v>
      </c>
      <c r="AC4" s="16">
        <f t="shared" si="1"/>
        <v>18890.469363255805</v>
      </c>
      <c r="AD4" s="24">
        <f t="shared" ref="AD4:AD5" si="2">AC4/876</f>
        <v>21.5644627434427</v>
      </c>
      <c r="AE4">
        <v>20</v>
      </c>
    </row>
    <row r="5" spans="1:31" x14ac:dyDescent="0.4">
      <c r="A5">
        <f>'Monthly ELEC - Raw'!A29</f>
        <v>27</v>
      </c>
      <c r="B5" s="16">
        <f>('Monthly ELEC - Raw'!B29*3.412)</f>
        <v>1989.7760399999997</v>
      </c>
      <c r="C5" s="16">
        <f>('Monthly ELEC - Raw'!C29*3.412)</f>
        <v>1568.2063800000001</v>
      </c>
      <c r="D5" s="16">
        <f>('Monthly ELEC - Raw'!D29*3.412)</f>
        <v>1613.787288</v>
      </c>
      <c r="E5" s="16">
        <f>('Monthly ELEC - Raw'!E29*3.412)</f>
        <v>1266.5105159999998</v>
      </c>
      <c r="F5" s="16">
        <f>('Monthly ELEC - Raw'!F29*3.412)</f>
        <v>1246.0112199999999</v>
      </c>
      <c r="G5" s="16">
        <f>('Monthly ELEC - Raw'!G29*3.412)</f>
        <v>1632.7716559999999</v>
      </c>
      <c r="H5" s="16">
        <f>('Monthly ELEC - Raw'!H29*3.412)</f>
        <v>1689.77594</v>
      </c>
      <c r="I5" s="16">
        <f>('Monthly ELEC - Raw'!I29*3.412)</f>
        <v>1881.7282360000002</v>
      </c>
      <c r="J5" s="16">
        <f>('Monthly ELEC - Raw'!J29*3.412)</f>
        <v>1123.7046679999999</v>
      </c>
      <c r="K5" s="16">
        <f>('Monthly ELEC - Raw'!K29*3.412)</f>
        <v>1114.011176</v>
      </c>
      <c r="L5" s="16">
        <f>('Monthly ELEC - Raw'!L29*3.412)</f>
        <v>1307.2941519999999</v>
      </c>
      <c r="M5" s="16">
        <f>('Monthly ELEC - Raw'!M29*3.412)</f>
        <v>1534.6152399999999</v>
      </c>
      <c r="N5" s="16">
        <f>('Monthly ELEC - Raw'!N29*3.412)</f>
        <v>17968.192511999998</v>
      </c>
      <c r="P5" s="33" t="s">
        <v>27</v>
      </c>
      <c r="Q5" s="16">
        <f>AVERAGE(B180:B264)</f>
        <v>2448.320807199997</v>
      </c>
      <c r="R5" s="16">
        <f t="shared" ref="R5:AC5" si="3">AVERAGE(C180:C264)</f>
        <v>2384.178917458823</v>
      </c>
      <c r="S5" s="16">
        <f t="shared" si="3"/>
        <v>2092.072533270587</v>
      </c>
      <c r="T5" s="16">
        <f t="shared" si="3"/>
        <v>1786.5828177882345</v>
      </c>
      <c r="U5" s="16">
        <f t="shared" si="3"/>
        <v>1898.5873234823525</v>
      </c>
      <c r="V5" s="16">
        <f t="shared" si="3"/>
        <v>2478.531216235292</v>
      </c>
      <c r="W5" s="16">
        <f t="shared" si="3"/>
        <v>2740.1544540235263</v>
      </c>
      <c r="X5" s="16">
        <f t="shared" si="3"/>
        <v>2906.7274109176451</v>
      </c>
      <c r="Y5" s="16">
        <f t="shared" si="3"/>
        <v>1936.3543905411768</v>
      </c>
      <c r="Z5" s="16">
        <f t="shared" si="3"/>
        <v>1734.9619122352931</v>
      </c>
      <c r="AA5" s="16">
        <f t="shared" si="3"/>
        <v>2038.4250983529391</v>
      </c>
      <c r="AB5" s="16">
        <f t="shared" si="3"/>
        <v>2301.2090625411756</v>
      </c>
      <c r="AC5" s="16">
        <f t="shared" si="3"/>
        <v>26746.105944047045</v>
      </c>
      <c r="AD5" s="24">
        <f t="shared" si="2"/>
        <v>30.532084411012608</v>
      </c>
      <c r="AE5">
        <v>23</v>
      </c>
    </row>
    <row r="6" spans="1:31" x14ac:dyDescent="0.4">
      <c r="A6" s="30">
        <f>'Monthly ELEC - Raw'!A262</f>
        <v>260</v>
      </c>
      <c r="B6" s="32">
        <f>('Monthly ELEC - Raw'!B262*3.412)</f>
        <v>1553.084396</v>
      </c>
      <c r="C6" s="32">
        <f>('Monthly ELEC - Raw'!C262*3.412)</f>
        <v>1417.9419</v>
      </c>
      <c r="D6" s="32">
        <f>('Monthly ELEC - Raw'!D262*3.412)</f>
        <v>1583.4955520000001</v>
      </c>
      <c r="E6" s="32">
        <f>('Monthly ELEC - Raw'!E262*3.412)</f>
        <v>1105.5016479999999</v>
      </c>
      <c r="F6" s="32">
        <f>('Monthly ELEC - Raw'!F262*3.412)</f>
        <v>1344.181284</v>
      </c>
      <c r="G6" s="32">
        <f>('Monthly ELEC - Raw'!G262*3.412)</f>
        <v>1991.7277039999999</v>
      </c>
      <c r="H6" s="32">
        <f>('Monthly ELEC - Raw'!H262*3.412)</f>
        <v>1614.7699439999999</v>
      </c>
      <c r="I6" s="32">
        <f>('Monthly ELEC - Raw'!I262*3.412)</f>
        <v>3580.982712</v>
      </c>
      <c r="J6" s="32">
        <f>('Monthly ELEC - Raw'!J262*3.412)</f>
        <v>1406.535584</v>
      </c>
      <c r="K6" s="32">
        <f>('Monthly ELEC - Raw'!K262*3.412)</f>
        <v>954.74925200000007</v>
      </c>
      <c r="L6" s="32">
        <f>('Monthly ELEC - Raw'!L262*3.412)</f>
        <v>1319.2225039999998</v>
      </c>
      <c r="M6" s="32">
        <f>('Monthly ELEC - Raw'!M262*3.412)</f>
        <v>1482.4184639999999</v>
      </c>
      <c r="N6" s="32">
        <f>('Monthly ELEC - Raw'!N262*3.412)</f>
        <v>19354.610944</v>
      </c>
    </row>
    <row r="7" spans="1:31" x14ac:dyDescent="0.4">
      <c r="A7">
        <f>'Monthly ELEC - Raw'!A234</f>
        <v>232</v>
      </c>
      <c r="B7" s="16">
        <f>('Monthly ELEC - Raw'!B234*3.412)</f>
        <v>1093.2491560000001</v>
      </c>
      <c r="C7" s="16">
        <f>('Monthly ELEC - Raw'!C234*3.412)</f>
        <v>988.16296799999986</v>
      </c>
      <c r="D7" s="16">
        <f>('Monthly ELEC - Raw'!D234*3.412)</f>
        <v>826.08273199999996</v>
      </c>
      <c r="E7" s="16">
        <f>('Monthly ELEC - Raw'!E234*3.412)</f>
        <v>953.80754000000002</v>
      </c>
      <c r="F7" s="16">
        <f>('Monthly ELEC - Raw'!F234*3.412)</f>
        <v>1342.0931400000002</v>
      </c>
      <c r="G7" s="16">
        <f>('Monthly ELEC - Raw'!G234*3.412)</f>
        <v>2329.2939240000001</v>
      </c>
      <c r="H7" s="16">
        <f>('Monthly ELEC - Raw'!H234*3.412)</f>
        <v>1962.2275520000001</v>
      </c>
      <c r="I7" s="16">
        <f>('Monthly ELEC - Raw'!I234*3.412)</f>
        <v>2901.2816039999998</v>
      </c>
      <c r="J7" s="16">
        <f>('Monthly ELEC - Raw'!J234*3.412)</f>
        <v>1391.010984</v>
      </c>
      <c r="K7" s="16">
        <f>('Monthly ELEC - Raw'!K234*3.412)</f>
        <v>1057.1331359999999</v>
      </c>
      <c r="L7" s="16">
        <f>('Monthly ELEC - Raw'!L234*3.412)</f>
        <v>771.10517599999991</v>
      </c>
      <c r="M7" s="16">
        <f>('Monthly ELEC - Raw'!M234*3.412)</f>
        <v>599.74088800000004</v>
      </c>
      <c r="N7" s="16">
        <f>('Monthly ELEC - Raw'!N234*3.412)</f>
        <v>16215.188800000002</v>
      </c>
    </row>
    <row r="8" spans="1:31" x14ac:dyDescent="0.4">
      <c r="A8" s="30">
        <f>'Monthly ELEC - Raw'!A264</f>
        <v>262</v>
      </c>
      <c r="B8" s="32">
        <f>('Monthly ELEC - Raw'!B264*3.412)</f>
        <v>2588.8345279999999</v>
      </c>
      <c r="C8" s="32">
        <f>('Monthly ELEC - Raw'!C264*3.412)</f>
        <v>3414.23486</v>
      </c>
      <c r="D8" s="32">
        <f>('Monthly ELEC - Raw'!D264*3.412)</f>
        <v>3773.4263360000004</v>
      </c>
      <c r="E8" s="32">
        <f>('Monthly ELEC - Raw'!E264*3.412)</f>
        <v>2260.593304</v>
      </c>
      <c r="F8" s="32">
        <f>('Monthly ELEC - Raw'!F264*3.412)</f>
        <v>2135.273956</v>
      </c>
      <c r="G8" s="32">
        <f>('Monthly ELEC - Raw'!G264*3.412)</f>
        <v>2434.0184399999998</v>
      </c>
      <c r="H8" s="32">
        <f>('Monthly ELEC - Raw'!H264*3.412)</f>
        <v>3206.3246399999998</v>
      </c>
      <c r="I8" s="32">
        <f>('Monthly ELEC - Raw'!I264*3.412)</f>
        <v>2889.1109999999999</v>
      </c>
      <c r="J8" s="32">
        <f>('Monthly ELEC - Raw'!J264*3.412)</f>
        <v>2384.6945679999999</v>
      </c>
      <c r="K8" s="32">
        <f>('Monthly ELEC - Raw'!K264*3.412)</f>
        <v>2341.9524439999996</v>
      </c>
      <c r="L8" s="32">
        <f>('Monthly ELEC - Raw'!L264*3.412)</f>
        <v>2088.4886120000001</v>
      </c>
      <c r="M8" s="32">
        <f>('Monthly ELEC - Raw'!M264*3.412)</f>
        <v>2231.8199079999999</v>
      </c>
      <c r="N8" s="32">
        <f>('Monthly ELEC - Raw'!N264*3.412)</f>
        <v>31748.772595999999</v>
      </c>
    </row>
    <row r="9" spans="1:31" x14ac:dyDescent="0.4">
      <c r="A9">
        <f>'Monthly ELEC - Raw'!A22</f>
        <v>20</v>
      </c>
      <c r="B9" s="16">
        <f>('Monthly ELEC - Raw'!B22*3.412)</f>
        <v>1412.6840079999999</v>
      </c>
      <c r="C9" s="16">
        <f>('Monthly ELEC - Raw'!C22*3.412)</f>
        <v>1282.4957359999999</v>
      </c>
      <c r="D9" s="16">
        <f>('Monthly ELEC - Raw'!D22*3.412)</f>
        <v>1239.1019200000001</v>
      </c>
      <c r="E9" s="16">
        <f>('Monthly ELEC - Raw'!E22*3.412)</f>
        <v>1219.7831759999999</v>
      </c>
      <c r="F9" s="16">
        <f>('Monthly ELEC - Raw'!F22*3.412)</f>
        <v>1179.381684</v>
      </c>
      <c r="G9" s="16">
        <f>('Monthly ELEC - Raw'!G22*3.412)</f>
        <v>1122.5855320000001</v>
      </c>
      <c r="H9" s="16">
        <f>('Monthly ELEC - Raw'!H22*3.412)</f>
        <v>1139.2019719999998</v>
      </c>
      <c r="I9" s="16">
        <f>('Monthly ELEC - Raw'!I22*3.412)</f>
        <v>1165.3822479999999</v>
      </c>
      <c r="J9" s="16">
        <f>('Monthly ELEC - Raw'!J22*3.412)</f>
        <v>861.51635199999998</v>
      </c>
      <c r="K9" s="16">
        <f>('Monthly ELEC - Raw'!K22*3.412)</f>
        <v>1066.8607479999998</v>
      </c>
      <c r="L9" s="16">
        <f>('Monthly ELEC - Raw'!L22*3.412)</f>
        <v>1239.279344</v>
      </c>
      <c r="M9" s="16">
        <f>('Monthly ELEC - Raw'!M22*3.412)</f>
        <v>1331.2839240000001</v>
      </c>
      <c r="N9" s="16">
        <f>('Monthly ELEC - Raw'!N22*3.412)</f>
        <v>14259.556644</v>
      </c>
    </row>
    <row r="10" spans="1:31" x14ac:dyDescent="0.4">
      <c r="A10">
        <f>'Monthly ELEC - Raw'!A41</f>
        <v>39</v>
      </c>
      <c r="B10" s="16">
        <f>('Monthly ELEC - Raw'!B41*3.412)</f>
        <v>1211.3589480000001</v>
      </c>
      <c r="C10" s="16">
        <f>('Monthly ELEC - Raw'!C41*3.412)</f>
        <v>1041.345812</v>
      </c>
      <c r="D10" s="16">
        <f>('Monthly ELEC - Raw'!D41*3.412)</f>
        <v>1029.335572</v>
      </c>
      <c r="E10" s="16">
        <f>('Monthly ELEC - Raw'!E41*3.412)</f>
        <v>981.05235999999991</v>
      </c>
      <c r="F10" s="16">
        <f>('Monthly ELEC - Raw'!F41*3.412)</f>
        <v>1294.8642359999999</v>
      </c>
      <c r="G10" s="16">
        <f>('Monthly ELEC - Raw'!G41*3.412)</f>
        <v>2010.1968599999998</v>
      </c>
      <c r="H10" s="16">
        <f>('Monthly ELEC - Raw'!H41*3.412)</f>
        <v>2000.1962880000001</v>
      </c>
      <c r="I10" s="16">
        <f>('Monthly ELEC - Raw'!I41*3.412)</f>
        <v>2576.0429399999998</v>
      </c>
      <c r="J10" s="16">
        <f>('Monthly ELEC - Raw'!J41*3.412)</f>
        <v>1478.8188039999998</v>
      </c>
      <c r="K10" s="16">
        <f>('Monthly ELEC - Raw'!K41*3.412)</f>
        <v>979.42483599999991</v>
      </c>
      <c r="L10" s="16">
        <f>('Monthly ELEC - Raw'!L41*3.412)</f>
        <v>1237.610876</v>
      </c>
      <c r="M10" s="16">
        <f>('Monthly ELEC - Raw'!M41*3.412)</f>
        <v>1900.3099879999997</v>
      </c>
      <c r="N10" s="16">
        <f>('Monthly ELEC - Raw'!N41*3.412)</f>
        <v>17740.557519999998</v>
      </c>
    </row>
    <row r="11" spans="1:31" x14ac:dyDescent="0.4">
      <c r="A11">
        <f>'Monthly ELEC - Raw'!A91</f>
        <v>89</v>
      </c>
      <c r="B11" s="16">
        <f>('Monthly ELEC - Raw'!B91*3.412)</f>
        <v>623.24956799999995</v>
      </c>
      <c r="C11" s="16">
        <f>('Monthly ELEC - Raw'!C91*3.412)</f>
        <v>581.52763200000004</v>
      </c>
      <c r="D11" s="16">
        <f>('Monthly ELEC - Raw'!D91*3.412)</f>
        <v>566.46365199999991</v>
      </c>
      <c r="E11" s="16">
        <f>('Monthly ELEC - Raw'!E91*3.412)</f>
        <v>561.88133600000003</v>
      </c>
      <c r="F11" s="16">
        <f>('Monthly ELEC - Raw'!F91*3.412)</f>
        <v>839.95251199999996</v>
      </c>
      <c r="G11" s="16">
        <f>('Monthly ELEC - Raw'!G91*3.412)</f>
        <v>1724.3531479999999</v>
      </c>
      <c r="H11" s="16">
        <f>('Monthly ELEC - Raw'!H91*3.412)</f>
        <v>1697.0025559999999</v>
      </c>
      <c r="I11" s="16">
        <f>('Monthly ELEC - Raw'!I91*3.412)</f>
        <v>2061.6156999999998</v>
      </c>
      <c r="J11" s="16">
        <f>('Monthly ELEC - Raw'!J91*3.412)</f>
        <v>910.88457999999991</v>
      </c>
      <c r="K11" s="16">
        <f>('Monthly ELEC - Raw'!K91*3.412)</f>
        <v>572.95327599999996</v>
      </c>
      <c r="L11" s="16">
        <f>('Monthly ELEC - Raw'!L91*3.412)</f>
        <v>592.046828</v>
      </c>
      <c r="M11" s="16">
        <f>('Monthly ELEC - Raw'!M91*3.412)</f>
        <v>735.41906799999992</v>
      </c>
      <c r="N11" s="16">
        <f>('Monthly ELEC - Raw'!N91*3.412)</f>
        <v>11467.349855999999</v>
      </c>
    </row>
    <row r="12" spans="1:31" x14ac:dyDescent="0.4">
      <c r="A12">
        <f>'Monthly ELEC - Raw'!A149</f>
        <v>147</v>
      </c>
      <c r="B12" s="16">
        <f>('Monthly ELEC - Raw'!B149*3.412)</f>
        <v>2290.7042039999997</v>
      </c>
      <c r="C12" s="16">
        <f>('Monthly ELEC - Raw'!C149*3.412)</f>
        <v>1809.216412</v>
      </c>
      <c r="D12" s="16">
        <f>('Monthly ELEC - Raw'!D149*3.412)</f>
        <v>1634.8222679999999</v>
      </c>
      <c r="E12" s="16">
        <f>('Monthly ELEC - Raw'!E149*3.412)</f>
        <v>1891.6503319999997</v>
      </c>
      <c r="F12" s="16">
        <f>('Monthly ELEC - Raw'!F149*3.412)</f>
        <v>1911.6412399999965</v>
      </c>
      <c r="G12" s="16">
        <f>('Monthly ELEC - Raw'!G149*3.412)</f>
        <v>3361.2635599999999</v>
      </c>
      <c r="H12" s="16">
        <f>('Monthly ELEC - Raw'!H149*3.412)</f>
        <v>3173.9891160000002</v>
      </c>
      <c r="I12" s="16">
        <f>('Monthly ELEC - Raw'!I149*3.412)</f>
        <v>3633.9335399999659</v>
      </c>
      <c r="J12" s="16">
        <f>('Monthly ELEC - Raw'!J149*3.412)</f>
        <v>3017.6717479999998</v>
      </c>
      <c r="K12" s="16">
        <f>('Monthly ELEC - Raw'!K149*3.412)</f>
        <v>2532.229448</v>
      </c>
      <c r="L12" s="16">
        <f>('Monthly ELEC - Raw'!L149*3.412)</f>
        <v>1572.785284</v>
      </c>
      <c r="M12" s="16">
        <f>('Monthly ELEC - Raw'!M149*3.412)</f>
        <v>1518.7937959999965</v>
      </c>
      <c r="N12" s="16">
        <f>('Monthly ELEC - Raw'!N149*3.412)</f>
        <v>28348.700947999965</v>
      </c>
    </row>
    <row r="13" spans="1:31" x14ac:dyDescent="0.4">
      <c r="A13">
        <f>'Monthly ELEC - Raw'!A38</f>
        <v>36</v>
      </c>
      <c r="B13" s="16">
        <f>('Monthly ELEC - Raw'!B38*3.412)</f>
        <v>1181.0808599999998</v>
      </c>
      <c r="C13" s="16">
        <f>('Monthly ELEC - Raw'!C38*3.412)</f>
        <v>1163.1883319999999</v>
      </c>
      <c r="D13" s="16">
        <f>('Monthly ELEC - Raw'!D38*3.412)</f>
        <v>901.70971199999997</v>
      </c>
      <c r="E13" s="16">
        <f>('Monthly ELEC - Raw'!E38*3.412)</f>
        <v>933.37307199999987</v>
      </c>
      <c r="F13" s="16">
        <f>('Monthly ELEC - Raw'!F38*3.412)</f>
        <v>1100.6634320000001</v>
      </c>
      <c r="G13" s="16">
        <f>('Monthly ELEC - Raw'!G38*3.412)</f>
        <v>940.64404400000001</v>
      </c>
      <c r="H13" s="16">
        <f>('Monthly ELEC - Raw'!H38*3.412)</f>
        <v>1191.3714519999999</v>
      </c>
      <c r="I13" s="16">
        <f>('Monthly ELEC - Raw'!I38*3.412)</f>
        <v>1456.2723080000001</v>
      </c>
      <c r="J13" s="16">
        <f>('Monthly ELEC - Raw'!J38*3.412)</f>
        <v>1207.673988</v>
      </c>
      <c r="K13" s="16">
        <f>('Monthly ELEC - Raw'!K38*3.412)</f>
        <v>1389.8236079999999</v>
      </c>
      <c r="L13" s="16">
        <f>('Monthly ELEC - Raw'!L38*3.412)</f>
        <v>1860.8809160000001</v>
      </c>
      <c r="M13" s="16">
        <f>('Monthly ELEC - Raw'!M38*3.412)</f>
        <v>1917.588356</v>
      </c>
      <c r="N13" s="16">
        <f>('Monthly ELEC - Raw'!N38*3.412)</f>
        <v>15244.27008</v>
      </c>
    </row>
    <row r="14" spans="1:31" x14ac:dyDescent="0.4">
      <c r="A14">
        <f>'Monthly ELEC - Raw'!A83</f>
        <v>81</v>
      </c>
      <c r="B14" s="16">
        <f>('Monthly ELEC - Raw'!B83*3.412)</f>
        <v>1170.9028640000001</v>
      </c>
      <c r="C14" s="16">
        <f>('Monthly ELEC - Raw'!C83*3.412)</f>
        <v>1282.120416</v>
      </c>
      <c r="D14" s="16">
        <f>('Monthly ELEC - Raw'!D83*3.412)</f>
        <v>837.78589199999999</v>
      </c>
      <c r="E14" s="16">
        <f>('Monthly ELEC - Raw'!E83*3.412)</f>
        <v>571.76931200000001</v>
      </c>
      <c r="F14" s="16">
        <f>('Monthly ELEC - Raw'!F83*3.412)</f>
        <v>630.31582000000003</v>
      </c>
      <c r="G14" s="16">
        <f>('Monthly ELEC - Raw'!G83*3.412)</f>
        <v>1303.5818959999999</v>
      </c>
      <c r="H14" s="16">
        <f>('Monthly ELEC - Raw'!H83*3.412)</f>
        <v>1589.186768</v>
      </c>
      <c r="I14" s="16">
        <f>('Monthly ELEC - Raw'!I83*3.412)</f>
        <v>1792.3816039999999</v>
      </c>
      <c r="J14" s="16">
        <f>('Monthly ELEC - Raw'!J83*3.412)</f>
        <v>748.66103999999996</v>
      </c>
      <c r="K14" s="16">
        <f>('Monthly ELEC - Raw'!K83*3.412)</f>
        <v>735.08469200000002</v>
      </c>
      <c r="L14" s="16">
        <f>('Monthly ELEC - Raw'!L83*3.412)</f>
        <v>726.16913599999998</v>
      </c>
      <c r="M14" s="16">
        <f>('Monthly ELEC - Raw'!M83*3.412)</f>
        <v>724.25841600000001</v>
      </c>
      <c r="N14" s="16">
        <f>('Monthly ELEC - Raw'!N83*3.412)</f>
        <v>12112.217855999999</v>
      </c>
    </row>
    <row r="15" spans="1:31" x14ac:dyDescent="0.4">
      <c r="A15">
        <f>'Monthly ELEC - Raw'!A150</f>
        <v>148</v>
      </c>
      <c r="B15" s="16">
        <f>('Monthly ELEC - Raw'!B150*3.412)</f>
        <v>658.29763200000002</v>
      </c>
      <c r="C15" s="16">
        <f>('Monthly ELEC - Raw'!C150*3.412)</f>
        <v>554.87308799999653</v>
      </c>
      <c r="D15" s="16">
        <f>('Monthly ELEC - Raw'!D150*3.412)</f>
        <v>492.18782400000003</v>
      </c>
      <c r="E15" s="16">
        <f>('Monthly ELEC - Raw'!E150*3.412)</f>
        <v>491.29046799999998</v>
      </c>
      <c r="F15" s="16">
        <f>('Monthly ELEC - Raw'!F150*3.412)</f>
        <v>447.22789999999998</v>
      </c>
      <c r="G15" s="16">
        <f>('Monthly ELEC - Raw'!G150*3.412)</f>
        <v>395.59410399999996</v>
      </c>
      <c r="H15" s="16">
        <f>('Monthly ELEC - Raw'!H150*3.412)</f>
        <v>284.65974799999998</v>
      </c>
      <c r="I15" s="16">
        <f>('Monthly ELEC - Raw'!I150*3.412)</f>
        <v>453.98365999999999</v>
      </c>
      <c r="J15" s="16">
        <f>('Monthly ELEC - Raw'!J150*3.412)</f>
        <v>529.02718800000002</v>
      </c>
      <c r="K15" s="16">
        <f>('Monthly ELEC - Raw'!K150*3.412)</f>
        <v>799.4179519999999</v>
      </c>
      <c r="L15" s="16">
        <f>('Monthly ELEC - Raw'!L150*3.412)</f>
        <v>809.00225999999998</v>
      </c>
      <c r="M15" s="16">
        <f>('Monthly ELEC - Raw'!M150*3.412)</f>
        <v>971.07567199999664</v>
      </c>
      <c r="N15" s="16">
        <f>('Monthly ELEC - Raw'!N150*3.412)</f>
        <v>6886.637495999993</v>
      </c>
    </row>
    <row r="16" spans="1:31" x14ac:dyDescent="0.4">
      <c r="A16">
        <f>'Monthly ELEC - Raw'!A217</f>
        <v>215</v>
      </c>
      <c r="B16" s="16">
        <f>('Monthly ELEC - Raw'!B217*3.412)</f>
        <v>566.39199999999994</v>
      </c>
      <c r="C16" s="16">
        <f>('Monthly ELEC - Raw'!C217*3.412)</f>
        <v>870.06</v>
      </c>
      <c r="D16" s="16">
        <f>('Monthly ELEC - Raw'!D217*3.412)</f>
        <v>174.012</v>
      </c>
      <c r="E16" s="16">
        <f>('Monthly ELEC - Raw'!E217*3.412)</f>
        <v>603.92399999999998</v>
      </c>
      <c r="F16" s="16">
        <f>('Monthly ELEC - Raw'!F217*3.412)</f>
        <v>832.52800000000002</v>
      </c>
      <c r="G16" s="16">
        <f>('Monthly ELEC - Raw'!G217*3.412)</f>
        <v>818.88</v>
      </c>
      <c r="H16" s="16">
        <f>('Monthly ELEC - Raw'!H217*3.412)</f>
        <v>1552.46</v>
      </c>
      <c r="I16" s="16">
        <f>('Monthly ELEC - Raw'!I217*3.412)</f>
        <v>1033.836</v>
      </c>
      <c r="J16" s="16">
        <f>('Monthly ELEC - Raw'!J217*3.412)</f>
        <v>1368.212</v>
      </c>
      <c r="K16" s="16">
        <f>('Monthly ELEC - Raw'!K217*3.412)</f>
        <v>880.29599999999994</v>
      </c>
      <c r="L16" s="16">
        <f>('Monthly ELEC - Raw'!L217*3.412)</f>
        <v>849.58799999999997</v>
      </c>
      <c r="M16" s="16">
        <f>('Monthly ELEC - Raw'!M217*3.412)</f>
        <v>1050.896</v>
      </c>
      <c r="N16" s="16">
        <f>('Monthly ELEC - Raw'!N217*3.412)</f>
        <v>10601.083999999999</v>
      </c>
    </row>
    <row r="17" spans="1:14" x14ac:dyDescent="0.4">
      <c r="A17">
        <f>'Monthly ELEC - Raw'!A143</f>
        <v>141</v>
      </c>
      <c r="B17" s="16">
        <f>('Monthly ELEC - Raw'!B143*3.412)</f>
        <v>281.28186799999963</v>
      </c>
      <c r="C17" s="16">
        <f>('Monthly ELEC - Raw'!C143*3.412)</f>
        <v>256.21049199999965</v>
      </c>
      <c r="D17" s="16">
        <f>('Monthly ELEC - Raw'!D143*3.412)</f>
        <v>221.29890799999998</v>
      </c>
      <c r="E17" s="16">
        <f>('Monthly ELEC - Raw'!E143*3.412)</f>
        <v>357.35923199999655</v>
      </c>
      <c r="F17" s="16">
        <f>('Monthly ELEC - Raw'!F143*3.412)</f>
        <v>832.15609199999994</v>
      </c>
      <c r="G17" s="16">
        <f>('Monthly ELEC - Raw'!G143*3.412)</f>
        <v>1576.7500280000002</v>
      </c>
      <c r="H17" s="16">
        <f>('Monthly ELEC - Raw'!H143*3.412)</f>
        <v>1523.4443519999966</v>
      </c>
      <c r="I17" s="16">
        <f>('Monthly ELEC - Raw'!I143*3.412)</f>
        <v>1388.4281000000001</v>
      </c>
      <c r="J17" s="16">
        <f>('Monthly ELEC - Raw'!J143*3.412)</f>
        <v>836.15154400000006</v>
      </c>
      <c r="K17" s="16">
        <f>('Monthly ELEC - Raw'!K143*3.412)</f>
        <v>852.22547599999655</v>
      </c>
      <c r="L17" s="16">
        <f>('Monthly ELEC - Raw'!L143*3.412)</f>
        <v>818.53879999999663</v>
      </c>
      <c r="M17" s="16">
        <f>('Monthly ELEC - Raw'!M143*3.412)</f>
        <v>872.94655199999659</v>
      </c>
      <c r="N17" s="16">
        <f>('Monthly ELEC - Raw'!N143*3.412)</f>
        <v>9816.791443999984</v>
      </c>
    </row>
    <row r="18" spans="1:14" x14ac:dyDescent="0.4">
      <c r="A18">
        <f>'Monthly ELEC - Raw'!A45</f>
        <v>43</v>
      </c>
      <c r="B18" s="16">
        <f>('Monthly ELEC - Raw'!B45*3.412)</f>
        <v>1413.0115599999999</v>
      </c>
      <c r="C18" s="16">
        <f>('Monthly ELEC - Raw'!C45*3.412)</f>
        <v>1279.6023599999999</v>
      </c>
      <c r="D18" s="16">
        <f>('Monthly ELEC - Raw'!D45*3.412)</f>
        <v>1028.557636</v>
      </c>
      <c r="E18" s="16">
        <f>('Monthly ELEC - Raw'!E45*3.412)</f>
        <v>1029.8746679999999</v>
      </c>
      <c r="F18" s="16">
        <f>('Monthly ELEC - Raw'!F45*3.412)</f>
        <v>824.04235600000004</v>
      </c>
      <c r="G18" s="16">
        <f>('Monthly ELEC - Raw'!G45*3.412)</f>
        <v>899.19165599999997</v>
      </c>
      <c r="H18" s="16">
        <f>('Monthly ELEC - Raw'!H45*3.412)</f>
        <v>957.95994399999995</v>
      </c>
      <c r="I18" s="16">
        <f>('Monthly ELEC - Raw'!I45*3.412)</f>
        <v>1159.6773840000001</v>
      </c>
      <c r="J18" s="16">
        <f>('Monthly ELEC - Raw'!J45*3.412)</f>
        <v>703.91265999999996</v>
      </c>
      <c r="K18" s="16">
        <f>('Monthly ELEC - Raw'!K45*3.412)</f>
        <v>1006.956264</v>
      </c>
      <c r="L18" s="16">
        <f>('Monthly ELEC - Raw'!L45*3.412)</f>
        <v>1170.3603559999999</v>
      </c>
      <c r="M18" s="16">
        <f>('Monthly ELEC - Raw'!M45*3.412)</f>
        <v>1222.8505639999998</v>
      </c>
      <c r="N18" s="16">
        <f>('Monthly ELEC - Raw'!N45*3.412)</f>
        <v>12695.997407999997</v>
      </c>
    </row>
    <row r="19" spans="1:14" x14ac:dyDescent="0.4">
      <c r="A19">
        <f>'Monthly ELEC - Raw'!A230</f>
        <v>228</v>
      </c>
      <c r="B19" s="16">
        <f>('Monthly ELEC - Raw'!B230*3.412)</f>
        <v>1432.7875119999999</v>
      </c>
      <c r="C19" s="16">
        <f>('Monthly ELEC - Raw'!C230*3.412)</f>
        <v>1491.33402</v>
      </c>
      <c r="D19" s="16">
        <f>('Monthly ELEC - Raw'!D230*3.412)</f>
        <v>1193.2719360000001</v>
      </c>
      <c r="E19" s="16">
        <f>('Monthly ELEC - Raw'!E230*3.412)</f>
        <v>1337.5074119999999</v>
      </c>
      <c r="F19" s="16">
        <f>('Monthly ELEC - Raw'!F230*3.412)</f>
        <v>1381.993068</v>
      </c>
      <c r="G19" s="16">
        <f>('Monthly ELEC - Raw'!G230*3.412)</f>
        <v>2909.4294600000003</v>
      </c>
      <c r="H19" s="16">
        <f>('Monthly ELEC - Raw'!H230*3.412)</f>
        <v>3221.057656</v>
      </c>
      <c r="I19" s="16">
        <f>('Monthly ELEC - Raw'!I230*3.412)</f>
        <v>3410.0005679999999</v>
      </c>
      <c r="J19" s="16">
        <f>('Monthly ELEC - Raw'!J230*3.412)</f>
        <v>2009.7703599999998</v>
      </c>
      <c r="K19" s="16">
        <f>('Monthly ELEC - Raw'!K230*3.412)</f>
        <v>1356.239292</v>
      </c>
      <c r="L19" s="16">
        <f>('Monthly ELEC - Raw'!L230*3.412)</f>
        <v>1494.957564</v>
      </c>
      <c r="M19" s="16">
        <f>('Monthly ELEC - Raw'!M230*3.412)</f>
        <v>1283.6421679999999</v>
      </c>
      <c r="N19" s="16">
        <f>('Monthly ELEC - Raw'!N230*3.412)</f>
        <v>22521.991015999996</v>
      </c>
    </row>
    <row r="20" spans="1:14" x14ac:dyDescent="0.4">
      <c r="A20">
        <f>'Monthly ELEC - Raw'!A174</f>
        <v>172</v>
      </c>
      <c r="B20" s="16">
        <f>('Monthly ELEC - Raw'!B174*3.412)</f>
        <v>1483.0462719999964</v>
      </c>
      <c r="C20" s="16">
        <f>('Monthly ELEC - Raw'!C174*3.412)</f>
        <v>1301.2378519999966</v>
      </c>
      <c r="D20" s="16">
        <f>('Monthly ELEC - Raw'!D174*3.412)</f>
        <v>1207.4385600000001</v>
      </c>
      <c r="E20" s="16">
        <f>('Monthly ELEC - Raw'!E174*3.412)</f>
        <v>1108.5963320000001</v>
      </c>
      <c r="F20" s="16">
        <f>('Monthly ELEC - Raw'!F174*3.412)</f>
        <v>771.20071200000007</v>
      </c>
      <c r="G20" s="16">
        <f>('Monthly ELEC - Raw'!G174*3.412)</f>
        <v>886.77538800000002</v>
      </c>
      <c r="H20" s="16">
        <f>('Monthly ELEC - Raw'!H174*3.412)</f>
        <v>515.71015199999999</v>
      </c>
      <c r="I20" s="16">
        <f>('Monthly ELEC - Raw'!I174*3.412)</f>
        <v>311.46783199999999</v>
      </c>
      <c r="J20" s="16">
        <f>('Monthly ELEC - Raw'!J174*3.412)</f>
        <v>435.59297999999654</v>
      </c>
      <c r="K20" s="16">
        <f>('Monthly ELEC - Raw'!K174*3.412)</f>
        <v>496.87932399999653</v>
      </c>
      <c r="L20" s="16">
        <f>('Monthly ELEC - Raw'!L174*3.412)</f>
        <v>490.97997599999997</v>
      </c>
      <c r="M20" s="16">
        <f>('Monthly ELEC - Raw'!M174*3.412)</f>
        <v>445.96545999999654</v>
      </c>
      <c r="N20" s="16">
        <f>('Monthly ELEC - Raw'!N174*3.412)</f>
        <v>9454.8908399999855</v>
      </c>
    </row>
    <row r="21" spans="1:14" x14ac:dyDescent="0.4">
      <c r="A21">
        <f>'Monthly ELEC - Raw'!A122</f>
        <v>120</v>
      </c>
      <c r="B21" s="16">
        <f>('Monthly ELEC - Raw'!B122*3.412)</f>
        <v>1299.7741040000001</v>
      </c>
      <c r="C21" s="16">
        <f>('Monthly ELEC - Raw'!C122*3.412)</f>
        <v>1368.8671039999999</v>
      </c>
      <c r="D21" s="16">
        <f>('Monthly ELEC - Raw'!D122*3.412)</f>
        <v>1268.946684</v>
      </c>
      <c r="E21" s="16">
        <f>('Monthly ELEC - Raw'!E122*3.412)</f>
        <v>1224.5360919999966</v>
      </c>
      <c r="F21" s="16">
        <f>('Monthly ELEC - Raw'!F122*3.412)</f>
        <v>1125.5744439999964</v>
      </c>
      <c r="G21" s="16">
        <f>('Monthly ELEC - Raw'!G122*3.412)</f>
        <v>1203.9753800000001</v>
      </c>
      <c r="H21" s="16">
        <f>('Monthly ELEC - Raw'!H122*3.412)</f>
        <v>1321.4778359999964</v>
      </c>
      <c r="I21" s="16">
        <f>('Monthly ELEC - Raw'!I122*3.412)</f>
        <v>1320.0004399999964</v>
      </c>
      <c r="J21" s="16">
        <f>('Monthly ELEC - Raw'!J122*3.412)</f>
        <v>1216.3882359999966</v>
      </c>
      <c r="K21" s="16">
        <f>('Monthly ELEC - Raw'!K122*3.412)</f>
        <v>1353.134372</v>
      </c>
      <c r="L21" s="16">
        <f>('Monthly ELEC - Raw'!L122*3.412)</f>
        <v>1408.4463039999966</v>
      </c>
      <c r="M21" s="16">
        <f>('Monthly ELEC - Raw'!M122*3.412)</f>
        <v>1490.603852</v>
      </c>
      <c r="N21" s="16">
        <f>('Monthly ELEC - Raw'!N122*3.412)</f>
        <v>15601.724847999982</v>
      </c>
    </row>
    <row r="22" spans="1:14" x14ac:dyDescent="0.4">
      <c r="A22">
        <f>'Monthly ELEC - Raw'!A118</f>
        <v>116</v>
      </c>
      <c r="B22" s="16">
        <f>('Monthly ELEC - Raw'!B118*3.412)</f>
        <v>1390.8608559999998</v>
      </c>
      <c r="C22" s="16">
        <f>('Monthly ELEC - Raw'!C118*3.412)</f>
        <v>1411.1417839999967</v>
      </c>
      <c r="D22" s="16">
        <f>('Monthly ELEC - Raw'!D118*3.412)</f>
        <v>1118.5866679999965</v>
      </c>
      <c r="E22" s="16">
        <f>('Monthly ELEC - Raw'!E118*3.412)</f>
        <v>890.24539199999992</v>
      </c>
      <c r="F22" s="16">
        <f>('Monthly ELEC - Raw'!F118*3.412)</f>
        <v>612.66895599999998</v>
      </c>
      <c r="G22" s="16">
        <f>('Monthly ELEC - Raw'!G118*3.412)</f>
        <v>330.34642799999966</v>
      </c>
      <c r="H22" s="16">
        <f>('Monthly ELEC - Raw'!H118*3.412)</f>
        <v>346.52954399999658</v>
      </c>
      <c r="I22" s="16">
        <f>('Monthly ELEC - Raw'!I118*3.412)</f>
        <v>425.35015599999997</v>
      </c>
      <c r="J22" s="16">
        <f>('Monthly ELEC - Raw'!J118*3.412)</f>
        <v>248.77915599999997</v>
      </c>
      <c r="K22" s="16">
        <f>('Monthly ELEC - Raw'!K118*3.412)</f>
        <v>224.21275599999998</v>
      </c>
      <c r="L22" s="16">
        <f>('Monthly ELEC - Raw'!L118*3.412)</f>
        <v>772.05029999999658</v>
      </c>
      <c r="M22" s="16">
        <f>('Monthly ELEC - Raw'!M118*3.412)</f>
        <v>915.48054400000001</v>
      </c>
      <c r="N22" s="16">
        <f>('Monthly ELEC - Raw'!N118*3.412)</f>
        <v>8686.2525399999868</v>
      </c>
    </row>
    <row r="23" spans="1:14" x14ac:dyDescent="0.4">
      <c r="A23">
        <f>'Monthly ELEC - Raw'!A33</f>
        <v>31</v>
      </c>
      <c r="B23" s="16">
        <f>('Monthly ELEC - Raw'!B33*3.412)</f>
        <v>1140.6008919999999</v>
      </c>
      <c r="C23" s="16">
        <f>('Monthly ELEC - Raw'!C33*3.412)</f>
        <v>834.16234800000007</v>
      </c>
      <c r="D23" s="16">
        <f>('Monthly ELEC - Raw'!D33*3.412)</f>
        <v>820.1936199999999</v>
      </c>
      <c r="E23" s="16">
        <f>('Monthly ELEC - Raw'!E33*3.412)</f>
        <v>800.32554400000004</v>
      </c>
      <c r="F23" s="16">
        <f>('Monthly ELEC - Raw'!F33*3.412)</f>
        <v>1965.7043799999999</v>
      </c>
      <c r="G23" s="16">
        <f>('Monthly ELEC - Raw'!G33*3.412)</f>
        <v>1485.4039639999999</v>
      </c>
      <c r="H23" s="16">
        <f>('Monthly ELEC - Raw'!H33*3.412)</f>
        <v>1462.9120599999999</v>
      </c>
      <c r="I23" s="16">
        <f>('Monthly ELEC - Raw'!I33*3.412)</f>
        <v>1457.6712279999999</v>
      </c>
      <c r="J23" s="16">
        <f>('Monthly ELEC - Raw'!J33*3.412)</f>
        <v>738.13160800000003</v>
      </c>
      <c r="K23" s="16">
        <f>('Monthly ELEC - Raw'!K33*3.412)</f>
        <v>783.49756000000002</v>
      </c>
      <c r="L23" s="16">
        <f>('Monthly ELEC - Raw'!L33*3.412)</f>
        <v>742.56720799999994</v>
      </c>
      <c r="M23" s="16">
        <f>('Monthly ELEC - Raw'!M33*3.412)</f>
        <v>874.379592</v>
      </c>
      <c r="N23" s="16">
        <f>('Monthly ELEC - Raw'!N33*3.412)</f>
        <v>13105.550004000001</v>
      </c>
    </row>
    <row r="24" spans="1:14" x14ac:dyDescent="0.4">
      <c r="A24">
        <f>'Monthly ELEC - Raw'!A66</f>
        <v>64</v>
      </c>
      <c r="B24" s="16">
        <f>('Monthly ELEC - Raw'!B66*3.412)</f>
        <v>1526.0818280000001</v>
      </c>
      <c r="C24" s="16">
        <f>('Monthly ELEC - Raw'!C66*3.412)</f>
        <v>1364.8545920000001</v>
      </c>
      <c r="D24" s="16">
        <f>('Monthly ELEC - Raw'!D66*3.412)</f>
        <v>1320.624836</v>
      </c>
      <c r="E24" s="16">
        <f>('Monthly ELEC - Raw'!E66*3.412)</f>
        <v>1474.8267639999999</v>
      </c>
      <c r="F24" s="16">
        <f>('Monthly ELEC - Raw'!F66*3.412)</f>
        <v>1881.2505560000002</v>
      </c>
      <c r="G24" s="16">
        <f>('Monthly ELEC - Raw'!G66*3.412)</f>
        <v>2708.380772</v>
      </c>
      <c r="H24" s="16">
        <f>('Monthly ELEC - Raw'!H66*3.412)</f>
        <v>3176.7733079999998</v>
      </c>
      <c r="I24" s="16">
        <f>('Monthly ELEC - Raw'!I66*3.412)</f>
        <v>3554.4032320000001</v>
      </c>
      <c r="J24" s="16">
        <f>('Monthly ELEC - Raw'!J66*3.412)</f>
        <v>1853.0572</v>
      </c>
      <c r="K24" s="16">
        <f>('Monthly ELEC - Raw'!K66*3.412)</f>
        <v>1763.3420720000001</v>
      </c>
      <c r="L24" s="16">
        <f>('Monthly ELEC - Raw'!L66*3.412)</f>
        <v>1414.3934200000001</v>
      </c>
      <c r="M24" s="16">
        <f>('Monthly ELEC - Raw'!M66*3.412)</f>
        <v>1457.466508</v>
      </c>
      <c r="N24" s="16">
        <f>('Monthly ELEC - Raw'!N66*3.412)</f>
        <v>23495.455087999999</v>
      </c>
    </row>
    <row r="25" spans="1:14" x14ac:dyDescent="0.4">
      <c r="A25">
        <f>'Monthly ELEC - Raw'!A60</f>
        <v>58</v>
      </c>
      <c r="B25" s="16">
        <f>('Monthly ELEC - Raw'!B60*3.412)</f>
        <v>968.2061799999999</v>
      </c>
      <c r="C25" s="16">
        <f>('Monthly ELEC - Raw'!C60*3.412)</f>
        <v>897.00115200000005</v>
      </c>
      <c r="D25" s="16">
        <f>('Monthly ELEC - Raw'!D60*3.412)</f>
        <v>699.47023599999989</v>
      </c>
      <c r="E25" s="16">
        <f>('Monthly ELEC - Raw'!E60*3.412)</f>
        <v>617.67435999999998</v>
      </c>
      <c r="F25" s="16">
        <f>('Monthly ELEC - Raw'!F60*3.412)</f>
        <v>649.28995199999997</v>
      </c>
      <c r="G25" s="16">
        <f>('Monthly ELEC - Raw'!G60*3.412)</f>
        <v>780.01390800000001</v>
      </c>
      <c r="H25" s="16">
        <f>('Monthly ELEC - Raw'!H60*3.412)</f>
        <v>599.86371999999994</v>
      </c>
      <c r="I25" s="16">
        <f>('Monthly ELEC - Raw'!I60*3.412)</f>
        <v>855.12908799999991</v>
      </c>
      <c r="J25" s="16">
        <f>('Monthly ELEC - Raw'!J60*3.412)</f>
        <v>524.13437999999996</v>
      </c>
      <c r="K25" s="16">
        <f>('Monthly ELEC - Raw'!K60*3.412)</f>
        <v>500.68711599999995</v>
      </c>
      <c r="L25" s="16">
        <f>('Monthly ELEC - Raw'!L60*3.412)</f>
        <v>1251.33394</v>
      </c>
      <c r="M25" s="16">
        <f>('Monthly ELEC - Raw'!M60*3.412)</f>
        <v>2087.5844320000001</v>
      </c>
      <c r="N25" s="16">
        <f>('Monthly ELEC - Raw'!N60*3.412)</f>
        <v>10430.388464</v>
      </c>
    </row>
    <row r="26" spans="1:14" x14ac:dyDescent="0.4">
      <c r="A26">
        <f>'Monthly ELEC - Raw'!A104</f>
        <v>102</v>
      </c>
      <c r="B26" s="16">
        <f>('Monthly ELEC - Raw'!B104*3.412)</f>
        <v>0</v>
      </c>
      <c r="C26" s="16">
        <f>('Monthly ELEC - Raw'!C104*3.412)</f>
        <v>68.553903999999662</v>
      </c>
      <c r="D26" s="16">
        <f>('Monthly ELEC - Raw'!D104*3.412)</f>
        <v>254.46354799999963</v>
      </c>
      <c r="E26" s="16">
        <f>('Monthly ELEC - Raw'!E104*3.412)</f>
        <v>201.73108800000034</v>
      </c>
      <c r="F26" s="16">
        <f>('Monthly ELEC - Raw'!F104*3.412)</f>
        <v>187.99437599999999</v>
      </c>
      <c r="G26" s="16">
        <f>('Monthly ELEC - Raw'!G104*3.412)</f>
        <v>166.853624</v>
      </c>
      <c r="H26" s="16">
        <f>('Monthly ELEC - Raw'!H104*3.412)</f>
        <v>87.401792</v>
      </c>
      <c r="I26" s="16">
        <f>('Monthly ELEC - Raw'!I104*3.412)</f>
        <v>79.322175999999658</v>
      </c>
      <c r="J26" s="16">
        <f>('Monthly ELEC - Raw'!J104*3.412)</f>
        <v>50.371355999999658</v>
      </c>
      <c r="K26" s="16">
        <f>('Monthly ELEC - Raw'!K104*3.412)</f>
        <v>49.699191999999655</v>
      </c>
      <c r="L26" s="16">
        <f>('Monthly ELEC - Raw'!L104*3.412)</f>
        <v>193.80842400000134</v>
      </c>
      <c r="M26" s="16">
        <f>('Monthly ELEC - Raw'!M104*3.412)</f>
        <v>326.95490000000069</v>
      </c>
      <c r="N26" s="16">
        <f>('Monthly ELEC - Raw'!N104*3.412)</f>
        <v>1667.1543800000009</v>
      </c>
    </row>
    <row r="27" spans="1:14" x14ac:dyDescent="0.4">
      <c r="A27">
        <f>'Monthly ELEC - Raw'!A102</f>
        <v>100</v>
      </c>
      <c r="B27" s="16">
        <f>('Monthly ELEC - Raw'!B102*3.412)</f>
        <v>1192.231276</v>
      </c>
      <c r="C27" s="16">
        <f>('Monthly ELEC - Raw'!C102*3.412)</f>
        <v>1001.5653039999966</v>
      </c>
      <c r="D27" s="16">
        <f>('Monthly ELEC - Raw'!D102*3.412)</f>
        <v>1190.5662199999999</v>
      </c>
      <c r="E27" s="16">
        <f>('Monthly ELEC - Raw'!E102*3.412)</f>
        <v>1223.4271919999967</v>
      </c>
      <c r="F27" s="16">
        <f>('Monthly ELEC - Raw'!F102*3.412)</f>
        <v>1373.6370799999966</v>
      </c>
      <c r="G27" s="16">
        <f>('Monthly ELEC - Raw'!G102*3.412)</f>
        <v>1728.2223559999966</v>
      </c>
      <c r="H27" s="16">
        <f>('Monthly ELEC - Raw'!H102*3.412)</f>
        <v>1791.8288599999964</v>
      </c>
      <c r="I27" s="16">
        <f>('Monthly ELEC - Raw'!I102*3.412)</f>
        <v>2025.086828</v>
      </c>
      <c r="J27" s="16">
        <f>('Monthly ELEC - Raw'!J102*3.412)</f>
        <v>1285.8736159999999</v>
      </c>
      <c r="K27" s="16">
        <f>('Monthly ELEC - Raw'!K102*3.412)</f>
        <v>1335.3987959999999</v>
      </c>
      <c r="L27" s="16">
        <f>('Monthly ELEC - Raw'!L102*3.412)</f>
        <v>1157.3538119999967</v>
      </c>
      <c r="M27" s="16">
        <f>('Monthly ELEC - Raw'!M102*3.412)</f>
        <v>1110.4592839999966</v>
      </c>
      <c r="N27" s="16">
        <f>('Monthly ELEC - Raw'!N102*3.412)</f>
        <v>16415.650623999976</v>
      </c>
    </row>
    <row r="28" spans="1:14" x14ac:dyDescent="0.4">
      <c r="A28">
        <f>'Monthly ELEC - Raw'!A101</f>
        <v>99</v>
      </c>
      <c r="B28" s="16">
        <f>('Monthly ELEC - Raw'!B101*3.412)</f>
        <v>1900.2315119999967</v>
      </c>
      <c r="C28" s="16">
        <f>('Monthly ELEC - Raw'!C101*3.412)</f>
        <v>1549.2458959999999</v>
      </c>
      <c r="D28" s="16">
        <f>('Monthly ELEC - Raw'!D101*3.412)</f>
        <v>1918.229812</v>
      </c>
      <c r="E28" s="16">
        <f>('Monthly ELEC - Raw'!E101*3.412)</f>
        <v>1940.9093759999998</v>
      </c>
      <c r="F28" s="16">
        <f>('Monthly ELEC - Raw'!F101*3.412)</f>
        <v>2102.4982839999966</v>
      </c>
      <c r="G28" s="16">
        <f>('Monthly ELEC - Raw'!G101*3.412)</f>
        <v>2749.6216159999999</v>
      </c>
      <c r="H28" s="16">
        <f>('Monthly ELEC - Raw'!H101*3.412)</f>
        <v>2904.8778519999964</v>
      </c>
      <c r="I28" s="16">
        <f>('Monthly ELEC - Raw'!I101*3.412)</f>
        <v>3690.2861319999656</v>
      </c>
      <c r="J28" s="16">
        <f>('Monthly ELEC - Raw'!J101*3.412)</f>
        <v>2338.2163039999964</v>
      </c>
      <c r="K28" s="16">
        <f>('Monthly ELEC - Raw'!K101*3.412)</f>
        <v>2333.4736239999966</v>
      </c>
      <c r="L28" s="16">
        <f>('Monthly ELEC - Raw'!L101*3.412)</f>
        <v>1946.0171400000002</v>
      </c>
      <c r="M28" s="16">
        <f>('Monthly ELEC - Raw'!M101*3.412)</f>
        <v>2220.8196199999966</v>
      </c>
      <c r="N28" s="16">
        <f>('Monthly ELEC - Raw'!N101*3.412)</f>
        <v>27594.427167999947</v>
      </c>
    </row>
    <row r="29" spans="1:14" x14ac:dyDescent="0.4">
      <c r="A29">
        <f>'Monthly ELEC - Raw'!A140</f>
        <v>138</v>
      </c>
      <c r="B29" s="16">
        <f>('Monthly ELEC - Raw'!B140*3.412)</f>
        <v>932.02191999999661</v>
      </c>
      <c r="C29" s="16">
        <f>('Monthly ELEC - Raw'!C140*3.412)</f>
        <v>859.54080399999998</v>
      </c>
      <c r="D29" s="16">
        <f>('Monthly ELEC - Raw'!D140*3.412)</f>
        <v>847.06311999999991</v>
      </c>
      <c r="E29" s="16">
        <f>('Monthly ELEC - Raw'!E140*3.412)</f>
        <v>805.07846000000006</v>
      </c>
      <c r="F29" s="16">
        <f>('Monthly ELEC - Raw'!F140*3.412)</f>
        <v>896.52005999999642</v>
      </c>
      <c r="G29" s="16">
        <f>('Monthly ELEC - Raw'!G140*3.412)</f>
        <v>1229.7359800000002</v>
      </c>
      <c r="H29" s="16">
        <f>('Monthly ELEC - Raw'!H140*3.412)</f>
        <v>1404.9558279999965</v>
      </c>
      <c r="I29" s="16">
        <f>('Monthly ELEC - Raw'!I140*3.412)</f>
        <v>1609.802072</v>
      </c>
      <c r="J29" s="16">
        <f>('Monthly ELEC - Raw'!J140*3.412)</f>
        <v>1010.0031799999966</v>
      </c>
      <c r="K29" s="16">
        <f>('Monthly ELEC - Raw'!K140*3.412)</f>
        <v>761.54816399999663</v>
      </c>
      <c r="L29" s="16">
        <f>('Monthly ELEC - Raw'!L140*3.412)</f>
        <v>837.04889999999989</v>
      </c>
      <c r="M29" s="16">
        <f>('Monthly ELEC - Raw'!M140*3.412)</f>
        <v>1234.7106759999967</v>
      </c>
      <c r="N29" s="16">
        <f>('Monthly ELEC - Raw'!N140*3.412)</f>
        <v>12428.02916399998</v>
      </c>
    </row>
    <row r="30" spans="1:14" x14ac:dyDescent="0.4">
      <c r="A30">
        <f>'Monthly ELEC - Raw'!A256</f>
        <v>254</v>
      </c>
      <c r="B30" s="16">
        <f>('Monthly ELEC - Raw'!B256*3.412)</f>
        <v>1537.044584</v>
      </c>
      <c r="C30" s="16">
        <f>('Monthly ELEC - Raw'!C256*3.412)</f>
        <v>1229.2583</v>
      </c>
      <c r="D30" s="16">
        <f>('Monthly ELEC - Raw'!D256*3.412)</f>
        <v>243.39160800000002</v>
      </c>
      <c r="E30" s="16">
        <f>('Monthly ELEC - Raw'!E256*3.412)</f>
        <v>237.88463999999999</v>
      </c>
      <c r="F30" s="16">
        <f>('Monthly ELEC - Raw'!F256*3.412)</f>
        <v>251.00377999999998</v>
      </c>
      <c r="G30" s="16">
        <f>('Monthly ELEC - Raw'!G256*3.412)</f>
        <v>411.61003199999999</v>
      </c>
      <c r="H30" s="16">
        <f>('Monthly ELEC - Raw'!H256*3.412)</f>
        <v>712.14240400000006</v>
      </c>
      <c r="I30" s="16">
        <f>('Monthly ELEC - Raw'!I256*3.412)</f>
        <v>989.36399200000005</v>
      </c>
      <c r="J30" s="16">
        <f>('Monthly ELEC - Raw'!J256*3.412)</f>
        <v>359.08570400000002</v>
      </c>
      <c r="K30" s="16">
        <f>('Monthly ELEC - Raw'!K256*3.412)</f>
        <v>263.12661599999996</v>
      </c>
      <c r="L30" s="16">
        <f>('Monthly ELEC - Raw'!L256*3.412)</f>
        <v>425.40816000000001</v>
      </c>
      <c r="M30" s="16">
        <f>('Monthly ELEC - Raw'!M256*3.412)</f>
        <v>682.49894799999993</v>
      </c>
      <c r="N30" s="16">
        <f>('Monthly ELEC - Raw'!N256*3.412)</f>
        <v>7341.8187680000001</v>
      </c>
    </row>
    <row r="31" spans="1:14" x14ac:dyDescent="0.4">
      <c r="A31">
        <f>'Monthly ELEC - Raw'!A127</f>
        <v>125</v>
      </c>
      <c r="B31" s="16">
        <f>('Monthly ELEC - Raw'!B127*3.412)</f>
        <v>1340.9740039999965</v>
      </c>
      <c r="C31" s="16">
        <f>('Monthly ELEC - Raw'!C127*3.412)</f>
        <v>1190.2659639999965</v>
      </c>
      <c r="D31" s="16">
        <f>('Monthly ELEC - Raw'!D127*3.412)</f>
        <v>1078.8948719999964</v>
      </c>
      <c r="E31" s="16">
        <f>('Monthly ELEC - Raw'!E127*3.412)</f>
        <v>1007.8638559999999</v>
      </c>
      <c r="F31" s="16">
        <f>('Monthly ELEC - Raw'!F127*3.412)</f>
        <v>1178.9517719999965</v>
      </c>
      <c r="G31" s="16">
        <f>('Monthly ELEC - Raw'!G127*3.412)</f>
        <v>1641.5609679999998</v>
      </c>
      <c r="H31" s="16">
        <f>('Monthly ELEC - Raw'!H127*3.412)</f>
        <v>1819.7253719999965</v>
      </c>
      <c r="I31" s="16">
        <f>('Monthly ELEC - Raw'!I127*3.412)</f>
        <v>1727.4819519999999</v>
      </c>
      <c r="J31" s="16">
        <f>('Monthly ELEC - Raw'!J127*3.412)</f>
        <v>1036.606544</v>
      </c>
      <c r="K31" s="16">
        <f>('Monthly ELEC - Raw'!K127*3.412)</f>
        <v>1178.0202959999965</v>
      </c>
      <c r="L31" s="16">
        <f>('Monthly ELEC - Raw'!L127*3.412)</f>
        <v>1200.3381879999999</v>
      </c>
      <c r="M31" s="16">
        <f>('Monthly ELEC - Raw'!M127*3.412)</f>
        <v>1235.625092</v>
      </c>
      <c r="N31" s="16">
        <f>('Monthly ELEC - Raw'!N127*3.412)</f>
        <v>15636.308879999973</v>
      </c>
    </row>
    <row r="32" spans="1:14" x14ac:dyDescent="0.4">
      <c r="A32">
        <f>'Monthly ELEC - Raw'!A134</f>
        <v>132</v>
      </c>
      <c r="B32" s="16">
        <f>('Monthly ELEC - Raw'!B134*3.412)</f>
        <v>1994.6722600000001</v>
      </c>
      <c r="C32" s="16">
        <f>('Monthly ELEC - Raw'!C134*3.412)</f>
        <v>1814.6858480000001</v>
      </c>
      <c r="D32" s="16">
        <f>('Monthly ELEC - Raw'!D134*3.412)</f>
        <v>1620.5021039999999</v>
      </c>
      <c r="E32" s="16">
        <f>('Monthly ELEC - Raw'!E134*3.412)</f>
        <v>1046.4706359999966</v>
      </c>
      <c r="F32" s="16">
        <f>('Monthly ELEC - Raw'!F134*3.412)</f>
        <v>994.25679999999659</v>
      </c>
      <c r="G32" s="16">
        <f>('Monthly ELEC - Raw'!G134*3.412)</f>
        <v>782.17029200000002</v>
      </c>
      <c r="H32" s="16">
        <f>('Monthly ELEC - Raw'!H134*3.412)</f>
        <v>1156.6270559999964</v>
      </c>
      <c r="I32" s="16">
        <f>('Monthly ELEC - Raw'!I134*3.412)</f>
        <v>1703.1066239999966</v>
      </c>
      <c r="J32" s="16">
        <f>('Monthly ELEC - Raw'!J134*3.412)</f>
        <v>984.4745959999965</v>
      </c>
      <c r="K32" s="16">
        <f>('Monthly ELEC - Raw'!K134*3.412)</f>
        <v>1053.40382</v>
      </c>
      <c r="L32" s="16">
        <f>('Monthly ELEC - Raw'!L134*3.412)</f>
        <v>1864.5726999999999</v>
      </c>
      <c r="M32" s="16">
        <f>('Monthly ELEC - Raw'!M134*3.412)</f>
        <v>1973.1220679999965</v>
      </c>
      <c r="N32" s="16">
        <f>('Monthly ELEC - Raw'!N134*3.412)</f>
        <v>16988.06480399998</v>
      </c>
    </row>
    <row r="33" spans="1:14" x14ac:dyDescent="0.4">
      <c r="A33">
        <f>'Monthly ELEC - Raw'!A145</f>
        <v>143</v>
      </c>
      <c r="B33" s="16">
        <f>('Monthly ELEC - Raw'!B145*3.412)</f>
        <v>2011.0703319999998</v>
      </c>
      <c r="C33" s="16">
        <f>('Monthly ELEC - Raw'!C145*3.412)</f>
        <v>1812.3759239999965</v>
      </c>
      <c r="D33" s="16">
        <f>('Monthly ELEC - Raw'!D145*3.412)</f>
        <v>1615.3363359999964</v>
      </c>
      <c r="E33" s="16">
        <f>('Monthly ELEC - Raw'!E145*3.412)</f>
        <v>1300.8284119999998</v>
      </c>
      <c r="F33" s="16">
        <f>('Monthly ELEC - Raw'!F145*3.412)</f>
        <v>1662.12168</v>
      </c>
      <c r="G33" s="16">
        <f>('Monthly ELEC - Raw'!G145*3.412)</f>
        <v>2212.0848999999967</v>
      </c>
      <c r="H33" s="16">
        <f>('Monthly ELEC - Raw'!H145*3.412)</f>
        <v>1981.9932679999965</v>
      </c>
      <c r="I33" s="16">
        <f>('Monthly ELEC - Raw'!I145*3.412)</f>
        <v>2229.0254799999998</v>
      </c>
      <c r="J33" s="16">
        <f>('Monthly ELEC - Raw'!J145*3.412)</f>
        <v>1423.2032039999965</v>
      </c>
      <c r="K33" s="16">
        <f>('Monthly ELEC - Raw'!K145*3.412)</f>
        <v>1327.3225919999966</v>
      </c>
      <c r="L33" s="16">
        <f>('Monthly ELEC - Raw'!L145*3.412)</f>
        <v>1588.879688</v>
      </c>
      <c r="M33" s="16">
        <f>('Monthly ELEC - Raw'!M145*3.412)</f>
        <v>1706.4879159999966</v>
      </c>
      <c r="N33" s="16">
        <f>('Monthly ELEC - Raw'!N145*3.412)</f>
        <v>20870.729731999974</v>
      </c>
    </row>
    <row r="34" spans="1:14" x14ac:dyDescent="0.4">
      <c r="A34">
        <f>'Monthly ELEC - Raw'!A248</f>
        <v>246</v>
      </c>
      <c r="B34" s="16">
        <f>('Monthly ELEC - Raw'!B248*3.412)</f>
        <v>1132.6918760000001</v>
      </c>
      <c r="C34" s="16">
        <f>('Monthly ELEC - Raw'!C248*3.412)</f>
        <v>1186.649244</v>
      </c>
      <c r="D34" s="16">
        <f>('Monthly ELEC - Raw'!D248*3.412)</f>
        <v>1054.1988160000001</v>
      </c>
      <c r="E34" s="16">
        <f>('Monthly ELEC - Raw'!E248*3.412)</f>
        <v>1006.9050840000001</v>
      </c>
      <c r="F34" s="16">
        <f>('Monthly ELEC - Raw'!F248*3.412)</f>
        <v>1060.7089119999998</v>
      </c>
      <c r="G34" s="16">
        <f>('Monthly ELEC - Raw'!G248*3.412)</f>
        <v>1547.2805840000001</v>
      </c>
      <c r="H34" s="16">
        <f>('Monthly ELEC - Raw'!H248*3.412)</f>
        <v>1590.694872</v>
      </c>
      <c r="I34" s="16">
        <f>('Monthly ELEC - Raw'!I248*3.412)</f>
        <v>1515.72982</v>
      </c>
      <c r="J34" s="16">
        <f>('Monthly ELEC - Raw'!J248*3.412)</f>
        <v>999.78765199999998</v>
      </c>
      <c r="K34" s="16">
        <f>('Monthly ELEC - Raw'!K248*3.412)</f>
        <v>899.72733999999991</v>
      </c>
      <c r="L34" s="16">
        <f>('Monthly ELEC - Raw'!L248*3.412)</f>
        <v>972.58036400000003</v>
      </c>
      <c r="M34" s="16">
        <f>('Monthly ELEC - Raw'!M248*3.412)</f>
        <v>1161.4857439999998</v>
      </c>
      <c r="N34" s="16">
        <f>('Monthly ELEC - Raw'!N248*3.412)</f>
        <v>14128.440308000003</v>
      </c>
    </row>
    <row r="35" spans="1:14" x14ac:dyDescent="0.4">
      <c r="A35">
        <f>'Monthly ELEC - Raw'!A123</f>
        <v>121</v>
      </c>
      <c r="B35" s="16">
        <f>('Monthly ELEC - Raw'!B123*3.412)</f>
        <v>775.15180799999655</v>
      </c>
      <c r="C35" s="16">
        <f>('Monthly ELEC - Raw'!C123*3.412)</f>
        <v>637.8529279999965</v>
      </c>
      <c r="D35" s="16">
        <f>('Monthly ELEC - Raw'!D123*3.412)</f>
        <v>595.16198399999996</v>
      </c>
      <c r="E35" s="16">
        <f>('Monthly ELEC - Raw'!E123*3.412)</f>
        <v>572.57113200000003</v>
      </c>
      <c r="F35" s="16">
        <f>('Monthly ELEC - Raw'!F123*3.412)</f>
        <v>707.92175999999995</v>
      </c>
      <c r="G35" s="16">
        <f>('Monthly ELEC - Raw'!G123*3.412)</f>
        <v>1172.6088639999966</v>
      </c>
      <c r="H35" s="16">
        <f>('Monthly ELEC - Raw'!H123*3.412)</f>
        <v>1214.3512719999999</v>
      </c>
      <c r="I35" s="16">
        <f>('Monthly ELEC - Raw'!I123*3.412)</f>
        <v>1360.1630919999966</v>
      </c>
      <c r="J35" s="16">
        <f>('Monthly ELEC - Raw'!J123*3.412)</f>
        <v>976.05719199999658</v>
      </c>
      <c r="K35" s="16">
        <f>('Monthly ELEC - Raw'!K123*3.412)</f>
        <v>921.54707999999664</v>
      </c>
      <c r="L35" s="16">
        <f>('Monthly ELEC - Raw'!L123*3.412)</f>
        <v>1482.2035079999998</v>
      </c>
      <c r="M35" s="16">
        <f>('Monthly ELEC - Raw'!M123*3.412)</f>
        <v>1598.5083519999966</v>
      </c>
      <c r="N35" s="16">
        <f>('Monthly ELEC - Raw'!N123*3.412)</f>
        <v>12014.098971999978</v>
      </c>
    </row>
    <row r="36" spans="1:14" x14ac:dyDescent="0.4">
      <c r="A36">
        <f>'Monthly ELEC - Raw'!A246</f>
        <v>244</v>
      </c>
      <c r="B36" s="16">
        <f>('Monthly ELEC - Raw'!B246*3.412)</f>
        <v>1340.3700799999999</v>
      </c>
      <c r="C36" s="16">
        <f>('Monthly ELEC - Raw'!C246*3.412)</f>
        <v>1255.9401400000002</v>
      </c>
      <c r="D36" s="16">
        <f>('Monthly ELEC - Raw'!D246*3.412)</f>
        <v>868.24822799999993</v>
      </c>
      <c r="E36" s="16">
        <f>('Monthly ELEC - Raw'!E246*3.412)</f>
        <v>786.07020799999998</v>
      </c>
      <c r="F36" s="16">
        <f>('Monthly ELEC - Raw'!F246*3.412)</f>
        <v>723.33035200000006</v>
      </c>
      <c r="G36" s="16">
        <f>('Monthly ELEC - Raw'!G246*3.412)</f>
        <v>1447.9231440000001</v>
      </c>
      <c r="H36" s="16">
        <f>('Monthly ELEC - Raw'!H246*3.412)</f>
        <v>1502.3888999999999</v>
      </c>
      <c r="I36" s="16">
        <f>('Monthly ELEC - Raw'!I246*3.412)</f>
        <v>2794.4109399999998</v>
      </c>
      <c r="J36" s="16">
        <f>('Monthly ELEC - Raw'!J246*3.412)</f>
        <v>957.09670800000004</v>
      </c>
      <c r="K36" s="16">
        <f>('Monthly ELEC - Raw'!K246*3.412)</f>
        <v>920.11404000000005</v>
      </c>
      <c r="L36" s="16">
        <f>('Monthly ELEC - Raw'!L246*3.412)</f>
        <v>1193.3265280000001</v>
      </c>
      <c r="M36" s="16">
        <f>('Monthly ELEC - Raw'!M246*3.412)</f>
        <v>1191.750184</v>
      </c>
      <c r="N36" s="16">
        <f>('Monthly ELEC - Raw'!N246*3.412)</f>
        <v>14980.969452000001</v>
      </c>
    </row>
    <row r="37" spans="1:14" x14ac:dyDescent="0.4">
      <c r="A37">
        <f>'Monthly ELEC - Raw'!A55</f>
        <v>53</v>
      </c>
      <c r="B37" s="16">
        <f>('Monthly ELEC - Raw'!B55*3.412)</f>
        <v>1032.382488</v>
      </c>
      <c r="C37" s="16">
        <f>('Monthly ELEC - Raw'!C55*3.412)</f>
        <v>872.43133999999998</v>
      </c>
      <c r="D37" s="16">
        <f>('Monthly ELEC - Raw'!D55*3.412)</f>
        <v>874.86409600000002</v>
      </c>
      <c r="E37" s="16">
        <f>('Monthly ELEC - Raw'!E55*3.412)</f>
        <v>831.05742799999996</v>
      </c>
      <c r="F37" s="16">
        <f>('Monthly ELEC - Raw'!F55*3.412)</f>
        <v>847.25077999999996</v>
      </c>
      <c r="G37" s="16">
        <f>('Monthly ELEC - Raw'!G55*3.412)</f>
        <v>805.92804799999999</v>
      </c>
      <c r="H37" s="16">
        <f>('Monthly ELEC - Raw'!H55*3.412)</f>
        <v>884.18226800000002</v>
      </c>
      <c r="I37" s="16">
        <f>('Monthly ELEC - Raw'!I55*3.412)</f>
        <v>980.00146399999994</v>
      </c>
      <c r="J37" s="16">
        <f>('Monthly ELEC - Raw'!J55*3.412)</f>
        <v>844.80778799999996</v>
      </c>
      <c r="K37" s="16">
        <f>('Monthly ELEC - Raw'!K55*3.412)</f>
        <v>923.54992400000003</v>
      </c>
      <c r="L37" s="16">
        <f>('Monthly ELEC - Raw'!L55*3.412)</f>
        <v>953.77000799999996</v>
      </c>
      <c r="M37" s="16">
        <f>('Monthly ELEC - Raw'!M55*3.412)</f>
        <v>1055.5977359999999</v>
      </c>
      <c r="N37" s="16">
        <f>('Monthly ELEC - Raw'!N55*3.412)</f>
        <v>10905.823368000003</v>
      </c>
    </row>
    <row r="38" spans="1:14" x14ac:dyDescent="0.4">
      <c r="A38">
        <f>'Monthly ELEC - Raw'!A28</f>
        <v>26</v>
      </c>
      <c r="B38" s="16">
        <f>('Monthly ELEC - Raw'!B28*3.412)</f>
        <v>1668.0756199999998</v>
      </c>
      <c r="C38" s="16">
        <f>('Monthly ELEC - Raw'!C28*3.412)</f>
        <v>1380.2358879999999</v>
      </c>
      <c r="D38" s="16">
        <f>('Monthly ELEC - Raw'!D28*3.412)</f>
        <v>1189.91794</v>
      </c>
      <c r="E38" s="16">
        <f>('Monthly ELEC - Raw'!E28*3.412)</f>
        <v>1059.5181239999999</v>
      </c>
      <c r="F38" s="16">
        <f>('Monthly ELEC - Raw'!F28*3.412)</f>
        <v>1446.0192479999998</v>
      </c>
      <c r="G38" s="16">
        <f>('Monthly ELEC - Raw'!G28*3.412)</f>
        <v>1973.6884600000001</v>
      </c>
      <c r="H38" s="16">
        <f>('Monthly ELEC - Raw'!H28*3.412)</f>
        <v>2007.8391680000002</v>
      </c>
      <c r="I38" s="16">
        <f>('Monthly ELEC - Raw'!I28*3.412)</f>
        <v>2533.6931959999997</v>
      </c>
      <c r="J38" s="16">
        <f>('Monthly ELEC - Raw'!J28*3.412)</f>
        <v>1462.140948</v>
      </c>
      <c r="K38" s="16">
        <f>('Monthly ELEC - Raw'!K28*3.412)</f>
        <v>1250.163624</v>
      </c>
      <c r="L38" s="16">
        <f>('Monthly ELEC - Raw'!L28*3.412)</f>
        <v>1107.2520039999999</v>
      </c>
      <c r="M38" s="16">
        <f>('Monthly ELEC - Raw'!M28*3.412)</f>
        <v>1150.8232439999999</v>
      </c>
      <c r="N38" s="16">
        <f>('Monthly ELEC - Raw'!N28*3.412)</f>
        <v>18229.367463999999</v>
      </c>
    </row>
    <row r="39" spans="1:14" x14ac:dyDescent="0.4">
      <c r="A39">
        <f>'Monthly ELEC - Raw'!A167</f>
        <v>165</v>
      </c>
      <c r="B39" s="16">
        <f>('Monthly ELEC - Raw'!B167*3.412)</f>
        <v>808.95107999999664</v>
      </c>
      <c r="C39" s="16">
        <f>('Monthly ELEC - Raw'!C167*3.412)</f>
        <v>737.95418399999653</v>
      </c>
      <c r="D39" s="16">
        <f>('Monthly ELEC - Raw'!D167*3.412)</f>
        <v>682.82991199999663</v>
      </c>
      <c r="E39" s="16">
        <f>('Monthly ELEC - Raw'!E167*3.412)</f>
        <v>607.46906799999999</v>
      </c>
      <c r="F39" s="16">
        <f>('Monthly ELEC - Raw'!F167*3.412)</f>
        <v>570.46933999999999</v>
      </c>
      <c r="G39" s="16">
        <f>('Monthly ELEC - Raw'!G167*3.412)</f>
        <v>719.311016</v>
      </c>
      <c r="H39" s="16">
        <f>('Monthly ELEC - Raw'!H167*3.412)</f>
        <v>792.77819999999997</v>
      </c>
      <c r="I39" s="16">
        <f>('Monthly ELEC - Raw'!I167*3.412)</f>
        <v>827.35199599999657</v>
      </c>
      <c r="J39" s="16">
        <f>('Monthly ELEC - Raw'!J167*3.412)</f>
        <v>502.86738400000002</v>
      </c>
      <c r="K39" s="16">
        <f>('Monthly ELEC - Raw'!K167*3.412)</f>
        <v>596.23676399999658</v>
      </c>
      <c r="L39" s="16">
        <f>('Monthly ELEC - Raw'!L167*3.412)</f>
        <v>614.43295999999998</v>
      </c>
      <c r="M39" s="16">
        <f>('Monthly ELEC - Raw'!M167*3.412)</f>
        <v>653.56860000000006</v>
      </c>
      <c r="N39" s="16">
        <f>('Monthly ELEC - Raw'!N167*3.412)</f>
        <v>8114.2205039999835</v>
      </c>
    </row>
    <row r="40" spans="1:14" x14ac:dyDescent="0.4">
      <c r="A40">
        <f>'Monthly ELEC - Raw'!A106</f>
        <v>104</v>
      </c>
      <c r="B40" s="16">
        <f>('Monthly ELEC - Raw'!B106*3.412)</f>
        <v>1171.6807999999967</v>
      </c>
      <c r="C40" s="16">
        <f>('Monthly ELEC - Raw'!C106*3.412)</f>
        <v>992.02193999999645</v>
      </c>
      <c r="D40" s="16">
        <f>('Monthly ELEC - Raw'!D106*3.412)</f>
        <v>832.05714399999999</v>
      </c>
      <c r="E40" s="16">
        <f>('Monthly ELEC - Raw'!E106*3.412)</f>
        <v>737.03976799999998</v>
      </c>
      <c r="F40" s="16">
        <f>('Monthly ELEC - Raw'!F106*3.412)</f>
        <v>706.20893599999999</v>
      </c>
      <c r="G40" s="16">
        <f>('Monthly ELEC - Raw'!G106*3.412)</f>
        <v>566.38517599999659</v>
      </c>
      <c r="H40" s="16">
        <f>('Monthly ELEC - Raw'!H106*3.412)</f>
        <v>603.2347759999966</v>
      </c>
      <c r="I40" s="16">
        <f>('Monthly ELEC - Raw'!I106*3.412)</f>
        <v>630.42159199999992</v>
      </c>
      <c r="J40" s="16">
        <f>('Monthly ELEC - Raw'!J106*3.412)</f>
        <v>586.1850119999965</v>
      </c>
      <c r="K40" s="16">
        <f>('Monthly ELEC - Raw'!K106*3.412)</f>
        <v>746.19416399999659</v>
      </c>
      <c r="L40" s="16">
        <f>('Monthly ELEC - Raw'!L106*3.412)</f>
        <v>907.83766400000002</v>
      </c>
      <c r="M40" s="16">
        <f>('Monthly ELEC - Raw'!M106*3.412)</f>
        <v>1003.5169679999999</v>
      </c>
      <c r="N40" s="16">
        <f>('Monthly ELEC - Raw'!N106*3.412)</f>
        <v>9482.7839399999812</v>
      </c>
    </row>
    <row r="41" spans="1:14" x14ac:dyDescent="0.4">
      <c r="A41" s="30">
        <f>'Monthly ELEC - Raw'!A260</f>
        <v>258</v>
      </c>
      <c r="B41" s="32">
        <f>('Monthly ELEC - Raw'!B260*3.412)</f>
        <v>600.63141999999993</v>
      </c>
      <c r="C41" s="32">
        <f>('Monthly ELEC - Raw'!C260*3.412)</f>
        <v>516.38914</v>
      </c>
      <c r="D41" s="32">
        <f>('Monthly ELEC - Raw'!D260*3.412)</f>
        <v>481.40931599999993</v>
      </c>
      <c r="E41" s="32">
        <f>('Monthly ELEC - Raw'!E260*3.412)</f>
        <v>462.27823199999995</v>
      </c>
      <c r="F41" s="32">
        <f>('Monthly ELEC - Raw'!F260*3.412)</f>
        <v>411.92734799999999</v>
      </c>
      <c r="G41" s="32">
        <f>('Monthly ELEC - Raw'!G260*3.412)</f>
        <v>529.78124000000003</v>
      </c>
      <c r="H41" s="32">
        <f>('Monthly ELEC - Raw'!H260*3.412)</f>
        <v>768.12649999999996</v>
      </c>
      <c r="I41" s="32">
        <f>('Monthly ELEC - Raw'!I260*3.412)</f>
        <v>895.40092400000003</v>
      </c>
      <c r="J41" s="32">
        <f>('Monthly ELEC - Raw'!J260*3.412)</f>
        <v>609.11365199999989</v>
      </c>
      <c r="K41" s="32">
        <f>('Monthly ELEC - Raw'!K260*3.412)</f>
        <v>606.36016799999993</v>
      </c>
      <c r="L41" s="32">
        <f>('Monthly ELEC - Raw'!L260*3.412)</f>
        <v>520.21740399999999</v>
      </c>
      <c r="M41" s="32">
        <f>('Monthly ELEC - Raw'!M260*3.412)</f>
        <v>532.74285599999996</v>
      </c>
      <c r="N41" s="32">
        <f>('Monthly ELEC - Raw'!N260*3.412)</f>
        <v>6934.3782000000001</v>
      </c>
    </row>
    <row r="42" spans="1:14" x14ac:dyDescent="0.4">
      <c r="A42">
        <f>'Monthly ELEC - Raw'!A220</f>
        <v>218</v>
      </c>
      <c r="B42" s="16">
        <f>('Monthly ELEC - Raw'!B220*3.412)</f>
        <v>1012.4086400000001</v>
      </c>
      <c r="C42" s="16">
        <f>('Monthly ELEC - Raw'!C220*3.412)</f>
        <v>1074.5650439999999</v>
      </c>
      <c r="D42" s="16">
        <f>('Monthly ELEC - Raw'!D220*3.412)</f>
        <v>923.59428000000003</v>
      </c>
      <c r="E42" s="16">
        <f>('Monthly ELEC - Raw'!E220*3.412)</f>
        <v>826.84702000000004</v>
      </c>
      <c r="F42" s="16">
        <f>('Monthly ELEC - Raw'!F220*3.412)</f>
        <v>854.190788</v>
      </c>
      <c r="G42" s="16">
        <f>('Monthly ELEC - Raw'!G220*3.412)</f>
        <v>779.58399599999996</v>
      </c>
      <c r="H42" s="16">
        <f>('Monthly ELEC - Raw'!H220*3.412)</f>
        <v>424.79741200000001</v>
      </c>
      <c r="I42" s="16">
        <f>('Monthly ELEC - Raw'!I220*3.412)</f>
        <v>1031.2258200000001</v>
      </c>
      <c r="J42" s="16">
        <f>('Monthly ELEC - Raw'!J220*3.412)</f>
        <v>729.096632</v>
      </c>
      <c r="K42" s="16">
        <f>('Monthly ELEC - Raw'!K220*3.412)</f>
        <v>832.21068400000001</v>
      </c>
      <c r="L42" s="16">
        <f>('Monthly ELEC - Raw'!L220*3.412)</f>
        <v>1007.3964119999999</v>
      </c>
      <c r="M42" s="16">
        <f>('Monthly ELEC - Raw'!M220*3.412)</f>
        <v>1124.8613359999999</v>
      </c>
      <c r="N42" s="16">
        <f>('Monthly ELEC - Raw'!N220*3.412)</f>
        <v>10620.778064</v>
      </c>
    </row>
    <row r="43" spans="1:14" x14ac:dyDescent="0.4">
      <c r="A43">
        <f>'Monthly ELEC - Raw'!A24</f>
        <v>22</v>
      </c>
      <c r="B43" s="16">
        <f>('Monthly ELEC - Raw'!B24*3.412)</f>
        <v>1383.1770320000001</v>
      </c>
      <c r="C43" s="16">
        <f>('Monthly ELEC - Raw'!C24*3.412)</f>
        <v>1235.1064679999999</v>
      </c>
      <c r="D43" s="16">
        <f>('Monthly ELEC - Raw'!D24*3.412)</f>
        <v>1155.8832399999999</v>
      </c>
      <c r="E43" s="16">
        <f>('Monthly ELEC - Raw'!E24*3.412)</f>
        <v>964.87948000000006</v>
      </c>
      <c r="F43" s="16">
        <f>('Monthly ELEC - Raw'!F24*3.412)</f>
        <v>951.06770400000005</v>
      </c>
      <c r="G43" s="16">
        <f>('Monthly ELEC - Raw'!G24*3.412)</f>
        <v>1756.2144039999998</v>
      </c>
      <c r="H43" s="16">
        <f>('Monthly ELEC - Raw'!H24*3.412)</f>
        <v>1809.854456</v>
      </c>
      <c r="I43" s="16">
        <f>('Monthly ELEC - Raw'!I24*3.412)</f>
        <v>2221.328008</v>
      </c>
      <c r="J43" s="16">
        <f>('Monthly ELEC - Raw'!J24*3.412)</f>
        <v>990.46265600000004</v>
      </c>
      <c r="K43" s="16">
        <f>('Monthly ELEC - Raw'!K24*3.412)</f>
        <v>838.12367999999992</v>
      </c>
      <c r="L43" s="16">
        <f>('Monthly ELEC - Raw'!L24*3.412)</f>
        <v>1062.9847159999999</v>
      </c>
      <c r="M43" s="16">
        <f>('Monthly ELEC - Raw'!M24*3.412)</f>
        <v>1168.8863719999999</v>
      </c>
      <c r="N43" s="16">
        <f>('Monthly ELEC - Raw'!N24*3.412)</f>
        <v>15537.968215999999</v>
      </c>
    </row>
    <row r="44" spans="1:14" x14ac:dyDescent="0.4">
      <c r="A44">
        <f>'Monthly ELEC - Raw'!A185</f>
        <v>183</v>
      </c>
      <c r="B44" s="16">
        <f>('Monthly ELEC - Raw'!B185*3.412)</f>
        <v>2891.6358799999998</v>
      </c>
      <c r="C44" s="16">
        <f>('Monthly ELEC - Raw'!C185*3.412)</f>
        <v>2222.0752360000001</v>
      </c>
      <c r="D44" s="16">
        <f>('Monthly ELEC - Raw'!D185*3.412)</f>
        <v>1456.7090439999999</v>
      </c>
      <c r="E44" s="16">
        <f>('Monthly ELEC - Raw'!E185*3.412)</f>
        <v>1368.8671039999999</v>
      </c>
      <c r="F44" s="16">
        <f>('Monthly ELEC - Raw'!F185*3.412)</f>
        <v>1347.2998519999999</v>
      </c>
      <c r="G44" s="16">
        <f>('Monthly ELEC - Raw'!G185*3.412)</f>
        <v>1112.359768</v>
      </c>
      <c r="H44" s="16">
        <f>('Monthly ELEC - Raw'!H185*3.412)</f>
        <v>1278.8790159999999</v>
      </c>
      <c r="I44" s="16">
        <f>('Monthly ELEC - Raw'!I185*3.412)</f>
        <v>1382.3445039999999</v>
      </c>
      <c r="J44" s="16">
        <f>('Monthly ELEC - Raw'!J185*3.412)</f>
        <v>1317.2571919999998</v>
      </c>
      <c r="K44" s="16">
        <f>('Monthly ELEC - Raw'!K185*3.412)</f>
        <v>1517.11168</v>
      </c>
      <c r="L44" s="16">
        <f>('Monthly ELEC - Raw'!L185*3.412)</f>
        <v>2093.96146</v>
      </c>
      <c r="M44" s="16">
        <f>('Monthly ELEC - Raw'!M185*3.412)</f>
        <v>2822.30404</v>
      </c>
      <c r="N44" s="16">
        <f>('Monthly ELEC - Raw'!N185*3.412)</f>
        <v>20810.804775999997</v>
      </c>
    </row>
    <row r="45" spans="1:14" x14ac:dyDescent="0.4">
      <c r="A45">
        <f>'Monthly ELEC - Raw'!A211</f>
        <v>209</v>
      </c>
      <c r="B45" s="16">
        <f>('Monthly ELEC - Raw'!B211*3.412)</f>
        <v>629.21033199999999</v>
      </c>
      <c r="C45" s="16">
        <f>('Monthly ELEC - Raw'!C211*3.412)</f>
        <v>565.94161599999995</v>
      </c>
      <c r="D45" s="16">
        <f>('Monthly ELEC - Raw'!D211*3.412)</f>
        <v>493.36496400000004</v>
      </c>
      <c r="E45" s="16">
        <f>('Monthly ELEC - Raw'!E211*3.412)</f>
        <v>423.21083199999998</v>
      </c>
      <c r="F45" s="16">
        <f>('Monthly ELEC - Raw'!F211*3.412)</f>
        <v>424.773528</v>
      </c>
      <c r="G45" s="16">
        <f>('Monthly ELEC - Raw'!G211*3.412)</f>
        <v>622.84012800000005</v>
      </c>
      <c r="H45" s="16">
        <f>('Monthly ELEC - Raw'!H211*3.412)</f>
        <v>1568.2643840000001</v>
      </c>
      <c r="I45" s="16">
        <f>('Monthly ELEC - Raw'!I211*3.412)</f>
        <v>1706.8734719999998</v>
      </c>
      <c r="J45" s="16">
        <f>('Monthly ELEC - Raw'!J211*3.412)</f>
        <v>470.56256799999994</v>
      </c>
      <c r="K45" s="16">
        <f>('Monthly ELEC - Raw'!K211*3.412)</f>
        <v>495.09143600000004</v>
      </c>
      <c r="L45" s="16">
        <f>('Monthly ELEC - Raw'!L211*3.412)</f>
        <v>489.11361199999999</v>
      </c>
      <c r="M45" s="16">
        <f>('Monthly ELEC - Raw'!M211*3.412)</f>
        <v>535.76247599999999</v>
      </c>
      <c r="N45" s="16">
        <f>('Monthly ELEC - Raw'!N211*3.412)</f>
        <v>8425.0093480000014</v>
      </c>
    </row>
    <row r="46" spans="1:14" x14ac:dyDescent="0.4">
      <c r="A46">
        <f>'Monthly ELEC - Raw'!A254</f>
        <v>252</v>
      </c>
      <c r="B46" s="16">
        <f>('Monthly ELEC - Raw'!B254*3.412)</f>
        <v>1374.5651440000001</v>
      </c>
      <c r="C46" s="16">
        <f>('Monthly ELEC - Raw'!C254*3.412)</f>
        <v>154.26334400000002</v>
      </c>
      <c r="D46" s="16">
        <f>('Monthly ELEC - Raw'!D254*3.412)</f>
        <v>0</v>
      </c>
      <c r="E46" s="16">
        <f>('Monthly ELEC - Raw'!E254*3.412)</f>
        <v>989.08420799999999</v>
      </c>
      <c r="F46" s="16">
        <f>('Monthly ELEC - Raw'!F254*3.412)</f>
        <v>1431.9072160000001</v>
      </c>
      <c r="G46" s="16">
        <f>('Monthly ELEC - Raw'!G254*3.412)</f>
        <v>2343.1671160000001</v>
      </c>
      <c r="H46" s="16">
        <f>('Monthly ELEC - Raw'!H254*3.412)</f>
        <v>2537.1324920000002</v>
      </c>
      <c r="I46" s="16">
        <f>('Monthly ELEC - Raw'!I254*3.412)</f>
        <v>2511.9178120000001</v>
      </c>
      <c r="J46" s="16">
        <f>('Monthly ELEC - Raw'!J254*3.412)</f>
        <v>1519.9334039999999</v>
      </c>
      <c r="K46" s="16">
        <f>('Monthly ELEC - Raw'!K254*3.412)</f>
        <v>1327.8241559999999</v>
      </c>
      <c r="L46" s="16">
        <f>('Monthly ELEC - Raw'!L254*3.412)</f>
        <v>1513.9078120000001</v>
      </c>
      <c r="M46" s="16">
        <f>('Monthly ELEC - Raw'!M254*3.412)</f>
        <v>1677.598512</v>
      </c>
      <c r="N46" s="16">
        <f>('Monthly ELEC - Raw'!N254*3.412)</f>
        <v>17381.301216</v>
      </c>
    </row>
    <row r="47" spans="1:14" x14ac:dyDescent="0.4">
      <c r="A47">
        <f>'Monthly ELEC - Raw'!A25</f>
        <v>23</v>
      </c>
      <c r="B47" s="16">
        <f>('Monthly ELEC - Raw'!B25*3.412)</f>
        <v>977.21385999999984</v>
      </c>
      <c r="C47" s="16">
        <f>('Monthly ELEC - Raw'!C25*3.412)</f>
        <v>883.06654400000002</v>
      </c>
      <c r="D47" s="16">
        <f>('Monthly ELEC - Raw'!D25*3.412)</f>
        <v>846.24082799999996</v>
      </c>
      <c r="E47" s="16">
        <f>('Monthly ELEC - Raw'!E25*3.412)</f>
        <v>781.77449999999999</v>
      </c>
      <c r="F47" s="16">
        <f>('Monthly ELEC - Raw'!F25*3.412)</f>
        <v>968.65315199999998</v>
      </c>
      <c r="G47" s="16">
        <f>('Monthly ELEC - Raw'!G25*3.412)</f>
        <v>1635.8356319999998</v>
      </c>
      <c r="H47" s="16">
        <f>('Monthly ELEC - Raw'!H25*3.412)</f>
        <v>1915.5343319999997</v>
      </c>
      <c r="I47" s="16">
        <f>('Monthly ELEC - Raw'!I25*3.412)</f>
        <v>2293.8944240000001</v>
      </c>
      <c r="J47" s="16">
        <f>('Monthly ELEC - Raw'!J25*3.412)</f>
        <v>1127.8980159999999</v>
      </c>
      <c r="K47" s="16">
        <f>('Monthly ELEC - Raw'!K25*3.412)</f>
        <v>869.75974399999996</v>
      </c>
      <c r="L47" s="16">
        <f>('Monthly ELEC - Raw'!L25*3.412)</f>
        <v>951.62385999999992</v>
      </c>
      <c r="M47" s="16">
        <f>('Monthly ELEC - Raw'!M25*3.412)</f>
        <v>919.90590799999995</v>
      </c>
      <c r="N47" s="16">
        <f>('Monthly ELEC - Raw'!N25*3.412)</f>
        <v>14171.400800000001</v>
      </c>
    </row>
    <row r="48" spans="1:14" x14ac:dyDescent="0.4">
      <c r="A48">
        <f>'Monthly ELEC - Raw'!A111</f>
        <v>109</v>
      </c>
      <c r="B48" s="16">
        <f>('Monthly ELEC - Raw'!B111*3.412)</f>
        <v>1285.7644319999965</v>
      </c>
      <c r="C48" s="16">
        <f>('Monthly ELEC - Raw'!C111*3.412)</f>
        <v>1184.2915519999999</v>
      </c>
      <c r="D48" s="16">
        <f>('Monthly ELEC - Raw'!D111*3.412)</f>
        <v>1054.6150799999966</v>
      </c>
      <c r="E48" s="16">
        <f>('Monthly ELEC - Raw'!E111*3.412)</f>
        <v>929.5448080000001</v>
      </c>
      <c r="F48" s="16">
        <f>('Monthly ELEC - Raw'!F111*3.412)</f>
        <v>839.77850000000001</v>
      </c>
      <c r="G48" s="16">
        <f>('Monthly ELEC - Raw'!G111*3.412)</f>
        <v>812.01505599999996</v>
      </c>
      <c r="H48" s="16">
        <f>('Monthly ELEC - Raw'!H111*3.412)</f>
        <v>832.81460799999661</v>
      </c>
      <c r="I48" s="16">
        <f>('Monthly ELEC - Raw'!I111*3.412)</f>
        <v>713.61979999999664</v>
      </c>
      <c r="J48" s="16">
        <f>('Monthly ELEC - Raw'!J111*3.412)</f>
        <v>813.52315999999666</v>
      </c>
      <c r="K48" s="16">
        <f>('Monthly ELEC - Raw'!K111*3.412)</f>
        <v>891.45323999999664</v>
      </c>
      <c r="L48" s="16">
        <f>('Monthly ELEC - Raw'!L111*3.412)</f>
        <v>1064.3119839999999</v>
      </c>
      <c r="M48" s="16">
        <f>('Monthly ELEC - Raw'!M111*3.412)</f>
        <v>871.59881199999995</v>
      </c>
      <c r="N48" s="16">
        <f>('Monthly ELEC - Raw'!N111*3.412)</f>
        <v>11293.33103199998</v>
      </c>
    </row>
    <row r="49" spans="1:14" x14ac:dyDescent="0.4">
      <c r="A49">
        <f>'Monthly ELEC - Raw'!A124</f>
        <v>122</v>
      </c>
      <c r="B49" s="16">
        <f>('Monthly ELEC - Raw'!B124*3.412)</f>
        <v>1802.829148</v>
      </c>
      <c r="C49" s="16">
        <f>('Monthly ELEC - Raw'!C124*3.412)</f>
        <v>1471.9675079999965</v>
      </c>
      <c r="D49" s="16">
        <f>('Monthly ELEC - Raw'!D124*3.412)</f>
        <v>1465.2049240000001</v>
      </c>
      <c r="E49" s="16">
        <f>('Monthly ELEC - Raw'!E124*3.412)</f>
        <v>1613.514328</v>
      </c>
      <c r="F49" s="16">
        <f>('Monthly ELEC - Raw'!F124*3.412)</f>
        <v>2398.9737880000034</v>
      </c>
      <c r="G49" s="16">
        <f>('Monthly ELEC - Raw'!G124*3.412)</f>
        <v>3514.0529200000001</v>
      </c>
      <c r="H49" s="16">
        <f>('Monthly ELEC - Raw'!H124*3.412)</f>
        <v>3684.5778559999994</v>
      </c>
      <c r="I49" s="16">
        <f>('Monthly ELEC - Raw'!I124*3.412)</f>
        <v>4302.0679679999657</v>
      </c>
      <c r="J49" s="16">
        <f>('Monthly ELEC - Raw'!J124*3.412)</f>
        <v>2551.889392</v>
      </c>
      <c r="K49" s="16">
        <f>('Monthly ELEC - Raw'!K124*3.412)</f>
        <v>1633.8327879999999</v>
      </c>
      <c r="L49" s="16">
        <f>('Monthly ELEC - Raw'!L124*3.412)</f>
        <v>1562.2422039999965</v>
      </c>
      <c r="M49" s="16">
        <f>('Monthly ELEC - Raw'!M124*3.412)</f>
        <v>1559.4716599999999</v>
      </c>
      <c r="N49" s="16">
        <f>('Monthly ELEC - Raw'!N124*3.412)</f>
        <v>27560.624483999964</v>
      </c>
    </row>
    <row r="50" spans="1:14" x14ac:dyDescent="0.4">
      <c r="A50">
        <f>'Monthly ELEC - Raw'!A195</f>
        <v>193</v>
      </c>
      <c r="B50" s="16">
        <f>('Monthly ELEC - Raw'!B195*3.412)</f>
        <v>1422.3911479999999</v>
      </c>
      <c r="C50" s="16">
        <f>('Monthly ELEC - Raw'!C195*3.412)</f>
        <v>741.68691200000001</v>
      </c>
      <c r="D50" s="16">
        <f>('Monthly ELEC - Raw'!D195*3.412)</f>
        <v>611.35533599999997</v>
      </c>
      <c r="E50" s="16">
        <f>('Monthly ELEC - Raw'!E195*3.412)</f>
        <v>354.43856</v>
      </c>
      <c r="F50" s="16">
        <f>('Monthly ELEC - Raw'!F195*3.412)</f>
        <v>191.16071200000002</v>
      </c>
      <c r="G50" s="16">
        <f>('Monthly ELEC - Raw'!G195*3.412)</f>
        <v>41.769704000000004</v>
      </c>
      <c r="H50" s="16">
        <f>('Monthly ELEC - Raw'!H195*3.412)</f>
        <v>32.393527999999996</v>
      </c>
      <c r="I50" s="16">
        <f>('Monthly ELEC - Raw'!I195*3.412)</f>
        <v>21.973280000000003</v>
      </c>
      <c r="J50" s="16">
        <f>('Monthly ELEC - Raw'!J195*3.412)</f>
        <v>20.229748000000001</v>
      </c>
      <c r="K50" s="16">
        <f>('Monthly ELEC - Raw'!K195*3.412)</f>
        <v>27.841919999999998</v>
      </c>
      <c r="L50" s="16">
        <f>('Monthly ELEC - Raw'!L195*3.412)</f>
        <v>150.28836399999997</v>
      </c>
      <c r="M50" s="16">
        <f>('Monthly ELEC - Raw'!M195*3.412)</f>
        <v>181.47063199999999</v>
      </c>
      <c r="N50" s="16">
        <f>('Monthly ELEC - Raw'!N195*3.412)</f>
        <v>3796.999843999999</v>
      </c>
    </row>
    <row r="51" spans="1:14" x14ac:dyDescent="0.4">
      <c r="A51">
        <f>'Monthly ELEC - Raw'!A73</f>
        <v>71</v>
      </c>
      <c r="B51" s="16">
        <f>('Monthly ELEC - Raw'!B73*3.412)</f>
        <v>1828.9582440000001</v>
      </c>
      <c r="C51" s="16">
        <f>('Monthly ELEC - Raw'!C73*3.412)</f>
        <v>1499.11338</v>
      </c>
      <c r="D51" s="16">
        <f>('Monthly ELEC - Raw'!D73*3.412)</f>
        <v>1370.238728</v>
      </c>
      <c r="E51" s="16">
        <f>('Monthly ELEC - Raw'!E73*3.412)</f>
        <v>1312.4496839999999</v>
      </c>
      <c r="F51" s="16">
        <f>('Monthly ELEC - Raw'!F73*3.412)</f>
        <v>1765.344916</v>
      </c>
      <c r="G51" s="16">
        <f>('Monthly ELEC - Raw'!G73*3.412)</f>
        <v>2726.9454639999999</v>
      </c>
      <c r="H51" s="16">
        <f>('Monthly ELEC - Raw'!H73*3.412)</f>
        <v>2436.6661519999998</v>
      </c>
      <c r="I51" s="16">
        <f>('Monthly ELEC - Raw'!I73*3.412)</f>
        <v>2951.905448</v>
      </c>
      <c r="J51" s="16">
        <f>('Monthly ELEC - Raw'!J73*3.412)</f>
        <v>3048.0112520000002</v>
      </c>
      <c r="K51" s="16">
        <f>('Monthly ELEC - Raw'!K73*3.412)</f>
        <v>2934.9853400000002</v>
      </c>
      <c r="L51" s="16">
        <f>('Monthly ELEC - Raw'!L73*3.412)</f>
        <v>2672.800436</v>
      </c>
      <c r="M51" s="16">
        <f>('Monthly ELEC - Raw'!M73*3.412)</f>
        <v>3076.3581479999998</v>
      </c>
      <c r="N51" s="16">
        <f>('Monthly ELEC - Raw'!N73*3.412)</f>
        <v>27623.777191999994</v>
      </c>
    </row>
    <row r="52" spans="1:14" x14ac:dyDescent="0.4">
      <c r="A52">
        <f>'Monthly ELEC - Raw'!A77</f>
        <v>75</v>
      </c>
      <c r="B52" s="16">
        <f>('Monthly ELEC - Raw'!B77*3.412)</f>
        <v>1603.1896159999999</v>
      </c>
      <c r="C52" s="16">
        <f>('Monthly ELEC - Raw'!C77*3.412)</f>
        <v>1436.994508</v>
      </c>
      <c r="D52" s="16">
        <f>('Monthly ELEC - Raw'!D77*3.412)</f>
        <v>1202.1090159999999</v>
      </c>
      <c r="E52" s="16">
        <f>('Monthly ELEC - Raw'!E77*3.412)</f>
        <v>1170.1692840000001</v>
      </c>
      <c r="F52" s="16">
        <f>('Monthly ELEC - Raw'!F77*3.412)</f>
        <v>1363.4044919999999</v>
      </c>
      <c r="G52" s="16">
        <f>('Monthly ELEC - Raw'!G77*3.412)</f>
        <v>2327.3013159999996</v>
      </c>
      <c r="H52" s="16">
        <f>('Monthly ELEC - Raw'!H77*3.412)</f>
        <v>2748.7481439999997</v>
      </c>
      <c r="I52" s="16">
        <f>('Monthly ELEC - Raw'!I77*3.412)</f>
        <v>2971.5244480000001</v>
      </c>
      <c r="J52" s="16">
        <f>('Monthly ELEC - Raw'!J77*3.412)</f>
        <v>1187.9287439999998</v>
      </c>
      <c r="K52" s="16">
        <f>('Monthly ELEC - Raw'!K77*3.412)</f>
        <v>1476.9694999999999</v>
      </c>
      <c r="L52" s="16">
        <f>('Monthly ELEC - Raw'!L77*3.412)</f>
        <v>1672.3064999999999</v>
      </c>
      <c r="M52" s="16">
        <f>('Monthly ELEC - Raw'!M77*3.412)</f>
        <v>1672.258732</v>
      </c>
      <c r="N52" s="16">
        <f>('Monthly ELEC - Raw'!N77*3.412)</f>
        <v>20832.904300000002</v>
      </c>
    </row>
    <row r="53" spans="1:14" x14ac:dyDescent="0.4">
      <c r="A53">
        <f>'Monthly ELEC - Raw'!A189</f>
        <v>187</v>
      </c>
      <c r="B53" s="16">
        <f>('Monthly ELEC - Raw'!B189*3.412)</f>
        <v>1180.9102600000001</v>
      </c>
      <c r="C53" s="16">
        <f>('Monthly ELEC - Raw'!C189*3.412)</f>
        <v>989.55165199999999</v>
      </c>
      <c r="D53" s="16">
        <f>('Monthly ELEC - Raw'!D189*3.412)</f>
        <v>916.27212799999995</v>
      </c>
      <c r="E53" s="16">
        <f>('Monthly ELEC - Raw'!E189*3.412)</f>
        <v>861.69377599999996</v>
      </c>
      <c r="F53" s="16">
        <f>('Monthly ELEC - Raw'!F189*3.412)</f>
        <v>841.90417599999989</v>
      </c>
      <c r="G53" s="16">
        <f>('Monthly ELEC - Raw'!G189*3.412)</f>
        <v>763.47594400000003</v>
      </c>
      <c r="H53" s="16">
        <f>('Monthly ELEC - Raw'!H189*3.412)</f>
        <v>828.02416000000005</v>
      </c>
      <c r="I53" s="16">
        <f>('Monthly ELEC - Raw'!I189*3.412)</f>
        <v>812.67357200000004</v>
      </c>
      <c r="J53" s="16">
        <f>('Monthly ELEC - Raw'!J189*3.412)</f>
        <v>822.71508799999992</v>
      </c>
      <c r="K53" s="16">
        <f>('Monthly ELEC - Raw'!K189*3.412)</f>
        <v>850.55018400000006</v>
      </c>
      <c r="L53" s="16">
        <f>('Monthly ELEC - Raw'!L189*3.412)</f>
        <v>987.22466799999995</v>
      </c>
      <c r="M53" s="16">
        <f>('Monthly ELEC - Raw'!M189*3.412)</f>
        <v>1101.765508</v>
      </c>
      <c r="N53" s="16">
        <f>('Monthly ELEC - Raw'!N189*3.412)</f>
        <v>10956.761116</v>
      </c>
    </row>
    <row r="54" spans="1:14" x14ac:dyDescent="0.4">
      <c r="A54">
        <f>'Monthly ELEC - Raw'!A251</f>
        <v>249</v>
      </c>
      <c r="B54" s="16">
        <f>('Monthly ELEC - Raw'!B251*3.412)</f>
        <v>1585.7235880000001</v>
      </c>
      <c r="C54" s="16">
        <f>('Monthly ELEC - Raw'!C251*3.412)</f>
        <v>1335.702464</v>
      </c>
      <c r="D54" s="16">
        <f>('Monthly ELEC - Raw'!D251*3.412)</f>
        <v>1385.367536</v>
      </c>
      <c r="E54" s="16">
        <f>('Monthly ELEC - Raw'!E251*3.412)</f>
        <v>1446.7118840000001</v>
      </c>
      <c r="F54" s="16">
        <f>('Monthly ELEC - Raw'!F251*3.412)</f>
        <v>1612.644268</v>
      </c>
      <c r="G54" s="16">
        <f>('Monthly ELEC - Raw'!G251*3.412)</f>
        <v>2009.2517360000002</v>
      </c>
      <c r="H54" s="16">
        <f>('Monthly ELEC - Raw'!H251*3.412)</f>
        <v>1794.2240839999999</v>
      </c>
      <c r="I54" s="16">
        <f>('Monthly ELEC - Raw'!I251*3.412)</f>
        <v>1680.6863720000001</v>
      </c>
      <c r="J54" s="16">
        <f>('Monthly ELEC - Raw'!J251*3.412)</f>
        <v>1066.2977679999999</v>
      </c>
      <c r="K54" s="16">
        <f>('Monthly ELEC - Raw'!K251*3.412)</f>
        <v>685.65845999999999</v>
      </c>
      <c r="L54" s="16">
        <f>('Monthly ELEC - Raw'!L251*3.412)</f>
        <v>950.59684799999991</v>
      </c>
      <c r="M54" s="16">
        <f>('Monthly ELEC - Raw'!M251*3.412)</f>
        <v>1069.204792</v>
      </c>
      <c r="N54" s="16">
        <f>('Monthly ELEC - Raw'!N251*3.412)</f>
        <v>16622.069800000001</v>
      </c>
    </row>
    <row r="55" spans="1:14" x14ac:dyDescent="0.4">
      <c r="A55">
        <f>'Monthly ELEC - Raw'!A243</f>
        <v>241</v>
      </c>
      <c r="B55" s="16">
        <f>('Monthly ELEC - Raw'!B243*3.412)</f>
        <v>1729.0821799999999</v>
      </c>
      <c r="C55" s="16">
        <f>('Monthly ELEC - Raw'!C243*3.412)</f>
        <v>1535.021268</v>
      </c>
      <c r="D55" s="16">
        <f>('Monthly ELEC - Raw'!D243*3.412)</f>
        <v>1536.710208</v>
      </c>
      <c r="E55" s="16">
        <f>('Monthly ELEC - Raw'!E243*3.412)</f>
        <v>1492.3200879999999</v>
      </c>
      <c r="F55" s="16">
        <f>('Monthly ELEC - Raw'!F243*3.412)</f>
        <v>1633.027556</v>
      </c>
      <c r="G55" s="16">
        <f>('Monthly ELEC - Raw'!G243*3.412)</f>
        <v>2364.3454000000002</v>
      </c>
      <c r="H55" s="16">
        <f>('Monthly ELEC - Raw'!H243*3.412)</f>
        <v>3176.8995519999999</v>
      </c>
      <c r="I55" s="16">
        <f>('Monthly ELEC - Raw'!I243*3.412)</f>
        <v>3182.1710919999996</v>
      </c>
      <c r="J55" s="16">
        <f>('Monthly ELEC - Raw'!J243*3.412)</f>
        <v>2042.1024719999998</v>
      </c>
      <c r="K55" s="16">
        <f>('Monthly ELEC - Raw'!K243*3.412)</f>
        <v>1905.257388</v>
      </c>
      <c r="L55" s="16">
        <f>('Monthly ELEC - Raw'!L243*3.412)</f>
        <v>1759.1589600000002</v>
      </c>
      <c r="M55" s="16">
        <f>('Monthly ELEC - Raw'!M243*3.412)</f>
        <v>1899.7231240000001</v>
      </c>
      <c r="N55" s="16">
        <f>('Monthly ELEC - Raw'!N243*3.412)</f>
        <v>24255.819288000002</v>
      </c>
    </row>
    <row r="56" spans="1:14" x14ac:dyDescent="0.4">
      <c r="A56">
        <f>'Monthly ELEC - Raw'!A184</f>
        <v>182</v>
      </c>
      <c r="B56" s="16">
        <f>('Monthly ELEC - Raw'!B184*3.412)</f>
        <v>1269.274236</v>
      </c>
      <c r="C56" s="16">
        <f>('Monthly ELEC - Raw'!C184*3.412)</f>
        <v>1272.9114280000001</v>
      </c>
      <c r="D56" s="16">
        <f>('Monthly ELEC - Raw'!D184*3.412)</f>
        <v>1170.9335719999999</v>
      </c>
      <c r="E56" s="16">
        <f>('Monthly ELEC - Raw'!E184*3.412)</f>
        <v>834.25447199999996</v>
      </c>
      <c r="F56" s="16">
        <f>('Monthly ELEC - Raw'!F184*3.412)</f>
        <v>1180.0606720000001</v>
      </c>
      <c r="G56" s="16">
        <f>('Monthly ELEC - Raw'!G184*3.412)</f>
        <v>1323.5966879999999</v>
      </c>
      <c r="H56" s="16">
        <f>('Monthly ELEC - Raw'!H184*3.412)</f>
        <v>940.63039599999991</v>
      </c>
      <c r="I56" s="16">
        <f>('Monthly ELEC - Raw'!I184*3.412)</f>
        <v>1229.1525280000001</v>
      </c>
      <c r="J56" s="16">
        <f>('Monthly ELEC - Raw'!J184*3.412)</f>
        <v>1039.3634400000001</v>
      </c>
      <c r="K56" s="16">
        <f>('Monthly ELEC - Raw'!K184*3.412)</f>
        <v>1096.9375280000002</v>
      </c>
      <c r="L56" s="16">
        <f>('Monthly ELEC - Raw'!L184*3.412)</f>
        <v>1231.7149400000001</v>
      </c>
      <c r="M56" s="16">
        <f>('Monthly ELEC - Raw'!M184*3.412)</f>
        <v>1177.7336879999998</v>
      </c>
      <c r="N56" s="16">
        <f>('Monthly ELEC - Raw'!N184*3.412)</f>
        <v>13766.563587999999</v>
      </c>
    </row>
    <row r="57" spans="1:14" x14ac:dyDescent="0.4">
      <c r="A57">
        <f>'Monthly ELEC - Raw'!A136</f>
        <v>134</v>
      </c>
      <c r="B57" s="16">
        <f>('Monthly ELEC - Raw'!B136*3.412)</f>
        <v>1129.0683319999964</v>
      </c>
      <c r="C57" s="16">
        <f>('Monthly ELEC - Raw'!C136*3.412)</f>
        <v>944.62584799999661</v>
      </c>
      <c r="D57" s="16">
        <f>('Monthly ELEC - Raw'!D136*3.412)</f>
        <v>823.00169599999992</v>
      </c>
      <c r="E57" s="16">
        <f>('Monthly ELEC - Raw'!E136*3.412)</f>
        <v>840.98634800000002</v>
      </c>
      <c r="F57" s="16">
        <f>('Monthly ELEC - Raw'!F136*3.412)</f>
        <v>972.46094399999993</v>
      </c>
      <c r="G57" s="16">
        <f>('Monthly ELEC - Raw'!G136*3.412)</f>
        <v>1566.3331919999998</v>
      </c>
      <c r="H57" s="16">
        <f>('Monthly ELEC - Raw'!H136*3.412)</f>
        <v>1891.1453559999966</v>
      </c>
      <c r="I57" s="16">
        <f>('Monthly ELEC - Raw'!I136*3.412)</f>
        <v>1707.3409159999965</v>
      </c>
      <c r="J57" s="16">
        <f>('Monthly ELEC - Raw'!J136*3.412)</f>
        <v>1339.9845239999966</v>
      </c>
      <c r="K57" s="16">
        <f>('Monthly ELEC - Raw'!K136*3.412)</f>
        <v>1018.9255599999999</v>
      </c>
      <c r="L57" s="16">
        <f>('Monthly ELEC - Raw'!L136*3.412)</f>
        <v>1097.4663879999964</v>
      </c>
      <c r="M57" s="16">
        <f>('Monthly ELEC - Raw'!M136*3.412)</f>
        <v>1180.5861199999999</v>
      </c>
      <c r="N57" s="16">
        <f>('Monthly ELEC - Raw'!N136*3.412)</f>
        <v>14511.925223999979</v>
      </c>
    </row>
    <row r="58" spans="1:14" x14ac:dyDescent="0.4">
      <c r="A58">
        <f>'Monthly ELEC - Raw'!A169</f>
        <v>167</v>
      </c>
      <c r="B58" s="16">
        <f>('Monthly ELEC - Raw'!B169*3.412)</f>
        <v>4368.0219280000001</v>
      </c>
      <c r="C58" s="16">
        <f>('Monthly ELEC - Raw'!C169*3.412)</f>
        <v>5590.5756479999654</v>
      </c>
      <c r="D58" s="16">
        <f>('Monthly ELEC - Raw'!D169*3.412)</f>
        <v>3198.0334799999969</v>
      </c>
      <c r="E58" s="16">
        <f>('Monthly ELEC - Raw'!E169*3.412)</f>
        <v>1962.9713679999968</v>
      </c>
      <c r="F58" s="16">
        <f>('Monthly ELEC - Raw'!F169*3.412)</f>
        <v>2105.9751120000001</v>
      </c>
      <c r="G58" s="16">
        <f>('Monthly ELEC - Raw'!G169*3.412)</f>
        <v>1615.145264</v>
      </c>
      <c r="H58" s="16">
        <f>('Monthly ELEC - Raw'!H169*3.412)</f>
        <v>1719.9107239999998</v>
      </c>
      <c r="I58" s="16">
        <f>('Monthly ELEC - Raw'!I169*3.412)</f>
        <v>879.87291199999993</v>
      </c>
      <c r="J58" s="16">
        <f>('Monthly ELEC - Raw'!J169*3.412)</f>
        <v>574.31125199999656</v>
      </c>
      <c r="K58" s="16">
        <f>('Monthly ELEC - Raw'!K169*3.412)</f>
        <v>422.94810799999658</v>
      </c>
      <c r="L58" s="16">
        <f>('Monthly ELEC - Raw'!L169*3.412)</f>
        <v>418.13036399999658</v>
      </c>
      <c r="M58" s="16">
        <f>('Monthly ELEC - Raw'!M169*3.412)</f>
        <v>334.50224400000002</v>
      </c>
      <c r="N58" s="16">
        <f>('Monthly ELEC - Raw'!N169*3.412)</f>
        <v>23190.398403999949</v>
      </c>
    </row>
    <row r="59" spans="1:14" x14ac:dyDescent="0.4">
      <c r="A59">
        <f>'Monthly ELEC - Raw'!A157</f>
        <v>155</v>
      </c>
      <c r="B59" s="16">
        <f>('Monthly ELEC - Raw'!B157*3.412)</f>
        <v>1509.96354</v>
      </c>
      <c r="C59" s="16">
        <f>('Monthly ELEC - Raw'!C157*3.412)</f>
        <v>1605.5063639999967</v>
      </c>
      <c r="D59" s="16">
        <f>('Monthly ELEC - Raw'!D157*3.412)</f>
        <v>1497.8509399999964</v>
      </c>
      <c r="E59" s="16">
        <f>('Monthly ELEC - Raw'!E157*3.412)</f>
        <v>1369.904352</v>
      </c>
      <c r="F59" s="16">
        <f>('Monthly ELEC - Raw'!F157*3.412)</f>
        <v>1926.9884159999965</v>
      </c>
      <c r="G59" s="16">
        <f>('Monthly ELEC - Raw'!G157*3.412)</f>
        <v>2600.8311199999998</v>
      </c>
      <c r="H59" s="16">
        <f>('Monthly ELEC - Raw'!H157*3.412)</f>
        <v>2686.7623400000002</v>
      </c>
      <c r="I59" s="16">
        <f>('Monthly ELEC - Raw'!I157*3.412)</f>
        <v>2465.9308759999967</v>
      </c>
      <c r="J59" s="16">
        <f>('Monthly ELEC - Raw'!J157*3.412)</f>
        <v>1834.6733439999998</v>
      </c>
      <c r="K59" s="16">
        <f>('Monthly ELEC - Raw'!K157*3.412)</f>
        <v>1530.8142719999964</v>
      </c>
      <c r="L59" s="16">
        <f>('Monthly ELEC - Raw'!L157*3.412)</f>
        <v>1488.6385399999965</v>
      </c>
      <c r="M59" s="16">
        <f>('Monthly ELEC - Raw'!M157*3.412)</f>
        <v>1552.5896560000001</v>
      </c>
      <c r="N59" s="16">
        <f>('Monthly ELEC - Raw'!N157*3.412)</f>
        <v>22070.453759999979</v>
      </c>
    </row>
    <row r="60" spans="1:14" x14ac:dyDescent="0.4">
      <c r="A60">
        <f>'Monthly ELEC - Raw'!A241</f>
        <v>239</v>
      </c>
      <c r="B60" s="16">
        <f>('Monthly ELEC - Raw'!B241*3.412)</f>
        <v>1336.9580799999999</v>
      </c>
      <c r="C60" s="16">
        <f>('Monthly ELEC - Raw'!C241*3.412)</f>
        <v>1092.331328</v>
      </c>
      <c r="D60" s="16">
        <f>('Monthly ELEC - Raw'!D241*3.412)</f>
        <v>1245.339056</v>
      </c>
      <c r="E60" s="16">
        <f>('Monthly ELEC - Raw'!E241*3.412)</f>
        <v>546.00188800000001</v>
      </c>
      <c r="F60" s="16">
        <f>('Monthly ELEC - Raw'!F241*3.412)</f>
        <v>1107.5386120000001</v>
      </c>
      <c r="G60" s="16">
        <f>('Monthly ELEC - Raw'!G241*3.412)</f>
        <v>1598.798372</v>
      </c>
      <c r="H60" s="16">
        <f>('Monthly ELEC - Raw'!H241*3.412)</f>
        <v>1605.5131879999999</v>
      </c>
      <c r="I60" s="16">
        <f>('Monthly ELEC - Raw'!I241*3.412)</f>
        <v>1560.447492</v>
      </c>
      <c r="J60" s="16">
        <f>('Monthly ELEC - Raw'!J241*3.412)</f>
        <v>1116.1675599999999</v>
      </c>
      <c r="K60" s="16">
        <f>('Monthly ELEC - Raw'!K241*3.412)</f>
        <v>1203.815016</v>
      </c>
      <c r="L60" s="16">
        <f>('Monthly ELEC - Raw'!L241*3.412)</f>
        <v>1272.19832</v>
      </c>
      <c r="M60" s="16">
        <f>('Monthly ELEC - Raw'!M241*3.412)</f>
        <v>1178.9142399999998</v>
      </c>
      <c r="N60" s="16">
        <f>('Monthly ELEC - Raw'!N241*3.412)</f>
        <v>14864.023152000002</v>
      </c>
    </row>
    <row r="61" spans="1:14" x14ac:dyDescent="0.4">
      <c r="A61">
        <f>'Monthly ELEC - Raw'!A64</f>
        <v>62</v>
      </c>
      <c r="B61" s="16">
        <f>('Monthly ELEC - Raw'!B64*3.412)</f>
        <v>1295.5022799999999</v>
      </c>
      <c r="C61" s="16">
        <f>('Monthly ELEC - Raw'!C64*3.412)</f>
        <v>1219.1758399999999</v>
      </c>
      <c r="D61" s="16">
        <f>('Monthly ELEC - Raw'!D64*3.412)</f>
        <v>1115.068896</v>
      </c>
      <c r="E61" s="16">
        <f>('Monthly ELEC - Raw'!E64*3.412)</f>
        <v>1130.0339280000001</v>
      </c>
      <c r="F61" s="16">
        <f>('Monthly ELEC - Raw'!F64*3.412)</f>
        <v>1761.629248</v>
      </c>
      <c r="G61" s="16">
        <f>('Monthly ELEC - Raw'!G64*3.412)</f>
        <v>2796.5332039999998</v>
      </c>
      <c r="H61" s="16">
        <f>('Monthly ELEC - Raw'!H64*3.412)</f>
        <v>2720.3671279999999</v>
      </c>
      <c r="I61" s="16">
        <f>('Monthly ELEC - Raw'!I64*3.412)</f>
        <v>2725.2360519999997</v>
      </c>
      <c r="J61" s="16">
        <f>('Monthly ELEC - Raw'!J64*3.412)</f>
        <v>2566.1003719999999</v>
      </c>
      <c r="K61" s="16">
        <f>('Monthly ELEC - Raw'!K64*3.412)</f>
        <v>1865.7839600000002</v>
      </c>
      <c r="L61" s="16">
        <f>('Monthly ELEC - Raw'!L64*3.412)</f>
        <v>1604.68066</v>
      </c>
      <c r="M61" s="16">
        <f>('Monthly ELEC - Raw'!M64*3.412)</f>
        <v>1936.4840120000001</v>
      </c>
      <c r="N61" s="16">
        <f>('Monthly ELEC - Raw'!N64*3.412)</f>
        <v>22736.595580000005</v>
      </c>
    </row>
    <row r="62" spans="1:14" x14ac:dyDescent="0.4">
      <c r="A62">
        <f>'Monthly ELEC - Raw'!A231</f>
        <v>229</v>
      </c>
      <c r="B62" s="16">
        <f>('Monthly ELEC - Raw'!B231*3.412)</f>
        <v>1350.9779880000001</v>
      </c>
      <c r="C62" s="16">
        <f>('Monthly ELEC - Raw'!C231*3.412)</f>
        <v>968.3870159999999</v>
      </c>
      <c r="D62" s="16">
        <f>('Monthly ELEC - Raw'!D231*3.412)</f>
        <v>882.73557999999991</v>
      </c>
      <c r="E62" s="16">
        <f>('Monthly ELEC - Raw'!E231*3.412)</f>
        <v>852.82257600000003</v>
      </c>
      <c r="F62" s="16">
        <f>('Monthly ELEC - Raw'!F231*3.412)</f>
        <v>1105.3139880000001</v>
      </c>
      <c r="G62" s="16">
        <f>('Monthly ELEC - Raw'!G231*3.412)</f>
        <v>1746.169476</v>
      </c>
      <c r="H62" s="16">
        <f>('Monthly ELEC - Raw'!H231*3.412)</f>
        <v>2304.4272679999999</v>
      </c>
      <c r="I62" s="16">
        <f>('Monthly ELEC - Raw'!I231*3.412)</f>
        <v>3263.3732800000002</v>
      </c>
      <c r="J62" s="16">
        <f>('Monthly ELEC - Raw'!J231*3.412)</f>
        <v>1348.094848</v>
      </c>
      <c r="K62" s="16">
        <f>('Monthly ELEC - Raw'!K231*3.412)</f>
        <v>1035.3475159999998</v>
      </c>
      <c r="L62" s="16">
        <f>('Monthly ELEC - Raw'!L231*3.412)</f>
        <v>1429.9282560000001</v>
      </c>
      <c r="M62" s="16">
        <f>('Monthly ELEC - Raw'!M231*3.412)</f>
        <v>1082.0577959999998</v>
      </c>
      <c r="N62" s="16">
        <f>('Monthly ELEC - Raw'!N231*3.412)</f>
        <v>17369.635587999997</v>
      </c>
    </row>
    <row r="63" spans="1:14" x14ac:dyDescent="0.4">
      <c r="A63">
        <f>'Monthly ELEC - Raw'!A114</f>
        <v>112</v>
      </c>
      <c r="B63" s="16">
        <f>('Monthly ELEC - Raw'!B114*3.412)</f>
        <v>1674.060268</v>
      </c>
      <c r="C63" s="16">
        <f>('Monthly ELEC - Raw'!C114*3.412)</f>
        <v>1611.0952199999965</v>
      </c>
      <c r="D63" s="16">
        <f>('Monthly ELEC - Raw'!D114*3.412)</f>
        <v>1347.5796359999999</v>
      </c>
      <c r="E63" s="16">
        <f>('Monthly ELEC - Raw'!E114*3.412)</f>
        <v>1402.949572</v>
      </c>
      <c r="F63" s="16">
        <f>('Monthly ELEC - Raw'!F114*3.412)</f>
        <v>1522.84384</v>
      </c>
      <c r="G63" s="16">
        <f>('Monthly ELEC - Raw'!G114*3.412)</f>
        <v>2401.6726799999965</v>
      </c>
      <c r="H63" s="16">
        <f>('Monthly ELEC - Raw'!H114*3.412)</f>
        <v>2287.1454879999965</v>
      </c>
      <c r="I63" s="16">
        <f>('Monthly ELEC - Raw'!I114*3.412)</f>
        <v>3654.0677519999995</v>
      </c>
      <c r="J63" s="16">
        <f>('Monthly ELEC - Raw'!J114*3.412)</f>
        <v>1783.309096</v>
      </c>
      <c r="K63" s="16">
        <f>('Monthly ELEC - Raw'!K114*3.412)</f>
        <v>1679.1680319999966</v>
      </c>
      <c r="L63" s="16">
        <f>('Monthly ELEC - Raw'!L114*3.412)</f>
        <v>1675.6912039999966</v>
      </c>
      <c r="M63" s="16">
        <f>('Monthly ELEC - Raw'!M114*3.412)</f>
        <v>1406.8426639999964</v>
      </c>
      <c r="N63" s="16">
        <f>('Monthly ELEC - Raw'!N114*3.412)</f>
        <v>22446.425451999978</v>
      </c>
    </row>
    <row r="64" spans="1:14" x14ac:dyDescent="0.4">
      <c r="A64">
        <f>'Monthly ELEC - Raw'!A7</f>
        <v>5</v>
      </c>
      <c r="B64" s="16">
        <f>('Monthly ELEC - Raw'!B7*3.412)</f>
        <v>1341.560868</v>
      </c>
      <c r="C64" s="16">
        <f>('Monthly ELEC - Raw'!C7*3.412)</f>
        <v>1053.400408</v>
      </c>
      <c r="D64" s="16">
        <f>('Monthly ELEC - Raw'!D7*3.412)</f>
        <v>901.97584799999993</v>
      </c>
      <c r="E64" s="16">
        <f>('Monthly ELEC - Raw'!E7*3.412)</f>
        <v>890.72989599999994</v>
      </c>
      <c r="F64" s="16">
        <f>('Monthly ELEC - Raw'!F7*3.412)</f>
        <v>1048.5928999999999</v>
      </c>
      <c r="G64" s="16">
        <f>('Monthly ELEC - Raw'!G7*3.412)</f>
        <v>1636.439556</v>
      </c>
      <c r="H64" s="16">
        <f>('Monthly ELEC - Raw'!H7*3.412)</f>
        <v>1606.8814</v>
      </c>
      <c r="I64" s="16">
        <f>('Monthly ELEC - Raw'!I7*3.412)</f>
        <v>1901.9477479999998</v>
      </c>
      <c r="J64" s="16">
        <f>('Monthly ELEC - Raw'!J7*3.412)</f>
        <v>1205.1627559999999</v>
      </c>
      <c r="K64" s="16">
        <f>('Monthly ELEC - Raw'!K7*3.412)</f>
        <v>1184.27108</v>
      </c>
      <c r="L64" s="16">
        <f>('Monthly ELEC - Raw'!L7*3.412)</f>
        <v>968.03557999999987</v>
      </c>
      <c r="M64" s="16">
        <f>('Monthly ELEC - Raw'!M7*3.412)</f>
        <v>987.1393680000001</v>
      </c>
      <c r="N64" s="16">
        <f>('Monthly ELEC - Raw'!N7*3.412)</f>
        <v>14726.137408000001</v>
      </c>
    </row>
    <row r="65" spans="1:14" x14ac:dyDescent="0.4">
      <c r="A65">
        <f>'Monthly ELEC - Raw'!A23</f>
        <v>21</v>
      </c>
      <c r="B65" s="16">
        <f>('Monthly ELEC - Raw'!B23*3.412)</f>
        <v>575.15401600000007</v>
      </c>
      <c r="C65" s="16">
        <f>('Monthly ELEC - Raw'!C23*3.412)</f>
        <v>549.93933600000003</v>
      </c>
      <c r="D65" s="16">
        <f>('Monthly ELEC - Raw'!D23*3.412)</f>
        <v>462.17587199999997</v>
      </c>
      <c r="E65" s="16">
        <f>('Monthly ELEC - Raw'!E23*3.412)</f>
        <v>375.668024</v>
      </c>
      <c r="F65" s="16">
        <f>('Monthly ELEC - Raw'!F23*3.412)</f>
        <v>404.52672000000001</v>
      </c>
      <c r="G65" s="16">
        <f>('Monthly ELEC - Raw'!G23*3.412)</f>
        <v>396.46075199999996</v>
      </c>
      <c r="H65" s="16">
        <f>('Monthly ELEC - Raw'!H23*3.412)</f>
        <v>559.117616</v>
      </c>
      <c r="I65" s="16">
        <f>('Monthly ELEC - Raw'!I23*3.412)</f>
        <v>717.9701</v>
      </c>
      <c r="J65" s="16">
        <f>('Monthly ELEC - Raw'!J23*3.412)</f>
        <v>422.46019200000001</v>
      </c>
      <c r="K65" s="16">
        <f>('Monthly ELEC - Raw'!K23*3.412)</f>
        <v>439.75903199999999</v>
      </c>
      <c r="L65" s="16">
        <f>('Monthly ELEC - Raw'!L23*3.412)</f>
        <v>541.06131199999993</v>
      </c>
      <c r="M65" s="16">
        <f>('Monthly ELEC - Raw'!M23*3.412)</f>
        <v>604.70534800000007</v>
      </c>
      <c r="N65" s="16">
        <f>('Monthly ELEC - Raw'!N23*3.412)</f>
        <v>6048.9983200000006</v>
      </c>
    </row>
    <row r="66" spans="1:14" x14ac:dyDescent="0.4">
      <c r="A66">
        <f>'Monthly ELEC - Raw'!A48</f>
        <v>46</v>
      </c>
      <c r="B66" s="16">
        <f>('Monthly ELEC - Raw'!B48*3.412)</f>
        <v>1159.2304119999999</v>
      </c>
      <c r="C66" s="16">
        <f>('Monthly ELEC - Raw'!C48*3.412)</f>
        <v>1025.995224</v>
      </c>
      <c r="D66" s="16">
        <f>('Monthly ELEC - Raw'!D48*3.412)</f>
        <v>966.70148800000004</v>
      </c>
      <c r="E66" s="16">
        <f>('Monthly ELEC - Raw'!E48*3.412)</f>
        <v>899.84676000000002</v>
      </c>
      <c r="F66" s="16">
        <f>('Monthly ELEC - Raw'!F48*3.412)</f>
        <v>885.68013599999995</v>
      </c>
      <c r="G66" s="16">
        <f>('Monthly ELEC - Raw'!G48*3.412)</f>
        <v>1011.1120799999999</v>
      </c>
      <c r="H66" s="16">
        <f>('Monthly ELEC - Raw'!H48*3.412)</f>
        <v>1189.1024719999998</v>
      </c>
      <c r="I66" s="16">
        <f>('Monthly ELEC - Raw'!I48*3.412)</f>
        <v>1287.0882879999999</v>
      </c>
      <c r="J66" s="16">
        <f>('Monthly ELEC - Raw'!J48*3.412)</f>
        <v>995.99350799999991</v>
      </c>
      <c r="K66" s="16">
        <f>('Monthly ELEC - Raw'!K48*3.412)</f>
        <v>905.4970320000001</v>
      </c>
      <c r="L66" s="16">
        <f>('Monthly ELEC - Raw'!L48*3.412)</f>
        <v>991.42825200000004</v>
      </c>
      <c r="M66" s="16">
        <f>('Monthly ELEC - Raw'!M48*3.412)</f>
        <v>1128.764664</v>
      </c>
      <c r="N66" s="16">
        <f>('Monthly ELEC - Raw'!N48*3.412)</f>
        <v>12446.440316</v>
      </c>
    </row>
    <row r="67" spans="1:14" x14ac:dyDescent="0.4">
      <c r="A67">
        <f>'Monthly ELEC - Raw'!A59</f>
        <v>57</v>
      </c>
      <c r="B67" s="16">
        <f>('Monthly ELEC - Raw'!B59*3.412)</f>
        <v>1601.1253559999998</v>
      </c>
      <c r="C67" s="16">
        <f>('Monthly ELEC - Raw'!C59*3.412)</f>
        <v>1357.9111719999999</v>
      </c>
      <c r="D67" s="16">
        <f>('Monthly ELEC - Raw'!D59*3.412)</f>
        <v>1461.6223239999999</v>
      </c>
      <c r="E67" s="16">
        <f>('Monthly ELEC - Raw'!E59*3.412)</f>
        <v>1501.5324880000001</v>
      </c>
      <c r="F67" s="16">
        <f>('Monthly ELEC - Raw'!F59*3.412)</f>
        <v>1559.0997520000001</v>
      </c>
      <c r="G67" s="16">
        <f>('Monthly ELEC - Raw'!G59*3.412)</f>
        <v>2087.2227600000001</v>
      </c>
      <c r="H67" s="16">
        <f>('Monthly ELEC - Raw'!H59*3.412)</f>
        <v>2940.2295839999997</v>
      </c>
      <c r="I67" s="16">
        <f>('Monthly ELEC - Raw'!I59*3.412)</f>
        <v>3326.003952</v>
      </c>
      <c r="J67" s="16">
        <f>('Monthly ELEC - Raw'!J59*3.412)</f>
        <v>1538.3036119999999</v>
      </c>
      <c r="K67" s="16">
        <f>('Monthly ELEC - Raw'!K59*3.412)</f>
        <v>1550.8665960000001</v>
      </c>
      <c r="L67" s="16">
        <f>('Monthly ELEC - Raw'!L59*3.412)</f>
        <v>1492.6476400000001</v>
      </c>
      <c r="M67" s="16">
        <f>('Monthly ELEC - Raw'!M59*3.412)</f>
        <v>1674.88256</v>
      </c>
      <c r="N67" s="16">
        <f>('Monthly ELEC - Raw'!N59*3.412)</f>
        <v>22091.447796</v>
      </c>
    </row>
    <row r="68" spans="1:14" x14ac:dyDescent="0.4">
      <c r="A68">
        <f>'Monthly ELEC - Raw'!A109</f>
        <v>107</v>
      </c>
      <c r="B68" s="16">
        <f>('Monthly ELEC - Raw'!B109*3.412)</f>
        <v>567.45313199999657</v>
      </c>
      <c r="C68" s="16">
        <f>('Monthly ELEC - Raw'!C109*3.412)</f>
        <v>621.40026399999999</v>
      </c>
      <c r="D68" s="16">
        <f>('Monthly ELEC - Raw'!D109*3.412)</f>
        <v>578.31694000000005</v>
      </c>
      <c r="E68" s="16">
        <f>('Monthly ELEC - Raw'!E109*3.412)</f>
        <v>493.743696</v>
      </c>
      <c r="F68" s="16">
        <f>('Monthly ELEC - Raw'!F109*3.412)</f>
        <v>451.78633200000002</v>
      </c>
      <c r="G68" s="16">
        <f>('Monthly ELEC - Raw'!G109*3.412)</f>
        <v>773.43215999999666</v>
      </c>
      <c r="H68" s="16">
        <f>('Monthly ELEC - Raw'!H109*3.412)</f>
        <v>1339.1212879999966</v>
      </c>
      <c r="I68" s="16">
        <f>('Monthly ELEC - Raw'!I109*3.412)</f>
        <v>261.96994799999965</v>
      </c>
      <c r="J68" s="16">
        <f>('Monthly ELEC - Raw'!J109*3.412)</f>
        <v>454.71382799999662</v>
      </c>
      <c r="K68" s="16">
        <f>('Monthly ELEC - Raw'!K109*3.412)</f>
        <v>2371.1659879999997</v>
      </c>
      <c r="L68" s="16">
        <f>('Monthly ELEC - Raw'!L109*3.412)</f>
        <v>2392.484164</v>
      </c>
      <c r="M68" s="16">
        <f>('Monthly ELEC - Raw'!M109*3.412)</f>
        <v>2314.7963359999962</v>
      </c>
      <c r="N68" s="16">
        <f>('Monthly ELEC - Raw'!N109*3.412)</f>
        <v>12620.384075999982</v>
      </c>
    </row>
    <row r="69" spans="1:14" x14ac:dyDescent="0.4">
      <c r="A69">
        <f>'Monthly ELEC - Raw'!A108</f>
        <v>106</v>
      </c>
      <c r="B69" s="16">
        <f>('Monthly ELEC - Raw'!B108*3.412)</f>
        <v>1711.81746</v>
      </c>
      <c r="C69" s="16">
        <f>('Monthly ELEC - Raw'!C108*3.412)</f>
        <v>1447.0155520000001</v>
      </c>
      <c r="D69" s="16">
        <f>('Monthly ELEC - Raw'!D108*3.412)</f>
        <v>1382.6208759999965</v>
      </c>
      <c r="E69" s="16">
        <f>('Monthly ELEC - Raw'!E108*3.412)</f>
        <v>1139.8502519999965</v>
      </c>
      <c r="F69" s="16">
        <f>('Monthly ELEC - Raw'!F108*3.412)</f>
        <v>1338.326292</v>
      </c>
      <c r="G69" s="16">
        <f>('Monthly ELEC - Raw'!G108*3.412)</f>
        <v>1883.993804</v>
      </c>
      <c r="H69" s="16">
        <f>('Monthly ELEC - Raw'!H108*3.412)</f>
        <v>2238.6746160000034</v>
      </c>
      <c r="I69" s="16">
        <f>('Monthly ELEC - Raw'!I108*3.412)</f>
        <v>2280.7889319999999</v>
      </c>
      <c r="J69" s="16">
        <f>('Monthly ELEC - Raw'!J108*3.412)</f>
        <v>1554.1830599999964</v>
      </c>
      <c r="K69" s="16">
        <f>('Monthly ELEC - Raw'!K108*3.412)</f>
        <v>1413.5915999999966</v>
      </c>
      <c r="L69" s="16">
        <f>('Monthly ELEC - Raw'!L108*3.412)</f>
        <v>1311.9276479999965</v>
      </c>
      <c r="M69" s="16">
        <f>('Monthly ELEC - Raw'!M108*3.412)</f>
        <v>1458.6675319999999</v>
      </c>
      <c r="N69" s="16">
        <f>('Monthly ELEC - Raw'!N108*3.412)</f>
        <v>19161.457623999988</v>
      </c>
    </row>
    <row r="70" spans="1:14" x14ac:dyDescent="0.4">
      <c r="A70">
        <f>'Monthly ELEC - Raw'!A15</f>
        <v>13</v>
      </c>
      <c r="B70" s="16">
        <f>('Monthly ELEC - Raw'!B15*3.412)</f>
        <v>419.05501599999997</v>
      </c>
      <c r="C70" s="16">
        <f>('Monthly ELEC - Raw'!C15*3.412)</f>
        <v>381.62878799999999</v>
      </c>
      <c r="D70" s="16">
        <f>('Monthly ELEC - Raw'!D15*3.412)</f>
        <v>418.08941999999996</v>
      </c>
      <c r="E70" s="16">
        <f>('Monthly ELEC - Raw'!E15*3.412)</f>
        <v>411.57932399999999</v>
      </c>
      <c r="F70" s="16">
        <f>('Monthly ELEC - Raw'!F15*3.412)</f>
        <v>398.76726400000001</v>
      </c>
      <c r="G70" s="16">
        <f>('Monthly ELEC - Raw'!G15*3.412)</f>
        <v>786.35681599999998</v>
      </c>
      <c r="H70" s="16">
        <f>('Monthly ELEC - Raw'!H15*3.412)</f>
        <v>680.25726400000008</v>
      </c>
      <c r="I70" s="16">
        <f>('Monthly ELEC - Raw'!I15*3.412)</f>
        <v>1081.65518</v>
      </c>
      <c r="J70" s="16">
        <f>('Monthly ELEC - Raw'!J15*3.412)</f>
        <v>320.61881599999998</v>
      </c>
      <c r="K70" s="16">
        <f>('Monthly ELEC - Raw'!K15*3.412)</f>
        <v>87.780524</v>
      </c>
      <c r="L70" s="16">
        <f>('Monthly ELEC - Raw'!L15*3.412)</f>
        <v>197.479736</v>
      </c>
      <c r="M70" s="16">
        <f>('Monthly ELEC - Raw'!M15*3.412)</f>
        <v>174.98441999999997</v>
      </c>
      <c r="N70" s="16">
        <f>('Monthly ELEC - Raw'!N15*3.412)</f>
        <v>5358.2525680000008</v>
      </c>
    </row>
    <row r="71" spans="1:14" x14ac:dyDescent="0.4">
      <c r="A71">
        <f>'Monthly ELEC - Raw'!A47</f>
        <v>45</v>
      </c>
      <c r="B71" s="16">
        <f>('Monthly ELEC - Raw'!B47*3.412)</f>
        <v>880.01621599999999</v>
      </c>
      <c r="C71" s="16">
        <f>('Monthly ELEC - Raw'!C47*3.412)</f>
        <v>1087.8547839999999</v>
      </c>
      <c r="D71" s="16">
        <f>('Monthly ELEC - Raw'!D47*3.412)</f>
        <v>2007.3990200000001</v>
      </c>
      <c r="E71" s="16">
        <f>('Monthly ELEC - Raw'!E47*3.412)</f>
        <v>2138.0683839999997</v>
      </c>
      <c r="F71" s="16">
        <f>('Monthly ELEC - Raw'!F47*3.412)</f>
        <v>1157.6643039999999</v>
      </c>
      <c r="G71" s="16">
        <f>('Monthly ELEC - Raw'!G47*3.412)</f>
        <v>720.02753599999994</v>
      </c>
      <c r="H71" s="16">
        <f>('Monthly ELEC - Raw'!H47*3.412)</f>
        <v>1013.1149240000001</v>
      </c>
      <c r="I71" s="16">
        <f>('Monthly ELEC - Raw'!I47*3.412)</f>
        <v>1378.1272719999999</v>
      </c>
      <c r="J71" s="16">
        <f>('Monthly ELEC - Raw'!J47*3.412)</f>
        <v>941.03983599999992</v>
      </c>
      <c r="K71" s="16">
        <f>('Monthly ELEC - Raw'!K47*3.412)</f>
        <v>2447.8950439999999</v>
      </c>
      <c r="L71" s="16">
        <f>('Monthly ELEC - Raw'!L47*3.412)</f>
        <v>2204.8514600000003</v>
      </c>
      <c r="M71" s="16">
        <f>('Monthly ELEC - Raw'!M47*3.412)</f>
        <v>1668.2291600000001</v>
      </c>
      <c r="N71" s="16">
        <f>('Monthly ELEC - Raw'!N47*3.412)</f>
        <v>17644.287939999998</v>
      </c>
    </row>
    <row r="72" spans="1:14" x14ac:dyDescent="0.4">
      <c r="A72">
        <f>'Monthly ELEC - Raw'!A158</f>
        <v>156</v>
      </c>
      <c r="B72" s="16">
        <f>('Monthly ELEC - Raw'!B158*3.412)</f>
        <v>559.46905199999662</v>
      </c>
      <c r="C72" s="16">
        <f>('Monthly ELEC - Raw'!C158*3.412)</f>
        <v>457.87675200000001</v>
      </c>
      <c r="D72" s="16">
        <f>('Monthly ELEC - Raw'!D158*3.412)</f>
        <v>371.27336799999995</v>
      </c>
      <c r="E72" s="16">
        <f>('Monthly ELEC - Raw'!E158*3.412)</f>
        <v>394.26342399999999</v>
      </c>
      <c r="F72" s="16">
        <f>('Monthly ELEC - Raw'!F158*3.412)</f>
        <v>612.90779599999655</v>
      </c>
      <c r="G72" s="16">
        <f>('Monthly ELEC - Raw'!G158*3.412)</f>
        <v>147.09132</v>
      </c>
      <c r="H72" s="16">
        <f>('Monthly ELEC - Raw'!H158*3.412)</f>
        <v>225.79251200000101</v>
      </c>
      <c r="I72" s="16">
        <f>('Monthly ELEC - Raw'!I158*3.412)</f>
        <v>305.09080400000067</v>
      </c>
      <c r="J72" s="16">
        <f>('Monthly ELEC - Raw'!J158*3.412)</f>
        <v>1451.3010239999999</v>
      </c>
      <c r="K72" s="16">
        <f>('Monthly ELEC - Raw'!K158*3.412)</f>
        <v>1364.04936</v>
      </c>
      <c r="L72" s="16">
        <f>('Monthly ELEC - Raw'!L158*3.412)</f>
        <v>879.68525199999658</v>
      </c>
      <c r="M72" s="16">
        <f>('Monthly ELEC - Raw'!M158*3.412)</f>
        <v>1040.4825759999999</v>
      </c>
      <c r="N72" s="16">
        <f>('Monthly ELEC - Raw'!N158*3.412)</f>
        <v>7809.2832399999916</v>
      </c>
    </row>
    <row r="73" spans="1:14" x14ac:dyDescent="0.4">
      <c r="A73">
        <f>'Monthly ELEC - Raw'!A146</f>
        <v>144</v>
      </c>
      <c r="B73" s="16">
        <f>('Monthly ELEC - Raw'!B146*3.412)</f>
        <v>1499.3658679999965</v>
      </c>
      <c r="C73" s="16">
        <f>('Monthly ELEC - Raw'!C146*3.412)</f>
        <v>1571.0826959999965</v>
      </c>
      <c r="D73" s="16">
        <f>('Monthly ELEC - Raw'!D146*3.412)</f>
        <v>1382.109076</v>
      </c>
      <c r="E73" s="16">
        <f>('Monthly ELEC - Raw'!E146*3.412)</f>
        <v>811.17570399999659</v>
      </c>
      <c r="F73" s="16">
        <f>('Monthly ELEC - Raw'!F146*3.412)</f>
        <v>983.62500799999668</v>
      </c>
      <c r="G73" s="16">
        <f>('Monthly ELEC - Raw'!G146*3.412)</f>
        <v>1213.9145359999966</v>
      </c>
      <c r="H73" s="16">
        <f>('Monthly ELEC - Raw'!H146*3.412)</f>
        <v>1596.6078679999966</v>
      </c>
      <c r="I73" s="16">
        <f>('Monthly ELEC - Raw'!I146*3.412)</f>
        <v>1685.4119919999964</v>
      </c>
      <c r="J73" s="16">
        <f>('Monthly ELEC - Raw'!J146*3.412)</f>
        <v>1477.8224999999966</v>
      </c>
      <c r="K73" s="16">
        <f>('Monthly ELEC - Raw'!K146*3.412)</f>
        <v>1821.4143119999965</v>
      </c>
      <c r="L73" s="16">
        <f>('Monthly ELEC - Raw'!L146*3.412)</f>
        <v>3311.7656759999968</v>
      </c>
      <c r="M73" s="16">
        <f>('Monthly ELEC - Raw'!M146*3.412)</f>
        <v>3450.2212239999999</v>
      </c>
      <c r="N73" s="16">
        <f>('Monthly ELEC - Raw'!N146*3.412)</f>
        <v>20804.516459999966</v>
      </c>
    </row>
    <row r="74" spans="1:14" x14ac:dyDescent="0.4">
      <c r="A74">
        <f>'Monthly ELEC - Raw'!A179</f>
        <v>177</v>
      </c>
      <c r="B74" s="16">
        <f>('Monthly ELEC - Raw'!B179*3.412)</f>
        <v>1086.7970639999967</v>
      </c>
      <c r="C74" s="16">
        <f>('Monthly ELEC - Raw'!C179*3.412)</f>
        <v>1051.2747319999967</v>
      </c>
      <c r="D74" s="16">
        <f>('Monthly ELEC - Raw'!D179*3.412)</f>
        <v>1171.8513999999966</v>
      </c>
      <c r="E74" s="16">
        <f>('Monthly ELEC - Raw'!E179*3.412)</f>
        <v>1298.5969639999967</v>
      </c>
      <c r="F74" s="16">
        <f>('Monthly ELEC - Raw'!F179*3.412)</f>
        <v>1106.5559559999967</v>
      </c>
      <c r="G74" s="16">
        <f>('Monthly ELEC - Raw'!G179*3.412)</f>
        <v>881.02616799999646</v>
      </c>
      <c r="H74" s="16">
        <f>('Monthly ELEC - Raw'!H179*3.412)</f>
        <v>1080.2903799999999</v>
      </c>
      <c r="I74" s="16">
        <f>('Monthly ELEC - Raw'!I179*3.412)</f>
        <v>1248.293848</v>
      </c>
      <c r="J74" s="16">
        <f>('Monthly ELEC - Raw'!J179*3.412)</f>
        <v>914.97897999999657</v>
      </c>
      <c r="K74" s="16">
        <f>('Monthly ELEC - Raw'!K179*3.412)</f>
        <v>881.8450479999965</v>
      </c>
      <c r="L74" s="16">
        <f>('Monthly ELEC - Raw'!L179*3.412)</f>
        <v>863.62837999999647</v>
      </c>
      <c r="M74" s="16">
        <f>('Monthly ELEC - Raw'!M179*3.412)</f>
        <v>661.173948</v>
      </c>
      <c r="N74" s="16">
        <f>('Monthly ELEC - Raw'!N179*3.412)</f>
        <v>12246.312867999966</v>
      </c>
    </row>
    <row r="75" spans="1:14" x14ac:dyDescent="0.4">
      <c r="A75">
        <f>'Monthly ELEC - Raw'!A181</f>
        <v>179</v>
      </c>
      <c r="B75" s="16">
        <f>('Monthly ELEC - Raw'!B181*3.412)</f>
        <v>940.23460399999999</v>
      </c>
      <c r="C75" s="16">
        <f>('Monthly ELEC - Raw'!C181*3.412)</f>
        <v>878.89366799999993</v>
      </c>
      <c r="D75" s="16">
        <f>('Monthly ELEC - Raw'!D181*3.412)</f>
        <v>900.10607199999993</v>
      </c>
      <c r="E75" s="16">
        <f>('Monthly ELEC - Raw'!E181*3.412)</f>
        <v>791.18820799999992</v>
      </c>
      <c r="F75" s="16">
        <f>('Monthly ELEC - Raw'!F181*3.412)</f>
        <v>766.97324400000002</v>
      </c>
      <c r="G75" s="16">
        <f>('Monthly ELEC - Raw'!G181*3.412)</f>
        <v>878.09184799999662</v>
      </c>
      <c r="H75" s="16">
        <f>('Monthly ELEC - Raw'!H181*3.412)</f>
        <v>1295.5568720000001</v>
      </c>
      <c r="I75" s="16">
        <f>('Monthly ELEC - Raw'!I181*3.412)</f>
        <v>1682.7301600000001</v>
      </c>
      <c r="J75" s="16">
        <f>('Monthly ELEC - Raw'!J181*3.412)</f>
        <v>640.53476000000001</v>
      </c>
      <c r="K75" s="16">
        <f>('Monthly ELEC - Raw'!K181*3.412)</f>
        <v>684.68603999999993</v>
      </c>
      <c r="L75" s="16">
        <f>('Monthly ELEC - Raw'!L181*3.412)</f>
        <v>752.99769200000003</v>
      </c>
      <c r="M75" s="16">
        <f>('Monthly ELEC - Raw'!M181*3.412)</f>
        <v>880.83509600000002</v>
      </c>
      <c r="N75" s="16">
        <f>('Monthly ELEC - Raw'!N181*3.412)</f>
        <v>11092.828263999996</v>
      </c>
    </row>
    <row r="76" spans="1:14" x14ac:dyDescent="0.4">
      <c r="A76">
        <f>'Monthly ELEC - Raw'!A215</f>
        <v>213</v>
      </c>
      <c r="B76" s="16">
        <f>('Monthly ELEC - Raw'!B215*3.412)</f>
        <v>1094.2147520000001</v>
      </c>
      <c r="C76" s="16">
        <f>('Monthly ELEC - Raw'!C215*3.412)</f>
        <v>1097.159308</v>
      </c>
      <c r="D76" s="16">
        <f>('Monthly ELEC - Raw'!D215*3.412)</f>
        <v>1079.4953840000001</v>
      </c>
      <c r="E76" s="16">
        <f>('Monthly ELEC - Raw'!E215*3.412)</f>
        <v>1046.7845400000001</v>
      </c>
      <c r="F76" s="16">
        <f>('Monthly ELEC - Raw'!F215*3.412)</f>
        <v>1052.9909679999998</v>
      </c>
      <c r="G76" s="16">
        <f>('Monthly ELEC - Raw'!G215*3.412)</f>
        <v>988.76006799999993</v>
      </c>
      <c r="H76" s="16">
        <f>('Monthly ELEC - Raw'!H215*3.412)</f>
        <v>1155.804764</v>
      </c>
      <c r="I76" s="16">
        <f>('Monthly ELEC - Raw'!I215*3.412)</f>
        <v>1700.783052</v>
      </c>
      <c r="J76" s="16">
        <f>('Monthly ELEC - Raw'!J215*3.412)</f>
        <v>1015.059764</v>
      </c>
      <c r="K76" s="16">
        <f>('Monthly ELEC - Raw'!K215*3.412)</f>
        <v>1116.5360559999999</v>
      </c>
      <c r="L76" s="16">
        <f>('Monthly ELEC - Raw'!L215*3.412)</f>
        <v>932.69408400000009</v>
      </c>
      <c r="M76" s="16">
        <f>('Monthly ELEC - Raw'!M215*3.412)</f>
        <v>934.39667199999997</v>
      </c>
      <c r="N76" s="16">
        <f>('Monthly ELEC - Raw'!N215*3.412)</f>
        <v>13214.679412</v>
      </c>
    </row>
    <row r="77" spans="1:14" x14ac:dyDescent="0.4">
      <c r="A77">
        <f>'Monthly ELEC - Raw'!A147</f>
        <v>145</v>
      </c>
      <c r="B77" s="16">
        <f>('Monthly ELEC - Raw'!B147*3.412)</f>
        <v>2623.3810279999966</v>
      </c>
      <c r="C77" s="16">
        <f>('Monthly ELEC - Raw'!C147*3.412)</f>
        <v>2369.8694279999968</v>
      </c>
      <c r="D77" s="16">
        <f>('Monthly ELEC - Raw'!D147*3.412)</f>
        <v>2729.6818879999964</v>
      </c>
      <c r="E77" s="16">
        <f>('Monthly ELEC - Raw'!E147*3.412)</f>
        <v>984.2323439999999</v>
      </c>
      <c r="F77" s="16">
        <f>('Monthly ELEC - Raw'!F147*3.412)</f>
        <v>311.44394799999964</v>
      </c>
      <c r="G77" s="16">
        <f>('Monthly ELEC - Raw'!G147*3.412)</f>
        <v>358.34871199999657</v>
      </c>
      <c r="H77" s="16">
        <f>('Monthly ELEC - Raw'!H147*3.412)</f>
        <v>401.36038399999654</v>
      </c>
      <c r="I77" s="16">
        <f>('Monthly ELEC - Raw'!I147*3.412)</f>
        <v>438.73884399999656</v>
      </c>
      <c r="J77" s="16">
        <f>('Monthly ELEC - Raw'!J147*3.412)</f>
        <v>318.63985599999933</v>
      </c>
      <c r="K77" s="16">
        <f>('Monthly ELEC - Raw'!K147*3.412)</f>
        <v>279.74305599999929</v>
      </c>
      <c r="L77" s="16">
        <f>('Monthly ELEC - Raw'!L147*3.412)</f>
        <v>160.93039199999964</v>
      </c>
      <c r="M77" s="16">
        <f>('Monthly ELEC - Raw'!M147*3.412)</f>
        <v>848.11060399999997</v>
      </c>
      <c r="N77" s="16">
        <f>('Monthly ELEC - Raw'!N147*3.412)</f>
        <v>11824.480483999978</v>
      </c>
    </row>
    <row r="78" spans="1:14" x14ac:dyDescent="0.4">
      <c r="A78">
        <f>'Monthly ELEC - Raw'!A168</f>
        <v>166</v>
      </c>
      <c r="B78" s="16">
        <f>('Monthly ELEC - Raw'!B168*3.412)</f>
        <v>1307.1542599999966</v>
      </c>
      <c r="C78" s="16">
        <f>('Monthly ELEC - Raw'!C168*3.412)</f>
        <v>1404.2154239999966</v>
      </c>
      <c r="D78" s="16">
        <f>('Monthly ELEC - Raw'!D168*3.412)</f>
        <v>1294.331964</v>
      </c>
      <c r="E78" s="16">
        <f>('Monthly ELEC - Raw'!E168*3.412)</f>
        <v>1360.2961600000001</v>
      </c>
      <c r="F78" s="16">
        <f>('Monthly ELEC - Raw'!F168*3.412)</f>
        <v>1737.7554839999966</v>
      </c>
      <c r="G78" s="16">
        <f>('Monthly ELEC - Raw'!G168*3.412)</f>
        <v>4092.291383999966</v>
      </c>
      <c r="H78" s="16">
        <f>('Monthly ELEC - Raw'!H168*3.412)</f>
        <v>3493.9801240000002</v>
      </c>
      <c r="I78" s="16">
        <f>('Monthly ELEC - Raw'!I168*3.412)</f>
        <v>1927.6742279999967</v>
      </c>
      <c r="J78" s="16">
        <f>('Monthly ELEC - Raw'!J168*3.412)</f>
        <v>993.30826400000001</v>
      </c>
      <c r="K78" s="16">
        <f>('Monthly ELEC - Raw'!K168*3.412)</f>
        <v>1058.2727439999999</v>
      </c>
      <c r="L78" s="16">
        <f>('Monthly ELEC - Raw'!L168*3.412)</f>
        <v>1166.1090039999965</v>
      </c>
      <c r="M78" s="16">
        <f>('Monthly ELEC - Raw'!M168*3.412)</f>
        <v>1145.2377999999967</v>
      </c>
      <c r="N78" s="16">
        <f>('Monthly ELEC - Raw'!N168*3.412)</f>
        <v>20980.626839999946</v>
      </c>
    </row>
    <row r="79" spans="1:14" x14ac:dyDescent="0.4">
      <c r="A79">
        <f>'Monthly ELEC - Raw'!A125</f>
        <v>123</v>
      </c>
      <c r="B79" s="16">
        <f>('Monthly ELEC - Raw'!B125*3.412)</f>
        <v>1119.5215559999965</v>
      </c>
      <c r="C79" s="16">
        <f>('Monthly ELEC - Raw'!C125*3.412)</f>
        <v>931.42823199999998</v>
      </c>
      <c r="D79" s="16">
        <f>('Monthly ELEC - Raw'!D125*3.412)</f>
        <v>815.27010400000006</v>
      </c>
      <c r="E79" s="16">
        <f>('Monthly ELEC - Raw'!E125*3.412)</f>
        <v>870.20330399999659</v>
      </c>
      <c r="F79" s="16">
        <f>('Monthly ELEC - Raw'!F125*3.412)</f>
        <v>869.98152399999663</v>
      </c>
      <c r="G79" s="16">
        <f>('Monthly ELEC - Raw'!G125*3.412)</f>
        <v>1463.5535159999999</v>
      </c>
      <c r="H79" s="16">
        <f>('Monthly ELEC - Raw'!H125*3.412)</f>
        <v>1783.9573759999998</v>
      </c>
      <c r="I79" s="16">
        <f>('Monthly ELEC - Raw'!I125*3.412)</f>
        <v>1697.7429599999966</v>
      </c>
      <c r="J79" s="16">
        <f>('Monthly ELEC - Raw'!J125*3.412)</f>
        <v>1084.7976319999998</v>
      </c>
      <c r="K79" s="16">
        <f>('Monthly ELEC - Raw'!K125*3.412)</f>
        <v>949.92809599999657</v>
      </c>
      <c r="L79" s="16">
        <f>('Monthly ELEC - Raw'!L125*3.412)</f>
        <v>962.30683199999999</v>
      </c>
      <c r="M79" s="16">
        <f>('Monthly ELEC - Raw'!M125*3.412)</f>
        <v>951.61021200000005</v>
      </c>
      <c r="N79" s="16">
        <f>('Monthly ELEC - Raw'!N125*3.412)</f>
        <v>13500.301343999983</v>
      </c>
    </row>
    <row r="80" spans="1:14" x14ac:dyDescent="0.4">
      <c r="A80">
        <f>'Monthly ELEC - Raw'!A40</f>
        <v>38</v>
      </c>
      <c r="B80" s="16">
        <f>('Monthly ELEC - Raw'!B40*3.412)</f>
        <v>1098.756124</v>
      </c>
      <c r="C80" s="16">
        <f>('Monthly ELEC - Raw'!C40*3.412)</f>
        <v>1001.62672</v>
      </c>
      <c r="D80" s="16">
        <f>('Monthly ELEC - Raw'!D40*3.412)</f>
        <v>1414.557196</v>
      </c>
      <c r="E80" s="16">
        <f>('Monthly ELEC - Raw'!E40*3.412)</f>
        <v>1304.1892319999999</v>
      </c>
      <c r="F80" s="16">
        <f>('Monthly ELEC - Raw'!F40*3.412)</f>
        <v>966.86526400000002</v>
      </c>
      <c r="G80" s="16">
        <f>('Monthly ELEC - Raw'!G40*3.412)</f>
        <v>1285.409584</v>
      </c>
      <c r="H80" s="16">
        <f>('Monthly ELEC - Raw'!H40*3.412)</f>
        <v>1642.526564</v>
      </c>
      <c r="I80" s="16">
        <f>('Monthly ELEC - Raw'!I40*3.412)</f>
        <v>1565.910104</v>
      </c>
      <c r="J80" s="16">
        <f>('Monthly ELEC - Raw'!J40*3.412)</f>
        <v>937.34805199999994</v>
      </c>
      <c r="K80" s="16">
        <f>('Monthly ELEC - Raw'!K40*3.412)</f>
        <v>813.11371999999994</v>
      </c>
      <c r="L80" s="16">
        <f>('Monthly ELEC - Raw'!L40*3.412)</f>
        <v>832.42905199999996</v>
      </c>
      <c r="M80" s="16">
        <f>('Monthly ELEC - Raw'!M40*3.412)</f>
        <v>987.57610399999999</v>
      </c>
      <c r="N80" s="16">
        <f>('Monthly ELEC - Raw'!N40*3.412)</f>
        <v>13850.307715999999</v>
      </c>
    </row>
    <row r="81" spans="1:14" x14ac:dyDescent="0.4">
      <c r="A81">
        <f>'Monthly ELEC - Raw'!A201</f>
        <v>199</v>
      </c>
      <c r="B81" s="16">
        <f>('Monthly ELEC - Raw'!B201*3.412)</f>
        <v>916.47343599999999</v>
      </c>
      <c r="C81" s="16">
        <f>('Monthly ELEC - Raw'!C201*3.412)</f>
        <v>815.65566000000001</v>
      </c>
      <c r="D81" s="16">
        <f>('Monthly ELEC - Raw'!D201*3.412)</f>
        <v>756.81230800000003</v>
      </c>
      <c r="E81" s="16">
        <f>('Monthly ELEC - Raw'!E201*3.412)</f>
        <v>727.99796800000001</v>
      </c>
      <c r="F81" s="16">
        <f>('Monthly ELEC - Raw'!F201*3.412)</f>
        <v>931.50329599999986</v>
      </c>
      <c r="G81" s="16">
        <f>('Monthly ELEC - Raw'!G201*3.412)</f>
        <v>934.33866799999998</v>
      </c>
      <c r="H81" s="16">
        <f>('Monthly ELEC - Raw'!H201*3.412)</f>
        <v>1036.7123160000001</v>
      </c>
      <c r="I81" s="16">
        <f>('Monthly ELEC - Raw'!I201*3.412)</f>
        <v>493.43661599999996</v>
      </c>
      <c r="J81" s="16">
        <f>('Monthly ELEC - Raw'!J201*3.412)</f>
        <v>453.78576400000003</v>
      </c>
      <c r="K81" s="16">
        <f>('Monthly ELEC - Raw'!K201*3.412)</f>
        <v>451.97740400000004</v>
      </c>
      <c r="L81" s="16">
        <f>('Monthly ELEC - Raw'!L201*3.412)</f>
        <v>557.03629599999999</v>
      </c>
      <c r="M81" s="16">
        <f>('Monthly ELEC - Raw'!M201*3.412)</f>
        <v>499.69081199999999</v>
      </c>
      <c r="N81" s="16">
        <f>('Monthly ELEC - Raw'!N201*3.412)</f>
        <v>8575.4205439999987</v>
      </c>
    </row>
    <row r="82" spans="1:14" x14ac:dyDescent="0.4">
      <c r="A82">
        <f>'Monthly ELEC - Raw'!A252</f>
        <v>250</v>
      </c>
      <c r="B82" s="16">
        <f>('Monthly ELEC - Raw'!B252*3.412)</f>
        <v>989.85532000000001</v>
      </c>
      <c r="C82" s="16">
        <f>('Monthly ELEC - Raw'!C252*3.412)</f>
        <v>948.83625600000005</v>
      </c>
      <c r="D82" s="16">
        <f>('Monthly ELEC - Raw'!D252*3.412)</f>
        <v>867.12226799999996</v>
      </c>
      <c r="E82" s="16">
        <f>('Monthly ELEC - Raw'!E252*3.412)</f>
        <v>713.85863999999992</v>
      </c>
      <c r="F82" s="16">
        <f>('Monthly ELEC - Raw'!F252*3.412)</f>
        <v>1021.457264</v>
      </c>
      <c r="G82" s="16">
        <f>('Monthly ELEC - Raw'!G252*3.412)</f>
        <v>2029.0618079999999</v>
      </c>
      <c r="H82" s="16">
        <f>('Monthly ELEC - Raw'!H252*3.412)</f>
        <v>2373.6772199999996</v>
      </c>
      <c r="I82" s="16">
        <f>('Monthly ELEC - Raw'!I252*3.412)</f>
        <v>2496.4068600000001</v>
      </c>
      <c r="J82" s="16">
        <f>('Monthly ELEC - Raw'!J252*3.412)</f>
        <v>1190.9790719999999</v>
      </c>
      <c r="K82" s="16">
        <f>('Monthly ELEC - Raw'!K252*3.412)</f>
        <v>874.41712399999994</v>
      </c>
      <c r="L82" s="16">
        <f>('Monthly ELEC - Raw'!L252*3.412)</f>
        <v>788.10375999999997</v>
      </c>
      <c r="M82" s="16">
        <f>('Monthly ELEC - Raw'!M252*3.412)</f>
        <v>868.40517999999997</v>
      </c>
      <c r="N82" s="16">
        <f>('Monthly ELEC - Raw'!N252*3.412)</f>
        <v>15162.180772</v>
      </c>
    </row>
    <row r="83" spans="1:14" x14ac:dyDescent="0.4">
      <c r="A83">
        <f>'Monthly ELEC - Raw'!A81</f>
        <v>79</v>
      </c>
      <c r="B83" s="16">
        <f>('Monthly ELEC - Raw'!B81*3.412)</f>
        <v>578.92086399999994</v>
      </c>
      <c r="C83" s="16">
        <f>('Monthly ELEC - Raw'!C81*3.412)</f>
        <v>508.38458799999995</v>
      </c>
      <c r="D83" s="16">
        <f>('Monthly ELEC - Raw'!D81*3.412)</f>
        <v>417.85740399999997</v>
      </c>
      <c r="E83" s="16">
        <f>('Monthly ELEC - Raw'!E81*3.412)</f>
        <v>377.48662000000002</v>
      </c>
      <c r="F83" s="16">
        <f>('Monthly ELEC - Raw'!F81*3.412)</f>
        <v>347.66573999999997</v>
      </c>
      <c r="G83" s="16">
        <f>('Monthly ELEC - Raw'!G81*3.412)</f>
        <v>313.05782399999998</v>
      </c>
      <c r="H83" s="16">
        <f>('Monthly ELEC - Raw'!H81*3.412)</f>
        <v>284.35949199999999</v>
      </c>
      <c r="I83" s="16">
        <f>('Monthly ELEC - Raw'!I81*3.412)</f>
        <v>325.63104399999997</v>
      </c>
      <c r="J83" s="16">
        <f>('Monthly ELEC - Raw'!J81*3.412)</f>
        <v>265.04416000000003</v>
      </c>
      <c r="K83" s="16">
        <f>('Monthly ELEC - Raw'!K81*3.412)</f>
        <v>260.61879599999997</v>
      </c>
      <c r="L83" s="16">
        <f>('Monthly ELEC - Raw'!L81*3.412)</f>
        <v>430.26002399999999</v>
      </c>
      <c r="M83" s="16">
        <f>('Monthly ELEC - Raw'!M81*3.412)</f>
        <v>486.15882000000005</v>
      </c>
      <c r="N83" s="16">
        <f>('Monthly ELEC - Raw'!N81*3.412)</f>
        <v>4595.4453759999997</v>
      </c>
    </row>
    <row r="84" spans="1:14" x14ac:dyDescent="0.4">
      <c r="A84">
        <f>'Monthly ELEC - Raw'!A222</f>
        <v>220</v>
      </c>
      <c r="B84" s="16">
        <f>('Monthly ELEC - Raw'!B222*3.412)</f>
        <v>1186.6424200000001</v>
      </c>
      <c r="C84" s="16">
        <f>('Monthly ELEC - Raw'!C222*3.412)</f>
        <v>1151.5363519999999</v>
      </c>
      <c r="D84" s="16">
        <f>('Monthly ELEC - Raw'!D222*3.412)</f>
        <v>926.21810800000003</v>
      </c>
      <c r="E84" s="16">
        <f>('Monthly ELEC - Raw'!E222*3.412)</f>
        <v>904.78051199999993</v>
      </c>
      <c r="F84" s="16">
        <f>('Monthly ELEC - Raw'!F222*3.412)</f>
        <v>827.81261599999993</v>
      </c>
      <c r="G84" s="16">
        <f>('Monthly ELEC - Raw'!G222*3.412)</f>
        <v>951.50444000000005</v>
      </c>
      <c r="H84" s="16">
        <f>('Monthly ELEC - Raw'!H222*3.412)</f>
        <v>947.96960799999999</v>
      </c>
      <c r="I84" s="16">
        <f>('Monthly ELEC - Raw'!I222*3.412)</f>
        <v>1144.773768</v>
      </c>
      <c r="J84" s="16">
        <f>('Monthly ELEC - Raw'!J222*3.412)</f>
        <v>763.75572799999998</v>
      </c>
      <c r="K84" s="16">
        <f>('Monthly ELEC - Raw'!K222*3.412)</f>
        <v>736.02299200000004</v>
      </c>
      <c r="L84" s="16">
        <f>('Monthly ELEC - Raw'!L222*3.412)</f>
        <v>928.43590799999993</v>
      </c>
      <c r="M84" s="16">
        <f>('Monthly ELEC - Raw'!M222*3.412)</f>
        <v>1001.957684</v>
      </c>
      <c r="N84" s="16">
        <f>('Monthly ELEC - Raw'!N222*3.412)</f>
        <v>11471.410136</v>
      </c>
    </row>
    <row r="85" spans="1:14" x14ac:dyDescent="0.4">
      <c r="A85">
        <f>'Monthly ELEC - Raw'!A160</f>
        <v>158</v>
      </c>
      <c r="B85" s="16">
        <f>('Monthly ELEC - Raw'!B160*3.412)</f>
        <v>1462.6595719999998</v>
      </c>
      <c r="C85" s="16">
        <f>('Monthly ELEC - Raw'!C160*3.412)</f>
        <v>1411.3635639999966</v>
      </c>
      <c r="D85" s="16">
        <f>('Monthly ELEC - Raw'!D160*3.412)</f>
        <v>1163.1473879999965</v>
      </c>
      <c r="E85" s="16">
        <f>('Monthly ELEC - Raw'!E160*3.412)</f>
        <v>1101.4004240000002</v>
      </c>
      <c r="F85" s="16">
        <f>('Monthly ELEC - Raw'!F160*3.412)</f>
        <v>1408.227936</v>
      </c>
      <c r="G85" s="16">
        <f>('Monthly ELEC - Raw'!G160*3.412)</f>
        <v>1711.6912159999999</v>
      </c>
      <c r="H85" s="16">
        <f>('Monthly ELEC - Raw'!H160*3.412)</f>
        <v>2019.6412759999964</v>
      </c>
      <c r="I85" s="16">
        <f>('Monthly ELEC - Raw'!I160*3.412)</f>
        <v>3882.0985359999659</v>
      </c>
      <c r="J85" s="16">
        <f>('Monthly ELEC - Raw'!J160*3.412)</f>
        <v>1485.8543479999998</v>
      </c>
      <c r="K85" s="16">
        <f>('Monthly ELEC - Raw'!K160*3.412)</f>
        <v>1458.9609639999967</v>
      </c>
      <c r="L85" s="16">
        <f>('Monthly ELEC - Raw'!L160*3.412)</f>
        <v>1404.676044</v>
      </c>
      <c r="M85" s="16">
        <f>('Monthly ELEC - Raw'!M160*3.412)</f>
        <v>1591.0531319999966</v>
      </c>
      <c r="N85" s="16">
        <f>('Monthly ELEC - Raw'!N160*3.412)</f>
        <v>20100.774399999947</v>
      </c>
    </row>
    <row r="86" spans="1:14" x14ac:dyDescent="0.4">
      <c r="A86">
        <f>'Monthly ELEC - Raw'!A182</f>
        <v>180</v>
      </c>
      <c r="B86" s="16">
        <f>('Monthly ELEC - Raw'!B182*3.412)</f>
        <v>2692.6139199999998</v>
      </c>
      <c r="C86" s="16">
        <f>('Monthly ELEC - Raw'!C182*3.412)</f>
        <v>1709.2686960000001</v>
      </c>
      <c r="D86" s="16">
        <f>('Monthly ELEC - Raw'!D182*3.412)</f>
        <v>2013.8715839999998</v>
      </c>
      <c r="E86" s="16">
        <f>('Monthly ELEC - Raw'!E182*3.412)</f>
        <v>1707.5865799999999</v>
      </c>
      <c r="F86" s="16">
        <f>('Monthly ELEC - Raw'!F182*3.412)</f>
        <v>1976.8002039999999</v>
      </c>
      <c r="G86" s="16">
        <f>('Monthly ELEC - Raw'!G182*3.412)</f>
        <v>3114.6476119999998</v>
      </c>
      <c r="H86" s="16">
        <f>('Monthly ELEC - Raw'!H182*3.412)</f>
        <v>2665.5669959999996</v>
      </c>
      <c r="I86" s="16">
        <f>('Monthly ELEC - Raw'!I182*3.412)</f>
        <v>2915.847432</v>
      </c>
      <c r="J86" s="16">
        <f>('Monthly ELEC - Raw'!J182*3.412)</f>
        <v>2195.0590200000001</v>
      </c>
      <c r="K86" s="16">
        <f>('Monthly ELEC - Raw'!K182*3.412)</f>
        <v>2341.8637319999998</v>
      </c>
      <c r="L86" s="16">
        <f>('Monthly ELEC - Raw'!L182*3.412)</f>
        <v>3345.5069439999997</v>
      </c>
      <c r="M86" s="16">
        <f>('Monthly ELEC - Raw'!M182*3.412)</f>
        <v>5017.3869439999999</v>
      </c>
      <c r="N86" s="16">
        <f>('Monthly ELEC - Raw'!N182*3.412)</f>
        <v>31696.019663999999</v>
      </c>
    </row>
    <row r="87" spans="1:14" x14ac:dyDescent="0.4">
      <c r="A87">
        <f>'Monthly ELEC - Raw'!A133</f>
        <v>131</v>
      </c>
      <c r="B87" s="16">
        <f>('Monthly ELEC - Raw'!B133*3.412)</f>
        <v>1637.4187999999999</v>
      </c>
      <c r="C87" s="16">
        <f>('Monthly ELEC - Raw'!C133*3.412)</f>
        <v>1801.1879759999965</v>
      </c>
      <c r="D87" s="16">
        <f>('Monthly ELEC - Raw'!D133*3.412)</f>
        <v>1940.7080679999999</v>
      </c>
      <c r="E87" s="16">
        <f>('Monthly ELEC - Raw'!E133*3.412)</f>
        <v>1796.4418839999998</v>
      </c>
      <c r="F87" s="16">
        <f>('Monthly ELEC - Raw'!F133*3.412)</f>
        <v>572.02862399999992</v>
      </c>
      <c r="G87" s="16">
        <f>('Monthly ELEC - Raw'!G133*3.412)</f>
        <v>1813.6178920000002</v>
      </c>
      <c r="H87" s="16">
        <f>('Monthly ELEC - Raw'!H133*3.412)</f>
        <v>1003.52038</v>
      </c>
      <c r="I87" s="16">
        <f>('Monthly ELEC - Raw'!I133*3.412)</f>
        <v>659.93197999999995</v>
      </c>
      <c r="J87" s="16">
        <f>('Monthly ELEC - Raw'!J133*3.412)</f>
        <v>193.79477599999967</v>
      </c>
      <c r="K87" s="16">
        <f>('Monthly ELEC - Raw'!K133*3.412)</f>
        <v>210.75582799999964</v>
      </c>
      <c r="L87" s="16">
        <f>('Monthly ELEC - Raw'!L133*3.412)</f>
        <v>744.47451599999999</v>
      </c>
      <c r="M87" s="16">
        <f>('Monthly ELEC - Raw'!M133*3.412)</f>
        <v>1615.6911839999998</v>
      </c>
      <c r="N87" s="16">
        <f>('Monthly ELEC - Raw'!N133*3.412)</f>
        <v>13989.571907999994</v>
      </c>
    </row>
    <row r="88" spans="1:14" x14ac:dyDescent="0.4">
      <c r="A88">
        <f>'Monthly ELEC - Raw'!A8</f>
        <v>6</v>
      </c>
      <c r="B88" s="16">
        <f>('Monthly ELEC - Raw'!B8*3.412)</f>
        <v>999.70917599999996</v>
      </c>
      <c r="C88" s="16">
        <f>('Monthly ELEC - Raw'!C8*3.412)</f>
        <v>854.59681599999999</v>
      </c>
      <c r="D88" s="16">
        <f>('Monthly ELEC - Raw'!D8*3.412)</f>
        <v>647.01756</v>
      </c>
      <c r="E88" s="16">
        <f>('Monthly ELEC - Raw'!E8*3.412)</f>
        <v>602.69567999999992</v>
      </c>
      <c r="F88" s="16">
        <f>('Monthly ELEC - Raw'!F8*3.412)</f>
        <v>484.31633999999997</v>
      </c>
      <c r="G88" s="16">
        <f>('Monthly ELEC - Raw'!G8*3.412)</f>
        <v>799.03239599999995</v>
      </c>
      <c r="H88" s="16">
        <f>('Monthly ELEC - Raw'!H8*3.412)</f>
        <v>1045.958836</v>
      </c>
      <c r="I88" s="16">
        <f>('Monthly ELEC - Raw'!I8*3.412)</f>
        <v>1096.7566919999999</v>
      </c>
      <c r="J88" s="16">
        <f>('Monthly ELEC - Raw'!J8*3.412)</f>
        <v>552.65187600000002</v>
      </c>
      <c r="K88" s="16">
        <f>('Monthly ELEC - Raw'!K8*3.412)</f>
        <v>566.97886399999993</v>
      </c>
      <c r="L88" s="16">
        <f>('Monthly ELEC - Raw'!L8*3.412)</f>
        <v>696.15035999999998</v>
      </c>
      <c r="M88" s="16">
        <f>('Monthly ELEC - Raw'!M8*3.412)</f>
        <v>896.94314800000006</v>
      </c>
      <c r="N88" s="16">
        <f>('Monthly ELEC - Raw'!N8*3.412)</f>
        <v>9242.8077440000015</v>
      </c>
    </row>
    <row r="89" spans="1:14" x14ac:dyDescent="0.4">
      <c r="A89">
        <f>'Monthly ELEC - Raw'!A255</f>
        <v>253</v>
      </c>
      <c r="B89" s="16">
        <f>('Monthly ELEC - Raw'!B255*3.412)</f>
        <v>1233.1002120000001</v>
      </c>
      <c r="C89" s="16">
        <f>('Monthly ELEC - Raw'!C255*3.412)</f>
        <v>1148.506496</v>
      </c>
      <c r="D89" s="16">
        <f>('Monthly ELEC - Raw'!D255*3.412)</f>
        <v>1228.207404</v>
      </c>
      <c r="E89" s="16">
        <f>('Monthly ELEC - Raw'!E255*3.412)</f>
        <v>1193.985044</v>
      </c>
      <c r="F89" s="16">
        <f>('Monthly ELEC - Raw'!F255*3.412)</f>
        <v>1261.0649639999999</v>
      </c>
      <c r="G89" s="16">
        <f>('Monthly ELEC - Raw'!G255*3.412)</f>
        <v>1266.0123640000002</v>
      </c>
      <c r="H89" s="16">
        <f>('Monthly ELEC - Raw'!H255*3.412)</f>
        <v>1316.9944679999999</v>
      </c>
      <c r="I89" s="16">
        <f>('Monthly ELEC - Raw'!I255*3.412)</f>
        <v>1280.3802959999998</v>
      </c>
      <c r="J89" s="16">
        <f>('Monthly ELEC - Raw'!J255*3.412)</f>
        <v>1228.02998</v>
      </c>
      <c r="K89" s="16">
        <f>('Monthly ELEC - Raw'!K255*3.412)</f>
        <v>1244.789724</v>
      </c>
      <c r="L89" s="16">
        <f>('Monthly ELEC - Raw'!L255*3.412)</f>
        <v>1177.7473359999999</v>
      </c>
      <c r="M89" s="16">
        <f>('Monthly ELEC - Raw'!M255*3.412)</f>
        <v>1223.6319119999998</v>
      </c>
      <c r="N89" s="16">
        <f>('Monthly ELEC - Raw'!N255*3.412)</f>
        <v>14802.450199999997</v>
      </c>
    </row>
    <row r="90" spans="1:14" x14ac:dyDescent="0.4">
      <c r="A90">
        <f>'Monthly ELEC - Raw'!A214</f>
        <v>212</v>
      </c>
      <c r="B90" s="16">
        <f>('Monthly ELEC - Raw'!B214*3.412)</f>
        <v>1064.172092</v>
      </c>
      <c r="C90" s="16">
        <f>('Monthly ELEC - Raw'!C214*3.412)</f>
        <v>959.64547199999993</v>
      </c>
      <c r="D90" s="16">
        <f>('Monthly ELEC - Raw'!D214*3.412)</f>
        <v>980.59173999999996</v>
      </c>
      <c r="E90" s="16">
        <f>('Monthly ELEC - Raw'!E214*3.412)</f>
        <v>932.12428</v>
      </c>
      <c r="F90" s="16">
        <f>('Monthly ELEC - Raw'!F214*3.412)</f>
        <v>999.5965799999999</v>
      </c>
      <c r="G90" s="16">
        <f>('Monthly ELEC - Raw'!G214*3.412)</f>
        <v>1041.6631279999999</v>
      </c>
      <c r="H90" s="16">
        <f>('Monthly ELEC - Raw'!H214*3.412)</f>
        <v>1127.7785960000001</v>
      </c>
      <c r="I90" s="16">
        <f>('Monthly ELEC - Raw'!I214*3.412)</f>
        <v>1260.0038319999999</v>
      </c>
      <c r="J90" s="16">
        <f>('Monthly ELEC - Raw'!J214*3.412)</f>
        <v>994.19538399999999</v>
      </c>
      <c r="K90" s="16">
        <f>('Monthly ELEC - Raw'!K214*3.412)</f>
        <v>1006.7310719999999</v>
      </c>
      <c r="L90" s="16">
        <f>('Monthly ELEC - Raw'!L214*3.412)</f>
        <v>950.67873599999996</v>
      </c>
      <c r="M90" s="16">
        <f>('Monthly ELEC - Raw'!M214*3.412)</f>
        <v>1348.378044</v>
      </c>
      <c r="N90" s="16">
        <f>('Monthly ELEC - Raw'!N214*3.412)</f>
        <v>12665.558956000001</v>
      </c>
    </row>
    <row r="91" spans="1:14" x14ac:dyDescent="0.4">
      <c r="A91">
        <f>'Monthly ELEC - Raw'!A79</f>
        <v>77</v>
      </c>
      <c r="B91" s="16">
        <f>('Monthly ELEC - Raw'!B79*3.412)</f>
        <v>1266.950664</v>
      </c>
      <c r="C91" s="16">
        <f>('Monthly ELEC - Raw'!C79*3.412)</f>
        <v>1378.4752959999998</v>
      </c>
      <c r="D91" s="16">
        <f>('Monthly ELEC - Raw'!D79*3.412)</f>
        <v>1020.3313039999999</v>
      </c>
      <c r="E91" s="16">
        <f>('Monthly ELEC - Raw'!E79*3.412)</f>
        <v>891.96162799999991</v>
      </c>
      <c r="F91" s="16">
        <f>('Monthly ELEC - Raw'!F79*3.412)</f>
        <v>854.01677599999994</v>
      </c>
      <c r="G91" s="16">
        <f>('Monthly ELEC - Raw'!G79*3.412)</f>
        <v>962.36142400000006</v>
      </c>
      <c r="H91" s="16">
        <f>('Monthly ELEC - Raw'!H79*3.412)</f>
        <v>1376.69082</v>
      </c>
      <c r="I91" s="16">
        <f>('Monthly ELEC - Raw'!I79*3.412)</f>
        <v>1517.9442080000001</v>
      </c>
      <c r="J91" s="16">
        <f>('Monthly ELEC - Raw'!J79*3.412)</f>
        <v>889.53569600000003</v>
      </c>
      <c r="K91" s="16">
        <f>('Monthly ELEC - Raw'!K79*3.412)</f>
        <v>803.58741599999996</v>
      </c>
      <c r="L91" s="16">
        <f>('Monthly ELEC - Raw'!L79*3.412)</f>
        <v>927.692092</v>
      </c>
      <c r="M91" s="16">
        <f>('Monthly ELEC - Raw'!M79*3.412)</f>
        <v>1392.007288</v>
      </c>
      <c r="N91" s="16">
        <f>('Monthly ELEC - Raw'!N79*3.412)</f>
        <v>13281.554612</v>
      </c>
    </row>
    <row r="92" spans="1:14" x14ac:dyDescent="0.4">
      <c r="A92">
        <f>'Monthly ELEC - Raw'!A137</f>
        <v>135</v>
      </c>
      <c r="B92" s="16">
        <f>('Monthly ELEC - Raw'!B137*3.412)</f>
        <v>2352.144088</v>
      </c>
      <c r="C92" s="16">
        <f>('Monthly ELEC - Raw'!C137*3.412)</f>
        <v>1598.6345959999965</v>
      </c>
      <c r="D92" s="16">
        <f>('Monthly ELEC - Raw'!D137*3.412)</f>
        <v>1630.1717119999964</v>
      </c>
      <c r="E92" s="16">
        <f>('Monthly ELEC - Raw'!E137*3.412)</f>
        <v>1742.7472399999999</v>
      </c>
      <c r="F92" s="16">
        <f>('Monthly ELEC - Raw'!F137*3.412)</f>
        <v>2325.731796</v>
      </c>
      <c r="G92" s="16">
        <f>('Monthly ELEC - Raw'!G137*3.412)</f>
        <v>4066.8992800000001</v>
      </c>
      <c r="H92" s="16">
        <f>('Monthly ELEC - Raw'!H137*3.412)</f>
        <v>4967.5035039999657</v>
      </c>
      <c r="I92" s="16">
        <f>('Monthly ELEC - Raw'!I137*3.412)</f>
        <v>5630.9976119999665</v>
      </c>
      <c r="J92" s="16">
        <f>('Monthly ELEC - Raw'!J137*3.412)</f>
        <v>3872.2685639999995</v>
      </c>
      <c r="K92" s="16">
        <f>('Monthly ELEC - Raw'!K137*3.412)</f>
        <v>2689.7171320000002</v>
      </c>
      <c r="L92" s="16">
        <f>('Monthly ELEC - Raw'!L137*3.412)</f>
        <v>2258.6518759999999</v>
      </c>
      <c r="M92" s="16">
        <f>('Monthly ELEC - Raw'!M137*3.412)</f>
        <v>1702.2160920000001</v>
      </c>
      <c r="N92" s="16">
        <f>('Monthly ELEC - Raw'!N137*3.412)</f>
        <v>34837.683491999924</v>
      </c>
    </row>
    <row r="93" spans="1:14" x14ac:dyDescent="0.4">
      <c r="A93">
        <f>'Monthly ELEC - Raw'!A87</f>
        <v>85</v>
      </c>
      <c r="B93" s="16">
        <f>('Monthly ELEC - Raw'!B87*3.412)</f>
        <v>2453.8592199999998</v>
      </c>
      <c r="C93" s="16">
        <f>('Monthly ELEC - Raw'!C87*3.412)</f>
        <v>2272.0166799999997</v>
      </c>
      <c r="D93" s="16">
        <f>('Monthly ELEC - Raw'!D87*3.412)</f>
        <v>2157.1892319999997</v>
      </c>
      <c r="E93" s="16">
        <f>('Monthly ELEC - Raw'!E87*3.412)</f>
        <v>2027.1579119999999</v>
      </c>
      <c r="F93" s="16">
        <f>('Monthly ELEC - Raw'!F87*3.412)</f>
        <v>1932.4953839999998</v>
      </c>
      <c r="G93" s="16">
        <f>('Monthly ELEC - Raw'!G87*3.412)</f>
        <v>3283.2754759999998</v>
      </c>
      <c r="H93" s="16">
        <f>('Monthly ELEC - Raw'!H87*3.412)</f>
        <v>3234.8011919999999</v>
      </c>
      <c r="I93" s="16">
        <f>('Monthly ELEC - Raw'!I87*3.412)</f>
        <v>2323.6334160000001</v>
      </c>
      <c r="J93" s="16">
        <f>('Monthly ELEC - Raw'!J87*3.412)</f>
        <v>2151.6344959999997</v>
      </c>
      <c r="K93" s="16">
        <f>('Monthly ELEC - Raw'!K87*3.412)</f>
        <v>1858.9736079999998</v>
      </c>
      <c r="L93" s="16">
        <f>('Monthly ELEC - Raw'!L87*3.412)</f>
        <v>1886.1638359999999</v>
      </c>
      <c r="M93" s="16">
        <f>('Monthly ELEC - Raw'!M87*3.412)</f>
        <v>1677.0969479999999</v>
      </c>
      <c r="N93" s="16">
        <f>('Monthly ELEC - Raw'!N87*3.412)</f>
        <v>27258.297399999996</v>
      </c>
    </row>
    <row r="94" spans="1:14" x14ac:dyDescent="0.4">
      <c r="A94">
        <f>'Monthly ELEC - Raw'!A187</f>
        <v>185</v>
      </c>
      <c r="B94" s="16">
        <f>('Monthly ELEC - Raw'!B187*3.412)</f>
        <v>1053.738196</v>
      </c>
      <c r="C94" s="16">
        <f>('Monthly ELEC - Raw'!C187*3.412)</f>
        <v>668.98742799999991</v>
      </c>
      <c r="D94" s="16">
        <f>('Monthly ELEC - Raw'!D187*3.412)</f>
        <v>560.67348800000002</v>
      </c>
      <c r="E94" s="16">
        <f>('Monthly ELEC - Raw'!E187*3.412)</f>
        <v>426.530708</v>
      </c>
      <c r="F94" s="16">
        <f>('Monthly ELEC - Raw'!F187*3.412)</f>
        <v>384.85654</v>
      </c>
      <c r="G94" s="16">
        <f>('Monthly ELEC - Raw'!G187*3.412)</f>
        <v>449.06696800000003</v>
      </c>
      <c r="H94" s="16">
        <f>('Monthly ELEC - Raw'!H187*3.412)</f>
        <v>571.55776800000001</v>
      </c>
      <c r="I94" s="16">
        <f>('Monthly ELEC - Raw'!I187*3.412)</f>
        <v>677.24446799999998</v>
      </c>
      <c r="J94" s="16">
        <f>('Monthly ELEC - Raw'!J187*3.412)</f>
        <v>382.70356800000002</v>
      </c>
      <c r="K94" s="16">
        <f>('Monthly ELEC - Raw'!K187*3.412)</f>
        <v>385.35127999999997</v>
      </c>
      <c r="L94" s="16">
        <f>('Monthly ELEC - Raw'!L187*3.412)</f>
        <v>554.48753199999999</v>
      </c>
      <c r="M94" s="16">
        <f>('Monthly ELEC - Raw'!M187*3.412)</f>
        <v>649.31383599999992</v>
      </c>
      <c r="N94" s="16">
        <f>('Monthly ELEC - Raw'!N187*3.412)</f>
        <v>6764.5117799999998</v>
      </c>
    </row>
    <row r="95" spans="1:14" x14ac:dyDescent="0.4">
      <c r="A95">
        <f>'Monthly ELEC - Raw'!A233</f>
        <v>231</v>
      </c>
      <c r="B95" s="16">
        <f>('Monthly ELEC - Raw'!B233*3.412)</f>
        <v>1619.7685239999998</v>
      </c>
      <c r="C95" s="16">
        <f>('Monthly ELEC - Raw'!C233*3.412)</f>
        <v>1533.2026719999999</v>
      </c>
      <c r="D95" s="16">
        <f>('Monthly ELEC - Raw'!D233*3.412)</f>
        <v>1273.8224319999999</v>
      </c>
      <c r="E95" s="16">
        <f>('Monthly ELEC - Raw'!E233*3.412)</f>
        <v>1080.35862</v>
      </c>
      <c r="F95" s="16">
        <f>('Monthly ELEC - Raw'!F233*3.412)</f>
        <v>1119.6307399999998</v>
      </c>
      <c r="G95" s="16">
        <f>('Monthly ELEC - Raw'!G233*3.412)</f>
        <v>1336.0197799999999</v>
      </c>
      <c r="H95" s="16">
        <f>('Monthly ELEC - Raw'!H233*3.412)</f>
        <v>1644.7546</v>
      </c>
      <c r="I95" s="16">
        <f>('Monthly ELEC - Raw'!I233*3.412)</f>
        <v>725.4492039999999</v>
      </c>
      <c r="J95" s="16">
        <f>('Monthly ELEC - Raw'!J233*3.412)</f>
        <v>752.33235200000001</v>
      </c>
      <c r="K95" s="16">
        <f>('Monthly ELEC - Raw'!K233*3.412)</f>
        <v>1291.3635239999999</v>
      </c>
      <c r="L95" s="16">
        <f>('Monthly ELEC - Raw'!L233*3.412)</f>
        <v>1468.0982999999999</v>
      </c>
      <c r="M95" s="16">
        <f>('Monthly ELEC - Raw'!M233*3.412)</f>
        <v>1503.20778</v>
      </c>
      <c r="N95" s="16">
        <f>('Monthly ELEC - Raw'!N233*3.412)</f>
        <v>15348.008527999998</v>
      </c>
    </row>
    <row r="96" spans="1:14" x14ac:dyDescent="0.4">
      <c r="A96">
        <f>'Monthly ELEC - Raw'!A162</f>
        <v>160</v>
      </c>
      <c r="B96" s="16">
        <f>('Monthly ELEC - Raw'!B162*3.412)</f>
        <v>1023.41234</v>
      </c>
      <c r="C96" s="16">
        <f>('Monthly ELEC - Raw'!C162*3.412)</f>
        <v>1001.4868279999965</v>
      </c>
      <c r="D96" s="16">
        <f>('Monthly ELEC - Raw'!D162*3.412)</f>
        <v>1019.1268680000001</v>
      </c>
      <c r="E96" s="16">
        <f>('Monthly ELEC - Raw'!E162*3.412)</f>
        <v>973.97928399999671</v>
      </c>
      <c r="F96" s="16">
        <f>('Monthly ELEC - Raw'!F162*3.412)</f>
        <v>1088.953448</v>
      </c>
      <c r="G96" s="16">
        <f>('Monthly ELEC - Raw'!G162*3.412)</f>
        <v>1059.9753319999966</v>
      </c>
      <c r="H96" s="16">
        <f>('Monthly ELEC - Raw'!H162*3.412)</f>
        <v>1167.38168</v>
      </c>
      <c r="I96" s="16">
        <f>('Monthly ELEC - Raw'!I162*3.412)</f>
        <v>1213.218488</v>
      </c>
      <c r="J96" s="16">
        <f>('Monthly ELEC - Raw'!J162*3.412)</f>
        <v>1057.6449359999999</v>
      </c>
      <c r="K96" s="16">
        <f>('Monthly ELEC - Raw'!K162*3.412)</f>
        <v>1003.0085799999966</v>
      </c>
      <c r="L96" s="16">
        <f>('Monthly ELEC - Raw'!L162*3.412)</f>
        <v>990.90621599999997</v>
      </c>
      <c r="M96" s="16">
        <f>('Monthly ELEC - Raw'!M162*3.412)</f>
        <v>1247.0109359999965</v>
      </c>
      <c r="N96" s="16">
        <f>('Monthly ELEC - Raw'!N162*3.412)</f>
        <v>12846.104935999983</v>
      </c>
    </row>
    <row r="97" spans="1:14" x14ac:dyDescent="0.4">
      <c r="A97">
        <f>'Monthly ELEC - Raw'!A13</f>
        <v>11</v>
      </c>
      <c r="B97" s="16">
        <f>('Monthly ELEC - Raw'!B13*3.412)</f>
        <v>1821.134528</v>
      </c>
      <c r="C97" s="16">
        <f>('Monthly ELEC - Raw'!C13*3.412)</f>
        <v>1463.6592879999998</v>
      </c>
      <c r="D97" s="16">
        <f>('Monthly ELEC - Raw'!D13*3.412)</f>
        <v>1617.1105759999998</v>
      </c>
      <c r="E97" s="16">
        <f>('Monthly ELEC - Raw'!E13*3.412)</f>
        <v>1680.4782399999999</v>
      </c>
      <c r="F97" s="16">
        <f>('Monthly ELEC - Raw'!F13*3.412)</f>
        <v>2222.78152</v>
      </c>
      <c r="G97" s="16">
        <f>('Monthly ELEC - Raw'!G13*3.412)</f>
        <v>3032.967744</v>
      </c>
      <c r="H97" s="16">
        <f>('Monthly ELEC - Raw'!H13*3.412)</f>
        <v>3059.9054839999999</v>
      </c>
      <c r="I97" s="16">
        <f>('Monthly ELEC - Raw'!I13*3.412)</f>
        <v>3191.9089399999998</v>
      </c>
      <c r="J97" s="16">
        <f>('Monthly ELEC - Raw'!J13*3.412)</f>
        <v>2132.0666759999999</v>
      </c>
      <c r="K97" s="16">
        <f>('Monthly ELEC - Raw'!K13*3.412)</f>
        <v>1863.3887360000001</v>
      </c>
      <c r="L97" s="16">
        <f>('Monthly ELEC - Raw'!L13*3.412)</f>
        <v>1406.71642</v>
      </c>
      <c r="M97" s="16">
        <f>('Monthly ELEC - Raw'!M13*3.412)</f>
        <v>1507.462544</v>
      </c>
      <c r="N97" s="16">
        <f>('Monthly ELEC - Raw'!N13*3.412)</f>
        <v>24999.580695999997</v>
      </c>
    </row>
    <row r="98" spans="1:14" x14ac:dyDescent="0.4">
      <c r="A98">
        <f>'Monthly ELEC - Raw'!A206</f>
        <v>204</v>
      </c>
      <c r="B98" s="16">
        <f>('Monthly ELEC - Raw'!B206*3.412)</f>
        <v>2087.8027999999999</v>
      </c>
      <c r="C98" s="16">
        <f>('Monthly ELEC - Raw'!C206*3.412)</f>
        <v>1843.2988800000001</v>
      </c>
      <c r="D98" s="16">
        <f>('Monthly ELEC - Raw'!D206*3.412)</f>
        <v>1751.2942999999998</v>
      </c>
      <c r="E98" s="16">
        <f>('Monthly ELEC - Raw'!E206*3.412)</f>
        <v>1490.092052</v>
      </c>
      <c r="F98" s="16">
        <f>('Monthly ELEC - Raw'!F206*3.412)</f>
        <v>1418.242156</v>
      </c>
      <c r="G98" s="16">
        <f>('Monthly ELEC - Raw'!G206*3.412)</f>
        <v>1371.2725639999999</v>
      </c>
      <c r="H98" s="16">
        <f>('Monthly ELEC - Raw'!H206*3.412)</f>
        <v>1472.216584</v>
      </c>
      <c r="I98" s="16">
        <f>('Monthly ELEC - Raw'!I206*3.412)</f>
        <v>1446.889308</v>
      </c>
      <c r="J98" s="16">
        <f>('Monthly ELEC - Raw'!J206*3.412)</f>
        <v>1291.325992</v>
      </c>
      <c r="K98" s="16">
        <f>('Monthly ELEC - Raw'!K206*3.412)</f>
        <v>1479.6479200000001</v>
      </c>
      <c r="L98" s="16">
        <f>('Monthly ELEC - Raw'!L206*3.412)</f>
        <v>1722.4458399999999</v>
      </c>
      <c r="M98" s="16">
        <f>('Monthly ELEC - Raw'!M206*3.412)</f>
        <v>1786.755216</v>
      </c>
      <c r="N98" s="16">
        <f>('Monthly ELEC - Raw'!N206*3.412)</f>
        <v>19161.283611999999</v>
      </c>
    </row>
    <row r="99" spans="1:14" x14ac:dyDescent="0.4">
      <c r="A99">
        <f>'Monthly ELEC - Raw'!A132</f>
        <v>130</v>
      </c>
      <c r="B99" s="16">
        <f>('Monthly ELEC - Raw'!B132*3.412)</f>
        <v>1515.4466239999965</v>
      </c>
      <c r="C99" s="16">
        <f>('Monthly ELEC - Raw'!C132*3.412)</f>
        <v>1310.9825239999998</v>
      </c>
      <c r="D99" s="16">
        <f>('Monthly ELEC - Raw'!D132*3.412)</f>
        <v>737.27860799999655</v>
      </c>
      <c r="E99" s="16">
        <f>('Monthly ELEC - Raw'!E132*3.412)</f>
        <v>608.26406399999996</v>
      </c>
      <c r="F99" s="16">
        <f>('Monthly ELEC - Raw'!F132*3.412)</f>
        <v>867.3269879999965</v>
      </c>
      <c r="G99" s="16">
        <f>('Monthly ELEC - Raw'!G132*3.412)</f>
        <v>1703.6593680000001</v>
      </c>
      <c r="H99" s="16">
        <f>('Monthly ELEC - Raw'!H132*3.412)</f>
        <v>1717.249364</v>
      </c>
      <c r="I99" s="16">
        <f>('Monthly ELEC - Raw'!I132*3.412)</f>
        <v>2012.697856</v>
      </c>
      <c r="J99" s="16">
        <f>('Monthly ELEC - Raw'!J132*3.412)</f>
        <v>650.23848800000007</v>
      </c>
      <c r="K99" s="16">
        <f>('Monthly ELEC - Raw'!K132*3.412)</f>
        <v>597.31836799999996</v>
      </c>
      <c r="L99" s="16">
        <f>('Monthly ELEC - Raw'!L132*3.412)</f>
        <v>672.6212079999965</v>
      </c>
      <c r="M99" s="16">
        <f>('Monthly ELEC - Raw'!M132*3.412)</f>
        <v>755.37244399999656</v>
      </c>
      <c r="N99" s="16">
        <f>('Monthly ELEC - Raw'!N132*3.412)</f>
        <v>13148.455903999982</v>
      </c>
    </row>
    <row r="100" spans="1:14" x14ac:dyDescent="0.4">
      <c r="A100">
        <f>'Monthly ELEC - Raw'!A229</f>
        <v>227</v>
      </c>
      <c r="B100" s="16">
        <f>('Monthly ELEC - Raw'!B229*3.412)</f>
        <v>1299.0234639999999</v>
      </c>
      <c r="C100" s="16">
        <f>('Monthly ELEC - Raw'!C229*3.412)</f>
        <v>1107.3850719999998</v>
      </c>
      <c r="D100" s="16">
        <f>('Monthly ELEC - Raw'!D229*3.412)</f>
        <v>1031.181464</v>
      </c>
      <c r="E100" s="16">
        <f>('Monthly ELEC - Raw'!E229*3.412)</f>
        <v>798.39094</v>
      </c>
      <c r="F100" s="16">
        <f>('Monthly ELEC - Raw'!F229*3.412)</f>
        <v>876.53256399999998</v>
      </c>
      <c r="G100" s="16">
        <f>('Monthly ELEC - Raw'!G229*3.412)</f>
        <v>1300.429208</v>
      </c>
      <c r="H100" s="16">
        <f>('Monthly ELEC - Raw'!H229*3.412)</f>
        <v>1519.315832</v>
      </c>
      <c r="I100" s="16">
        <f>('Monthly ELEC - Raw'!I229*3.412)</f>
        <v>1858.011424</v>
      </c>
      <c r="J100" s="16">
        <f>('Monthly ELEC - Raw'!J229*3.412)</f>
        <v>963.67845599999998</v>
      </c>
      <c r="K100" s="16">
        <f>('Monthly ELEC - Raw'!K229*3.412)</f>
        <v>852.27324399999998</v>
      </c>
      <c r="L100" s="16">
        <f>('Monthly ELEC - Raw'!L229*3.412)</f>
        <v>848.63605199999995</v>
      </c>
      <c r="M100" s="16">
        <f>('Monthly ELEC - Raw'!M229*3.412)</f>
        <v>895.27809200000002</v>
      </c>
      <c r="N100" s="16">
        <f>('Monthly ELEC - Raw'!N229*3.412)</f>
        <v>13350.135812</v>
      </c>
    </row>
    <row r="101" spans="1:14" x14ac:dyDescent="0.4">
      <c r="A101">
        <f>'Monthly ELEC - Raw'!A51</f>
        <v>49</v>
      </c>
      <c r="B101" s="16">
        <f>('Monthly ELEC - Raw'!B51*3.412)</f>
        <v>3347.8475759999997</v>
      </c>
      <c r="C101" s="16">
        <f>('Monthly ELEC - Raw'!C51*3.412)</f>
        <v>3422.8740440000001</v>
      </c>
      <c r="D101" s="16">
        <f>('Monthly ELEC - Raw'!D51*3.412)</f>
        <v>2633.6204400000001</v>
      </c>
      <c r="E101" s="16">
        <f>('Monthly ELEC - Raw'!E51*3.412)</f>
        <v>2265.2882159999999</v>
      </c>
      <c r="F101" s="16">
        <f>('Monthly ELEC - Raw'!F51*3.412)</f>
        <v>2577.0563040000002</v>
      </c>
      <c r="G101" s="16">
        <f>('Monthly ELEC - Raw'!G51*3.412)</f>
        <v>3220.102296</v>
      </c>
      <c r="H101" s="16">
        <f>('Monthly ELEC - Raw'!H51*3.412)</f>
        <v>3500.6539959999996</v>
      </c>
      <c r="I101" s="16">
        <f>('Monthly ELEC - Raw'!I51*3.412)</f>
        <v>3960.9600920000003</v>
      </c>
      <c r="J101" s="16">
        <f>('Monthly ELEC - Raw'!J51*3.412)</f>
        <v>2340.44434</v>
      </c>
      <c r="K101" s="16">
        <f>('Monthly ELEC - Raw'!K51*3.412)</f>
        <v>2500.804928</v>
      </c>
      <c r="L101" s="16">
        <f>('Monthly ELEC - Raw'!L51*3.412)</f>
        <v>2220.9902199999997</v>
      </c>
      <c r="M101" s="16">
        <f>('Monthly ELEC - Raw'!M51*3.412)</f>
        <v>2779.1183559999999</v>
      </c>
      <c r="N101" s="16">
        <f>('Monthly ELEC - Raw'!N51*3.412)</f>
        <v>34769.760807999999</v>
      </c>
    </row>
    <row r="102" spans="1:14" x14ac:dyDescent="0.4">
      <c r="A102">
        <f>'Monthly ELEC - Raw'!A65</f>
        <v>63</v>
      </c>
      <c r="B102" s="16">
        <f>('Monthly ELEC - Raw'!B65*3.412)</f>
        <v>1544.7761759999999</v>
      </c>
      <c r="C102" s="16">
        <f>('Monthly ELEC - Raw'!C65*3.412)</f>
        <v>1374.008988</v>
      </c>
      <c r="D102" s="16">
        <f>('Monthly ELEC - Raw'!D65*3.412)</f>
        <v>1357.9452919999999</v>
      </c>
      <c r="E102" s="16">
        <f>('Monthly ELEC - Raw'!E65*3.412)</f>
        <v>1356.1949360000001</v>
      </c>
      <c r="F102" s="16">
        <f>('Monthly ELEC - Raw'!F65*3.412)</f>
        <v>1841.296036</v>
      </c>
      <c r="G102" s="16">
        <f>('Monthly ELEC - Raw'!G65*3.412)</f>
        <v>2622.1868279999999</v>
      </c>
      <c r="H102" s="16">
        <f>('Monthly ELEC - Raw'!H65*3.412)</f>
        <v>2732.4626680000001</v>
      </c>
      <c r="I102" s="16">
        <f>('Monthly ELEC - Raw'!I65*3.412)</f>
        <v>3498.907052</v>
      </c>
      <c r="J102" s="16">
        <f>('Monthly ELEC - Raw'!J65*3.412)</f>
        <v>2091.7811919999999</v>
      </c>
      <c r="K102" s="16">
        <f>('Monthly ELEC - Raw'!K65*3.412)</f>
        <v>1461.05252</v>
      </c>
      <c r="L102" s="16">
        <f>('Monthly ELEC - Raw'!L65*3.412)</f>
        <v>1306.5571600000001</v>
      </c>
      <c r="M102" s="16">
        <f>('Monthly ELEC - Raw'!M65*3.412)</f>
        <v>1479.51144</v>
      </c>
      <c r="N102" s="16">
        <f>('Monthly ELEC - Raw'!N65*3.412)</f>
        <v>22666.680288000003</v>
      </c>
    </row>
    <row r="103" spans="1:14" x14ac:dyDescent="0.4">
      <c r="A103">
        <f>'Monthly ELEC - Raw'!A154</f>
        <v>152</v>
      </c>
      <c r="B103" s="16">
        <f>('Monthly ELEC - Raw'!B154*3.412)</f>
        <v>1343.1645079999967</v>
      </c>
      <c r="C103" s="16">
        <f>('Monthly ELEC - Raw'!C154*3.412)</f>
        <v>1126.9665399999965</v>
      </c>
      <c r="D103" s="16">
        <f>('Monthly ELEC - Raw'!D154*3.412)</f>
        <v>1274.6447239999966</v>
      </c>
      <c r="E103" s="16">
        <f>('Monthly ELEC - Raw'!E154*3.412)</f>
        <v>1102.5741519999999</v>
      </c>
      <c r="F103" s="16">
        <f>('Monthly ELEC - Raw'!F154*3.412)</f>
        <v>1252.4087199999965</v>
      </c>
      <c r="G103" s="16">
        <f>('Monthly ELEC - Raw'!G154*3.412)</f>
        <v>1782.8416519999967</v>
      </c>
      <c r="H103" s="16">
        <f>('Monthly ELEC - Raw'!H154*3.412)</f>
        <v>2423.4617119999998</v>
      </c>
      <c r="I103" s="16">
        <f>('Monthly ELEC - Raw'!I154*3.412)</f>
        <v>2286.7769920000001</v>
      </c>
      <c r="J103" s="16">
        <f>('Monthly ELEC - Raw'!J154*3.412)</f>
        <v>1476.4918199999966</v>
      </c>
      <c r="K103" s="16">
        <f>('Monthly ELEC - Raw'!K154*3.412)</f>
        <v>1321.2867639999999</v>
      </c>
      <c r="L103" s="16">
        <f>('Monthly ELEC - Raw'!L154*3.412)</f>
        <v>1264.3882519999966</v>
      </c>
      <c r="M103" s="16">
        <f>('Monthly ELEC - Raw'!M154*3.412)</f>
        <v>1374.179588</v>
      </c>
      <c r="N103" s="16">
        <f>('Monthly ELEC - Raw'!N154*3.412)</f>
        <v>18029.185423999978</v>
      </c>
    </row>
    <row r="104" spans="1:14" x14ac:dyDescent="0.4">
      <c r="A104">
        <f>'Monthly ELEC - Raw'!A192</f>
        <v>190</v>
      </c>
      <c r="B104" s="16">
        <f>('Monthly ELEC - Raw'!B192*3.412)</f>
        <v>3226.0562359999999</v>
      </c>
      <c r="C104" s="16">
        <f>('Monthly ELEC - Raw'!C192*3.412)</f>
        <v>2993.2725359999999</v>
      </c>
      <c r="D104" s="16">
        <f>('Monthly ELEC - Raw'!D192*3.412)</f>
        <v>2970.5213199999998</v>
      </c>
      <c r="E104" s="16">
        <f>('Monthly ELEC - Raw'!E192*3.412)</f>
        <v>2557.1506959999997</v>
      </c>
      <c r="F104" s="16">
        <f>('Monthly ELEC - Raw'!F192*3.412)</f>
        <v>2811.1195040000002</v>
      </c>
      <c r="G104" s="16">
        <f>('Monthly ELEC - Raw'!G192*3.412)</f>
        <v>3423.1640640000001</v>
      </c>
      <c r="H104" s="16">
        <f>('Monthly ELEC - Raw'!H192*3.412)</f>
        <v>3493.4922080000001</v>
      </c>
      <c r="I104" s="16">
        <f>('Monthly ELEC - Raw'!I192*3.412)</f>
        <v>3543.5018919999998</v>
      </c>
      <c r="J104" s="16">
        <f>('Monthly ELEC - Raw'!J192*3.412)</f>
        <v>2730.3711119999998</v>
      </c>
      <c r="K104" s="16">
        <f>('Monthly ELEC - Raw'!K192*3.412)</f>
        <v>2756.0737079999999</v>
      </c>
      <c r="L104" s="16">
        <f>('Monthly ELEC - Raw'!L192*3.412)</f>
        <v>2454.7053959999998</v>
      </c>
      <c r="M104" s="16">
        <f>('Monthly ELEC - Raw'!M192*3.412)</f>
        <v>2676.1510200000002</v>
      </c>
      <c r="N104" s="16">
        <f>('Monthly ELEC - Raw'!N192*3.412)</f>
        <v>35635.579691999992</v>
      </c>
    </row>
    <row r="105" spans="1:14" x14ac:dyDescent="0.4">
      <c r="A105">
        <f>'Monthly ELEC - Raw'!A128</f>
        <v>126</v>
      </c>
      <c r="B105" s="16">
        <f>('Monthly ELEC - Raw'!B128*3.412)</f>
        <v>1965.349532</v>
      </c>
      <c r="C105" s="16">
        <f>('Monthly ELEC - Raw'!C128*3.412)</f>
        <v>1879.8175159999998</v>
      </c>
      <c r="D105" s="16">
        <f>('Monthly ELEC - Raw'!D128*3.412)</f>
        <v>1869.23008</v>
      </c>
      <c r="E105" s="16">
        <f>('Monthly ELEC - Raw'!E128*3.412)</f>
        <v>1785.8373879999999</v>
      </c>
      <c r="F105" s="16">
        <f>('Monthly ELEC - Raw'!F128*3.412)</f>
        <v>2030.2150639999966</v>
      </c>
      <c r="G105" s="16">
        <f>('Monthly ELEC - Raw'!G128*3.412)</f>
        <v>2823.6244839999963</v>
      </c>
      <c r="H105" s="16">
        <f>('Monthly ELEC - Raw'!H128*3.412)</f>
        <v>3207.6450839999998</v>
      </c>
      <c r="I105" s="16">
        <f>('Monthly ELEC - Raw'!I128*3.412)</f>
        <v>3549.3841799999659</v>
      </c>
      <c r="J105" s="16">
        <f>('Monthly ELEC - Raw'!J128*3.412)</f>
        <v>2218.622292</v>
      </c>
      <c r="K105" s="16">
        <f>('Monthly ELEC - Raw'!K128*3.412)</f>
        <v>1900.8934400000001</v>
      </c>
      <c r="L105" s="16">
        <f>('Monthly ELEC - Raw'!L128*3.412)</f>
        <v>2134.9805240000001</v>
      </c>
      <c r="M105" s="16">
        <f>('Monthly ELEC - Raw'!M128*3.412)</f>
        <v>2378.7235679999999</v>
      </c>
      <c r="N105" s="16">
        <f>('Monthly ELEC - Raw'!N128*3.412)</f>
        <v>27744.323151999954</v>
      </c>
    </row>
    <row r="106" spans="1:14" x14ac:dyDescent="0.4">
      <c r="A106">
        <f>'Monthly ELEC - Raw'!A142</f>
        <v>140</v>
      </c>
      <c r="B106" s="16">
        <f>('Monthly ELEC - Raw'!B142*3.412)</f>
        <v>1491.5592119999999</v>
      </c>
      <c r="C106" s="16">
        <f>('Monthly ELEC - Raw'!C142*3.412)</f>
        <v>1347.1258399999999</v>
      </c>
      <c r="D106" s="16">
        <f>('Monthly ELEC - Raw'!D142*3.412)</f>
        <v>1326.1113319999999</v>
      </c>
      <c r="E106" s="16">
        <f>('Monthly ELEC - Raw'!E142*3.412)</f>
        <v>15.872624</v>
      </c>
      <c r="F106" s="16">
        <f>('Monthly ELEC - Raw'!F142*3.412)</f>
        <v>1402.8403880000001</v>
      </c>
      <c r="G106" s="16">
        <f>('Monthly ELEC - Raw'!G142*3.412)</f>
        <v>783.21436399999652</v>
      </c>
      <c r="H106" s="16">
        <f>('Monthly ELEC - Raw'!H142*3.412)</f>
        <v>744.63829199999998</v>
      </c>
      <c r="I106" s="16">
        <f>('Monthly ELEC - Raw'!I142*3.412)</f>
        <v>928.63721599999997</v>
      </c>
      <c r="J106" s="16">
        <f>('Monthly ELEC - Raw'!J142*3.412)</f>
        <v>799.10063600000001</v>
      </c>
      <c r="K106" s="16">
        <f>('Monthly ELEC - Raw'!K142*3.412)</f>
        <v>1125.8030479999966</v>
      </c>
      <c r="L106" s="16">
        <f>('Monthly ELEC - Raw'!L142*3.412)</f>
        <v>1744.9309199999966</v>
      </c>
      <c r="M106" s="16">
        <f>('Monthly ELEC - Raw'!M142*3.412)</f>
        <v>5126.4447</v>
      </c>
      <c r="N106" s="16">
        <f>('Monthly ELEC - Raw'!N142*3.412)</f>
        <v>16836.278571999988</v>
      </c>
    </row>
    <row r="107" spans="1:14" x14ac:dyDescent="0.4">
      <c r="A107">
        <f>'Monthly ELEC - Raw'!A70</f>
        <v>68</v>
      </c>
      <c r="B107" s="16">
        <f>('Monthly ELEC - Raw'!B70*3.412)</f>
        <v>2038.9190759999999</v>
      </c>
      <c r="C107" s="16">
        <f>('Monthly ELEC - Raw'!C70*3.412)</f>
        <v>1846.6187559999998</v>
      </c>
      <c r="D107" s="16">
        <f>('Monthly ELEC - Raw'!D70*3.412)</f>
        <v>1761.39382</v>
      </c>
      <c r="E107" s="16">
        <f>('Monthly ELEC - Raw'!E70*3.412)</f>
        <v>1581.0184400000001</v>
      </c>
      <c r="F107" s="16">
        <f>('Monthly ELEC - Raw'!F70*3.412)</f>
        <v>1493.1867359999999</v>
      </c>
      <c r="G107" s="16">
        <f>('Monthly ELEC - Raw'!G70*3.412)</f>
        <v>2323.8074279999996</v>
      </c>
      <c r="H107" s="16">
        <f>('Monthly ELEC - Raw'!H70*3.412)</f>
        <v>2517.9399920000001</v>
      </c>
      <c r="I107" s="16">
        <f>('Monthly ELEC - Raw'!I70*3.412)</f>
        <v>2584.3682199999998</v>
      </c>
      <c r="J107" s="16">
        <f>('Monthly ELEC - Raw'!J70*3.412)</f>
        <v>1565.367596</v>
      </c>
      <c r="K107" s="16">
        <f>('Monthly ELEC - Raw'!K70*3.412)</f>
        <v>1150.9597240000001</v>
      </c>
      <c r="L107" s="16">
        <f>('Monthly ELEC - Raw'!L70*3.412)</f>
        <v>1111.7046640000001</v>
      </c>
      <c r="M107" s="16">
        <f>('Monthly ELEC - Raw'!M70*3.412)</f>
        <v>1150.8095960000001</v>
      </c>
      <c r="N107" s="16">
        <f>('Monthly ELEC - Raw'!N70*3.412)</f>
        <v>21126.094048000003</v>
      </c>
    </row>
    <row r="108" spans="1:14" x14ac:dyDescent="0.4">
      <c r="A108">
        <f>'Monthly ELEC - Raw'!A9</f>
        <v>7</v>
      </c>
      <c r="B108" s="16">
        <f>('Monthly ELEC - Raw'!B9*3.412)</f>
        <v>1359.37492</v>
      </c>
      <c r="C108" s="16">
        <f>('Monthly ELEC - Raw'!C9*3.412)</f>
        <v>2040.3828239999998</v>
      </c>
      <c r="D108" s="16">
        <f>('Monthly ELEC - Raw'!D9*3.412)</f>
        <v>709.72670799999992</v>
      </c>
      <c r="E108" s="16">
        <f>('Monthly ELEC - Raw'!E9*3.412)</f>
        <v>651.21432000000004</v>
      </c>
      <c r="F108" s="16">
        <f>('Monthly ELEC - Raw'!F9*3.412)</f>
        <v>694.19869599999993</v>
      </c>
      <c r="G108" s="16">
        <f>('Monthly ELEC - Raw'!G9*3.412)</f>
        <v>858.503556</v>
      </c>
      <c r="H108" s="16">
        <f>('Monthly ELEC - Raw'!H9*3.412)</f>
        <v>1041.2980440000001</v>
      </c>
      <c r="I108" s="16">
        <f>('Monthly ELEC - Raw'!I9*3.412)</f>
        <v>1092.665704</v>
      </c>
      <c r="J108" s="16">
        <f>('Monthly ELEC - Raw'!J9*3.412)</f>
        <v>658.93567599999994</v>
      </c>
      <c r="K108" s="16">
        <f>('Monthly ELEC - Raw'!K9*3.412)</f>
        <v>717.86091599999997</v>
      </c>
      <c r="L108" s="16">
        <f>('Monthly ELEC - Raw'!L9*3.412)</f>
        <v>629.37410799999998</v>
      </c>
      <c r="M108" s="16">
        <f>('Monthly ELEC - Raw'!M9*3.412)</f>
        <v>662.21802000000002</v>
      </c>
      <c r="N108" s="16">
        <f>('Monthly ELEC - Raw'!N9*3.412)</f>
        <v>11115.753492000002</v>
      </c>
    </row>
    <row r="109" spans="1:14" x14ac:dyDescent="0.4">
      <c r="A109">
        <f>'Monthly ELEC - Raw'!A72</f>
        <v>70</v>
      </c>
      <c r="B109" s="16">
        <f>('Monthly ELEC - Raw'!B72*3.412)</f>
        <v>1326.05674</v>
      </c>
      <c r="C109" s="16">
        <f>('Monthly ELEC - Raw'!C72*3.412)</f>
        <v>1284.6964760000001</v>
      </c>
      <c r="D109" s="16">
        <f>('Monthly ELEC - Raw'!D72*3.412)</f>
        <v>1065.502772</v>
      </c>
      <c r="E109" s="16">
        <f>('Monthly ELEC - Raw'!E72*3.412)</f>
        <v>1164.2972319999999</v>
      </c>
      <c r="F109" s="16">
        <f>('Monthly ELEC - Raw'!F72*3.412)</f>
        <v>1249.4880479999999</v>
      </c>
      <c r="G109" s="16">
        <f>('Monthly ELEC - Raw'!G72*3.412)</f>
        <v>1418.938204</v>
      </c>
      <c r="H109" s="16">
        <f>('Monthly ELEC - Raw'!H72*3.412)</f>
        <v>1532.523684</v>
      </c>
      <c r="I109" s="16">
        <f>('Monthly ELEC - Raw'!I72*3.412)</f>
        <v>1281.642736</v>
      </c>
      <c r="J109" s="16">
        <f>('Monthly ELEC - Raw'!J72*3.412)</f>
        <v>1035.21786</v>
      </c>
      <c r="K109" s="16">
        <f>('Monthly ELEC - Raw'!K72*3.412)</f>
        <v>999.48739599999999</v>
      </c>
      <c r="L109" s="16">
        <f>('Monthly ELEC - Raw'!L72*3.412)</f>
        <v>1048.8590360000001</v>
      </c>
      <c r="M109" s="16">
        <f>('Monthly ELEC - Raw'!M72*3.412)</f>
        <v>1324.456512</v>
      </c>
      <c r="N109" s="16">
        <f>('Monthly ELEC - Raw'!N72*3.412)</f>
        <v>14731.166696000002</v>
      </c>
    </row>
    <row r="110" spans="1:14" x14ac:dyDescent="0.4">
      <c r="A110">
        <f>'Monthly ELEC - Raw'!A228</f>
        <v>226</v>
      </c>
      <c r="B110" s="16">
        <f>('Monthly ELEC - Raw'!B228*3.412)</f>
        <v>1757.4631959999999</v>
      </c>
      <c r="C110" s="16">
        <f>('Monthly ELEC - Raw'!C228*3.412)</f>
        <v>1691.8436119999999</v>
      </c>
      <c r="D110" s="16">
        <f>('Monthly ELEC - Raw'!D228*3.412)</f>
        <v>1723.3807279999999</v>
      </c>
      <c r="E110" s="16">
        <f>('Monthly ELEC - Raw'!E228*3.412)</f>
        <v>1612.098348</v>
      </c>
      <c r="F110" s="16">
        <f>('Monthly ELEC - Raw'!F228*3.412)</f>
        <v>1911.4774639999998</v>
      </c>
      <c r="G110" s="16">
        <f>('Monthly ELEC - Raw'!G228*3.412)</f>
        <v>1892.7489959999998</v>
      </c>
      <c r="H110" s="16">
        <f>('Monthly ELEC - Raw'!H228*3.412)</f>
        <v>2216.1383559999999</v>
      </c>
      <c r="I110" s="16">
        <f>('Monthly ELEC - Raw'!I228*3.412)</f>
        <v>2267.7039119999999</v>
      </c>
      <c r="J110" s="16">
        <f>('Monthly ELEC - Raw'!J228*3.412)</f>
        <v>1619.8572359999998</v>
      </c>
      <c r="K110" s="16">
        <f>('Monthly ELEC - Raw'!K228*3.412)</f>
        <v>1398.3194880000001</v>
      </c>
      <c r="L110" s="16">
        <f>('Monthly ELEC - Raw'!L228*3.412)</f>
        <v>1417.331152</v>
      </c>
      <c r="M110" s="16">
        <f>('Monthly ELEC - Raw'!M228*3.412)</f>
        <v>1518.5959</v>
      </c>
      <c r="N110" s="16">
        <f>('Monthly ELEC - Raw'!N228*3.412)</f>
        <v>21026.958387999999</v>
      </c>
    </row>
    <row r="111" spans="1:14" x14ac:dyDescent="0.4">
      <c r="A111">
        <f>'Monthly ELEC - Raw'!A94</f>
        <v>92</v>
      </c>
      <c r="B111" s="16">
        <f>('Monthly ELEC - Raw'!B94*3.412)</f>
        <v>941.37079999999992</v>
      </c>
      <c r="C111" s="16">
        <f>('Monthly ELEC - Raw'!C94*3.412)</f>
        <v>907.1279679999966</v>
      </c>
      <c r="D111" s="16">
        <f>('Monthly ELEC - Raw'!D94*3.412)</f>
        <v>692.43469199999663</v>
      </c>
      <c r="E111" s="16">
        <f>('Monthly ELEC - Raw'!E94*3.412)</f>
        <v>513.74483999999995</v>
      </c>
      <c r="F111" s="16">
        <f>('Monthly ELEC - Raw'!F94*3.412)</f>
        <v>404.48236399999661</v>
      </c>
      <c r="G111" s="16">
        <f>('Monthly ELEC - Raw'!G94*3.412)</f>
        <v>282.58525199999929</v>
      </c>
      <c r="H111" s="16">
        <f>('Monthly ELEC - Raw'!H94*3.412)</f>
        <v>105.41032799999999</v>
      </c>
      <c r="I111" s="16">
        <f>('Monthly ELEC - Raw'!I94*3.412)</f>
        <v>73.723083999999659</v>
      </c>
      <c r="J111" s="16">
        <f>('Monthly ELEC - Raw'!J94*3.412)</f>
        <v>110.30654799999932</v>
      </c>
      <c r="K111" s="16">
        <f>('Monthly ELEC - Raw'!K94*3.412)</f>
        <v>137.03956799999966</v>
      </c>
      <c r="L111" s="16">
        <f>('Monthly ELEC - Raw'!L94*3.412)</f>
        <v>293.18633600000032</v>
      </c>
      <c r="M111" s="16">
        <f>('Monthly ELEC - Raw'!M94*3.412)</f>
        <v>500.41756799999655</v>
      </c>
      <c r="N111" s="16">
        <f>('Monthly ELEC - Raw'!N94*3.412)</f>
        <v>4961.8293479999857</v>
      </c>
    </row>
    <row r="112" spans="1:14" x14ac:dyDescent="0.4">
      <c r="A112">
        <f>'Monthly ELEC - Raw'!A30</f>
        <v>28</v>
      </c>
      <c r="B112" s="16">
        <f>('Monthly ELEC - Raw'!B30*3.412)</f>
        <v>1186.9767959999999</v>
      </c>
      <c r="C112" s="16">
        <f>('Monthly ELEC - Raw'!C30*3.412)</f>
        <v>1008.273296</v>
      </c>
      <c r="D112" s="16">
        <f>('Monthly ELEC - Raw'!D30*3.412)</f>
        <v>988.93749200000002</v>
      </c>
      <c r="E112" s="16">
        <f>('Monthly ELEC - Raw'!E30*3.412)</f>
        <v>840.70997599999998</v>
      </c>
      <c r="F112" s="16">
        <f>('Monthly ELEC - Raw'!F30*3.412)</f>
        <v>763.85126400000001</v>
      </c>
      <c r="G112" s="16">
        <f>('Monthly ELEC - Raw'!G30*3.412)</f>
        <v>1310.436604</v>
      </c>
      <c r="H112" s="16">
        <f>('Monthly ELEC - Raw'!H30*3.412)</f>
        <v>1775.563856</v>
      </c>
      <c r="I112" s="16">
        <f>('Monthly ELEC - Raw'!I30*3.412)</f>
        <v>1347.7434119999998</v>
      </c>
      <c r="J112" s="16">
        <f>('Monthly ELEC - Raw'!J30*3.412)</f>
        <v>991.42142799999999</v>
      </c>
      <c r="K112" s="16">
        <f>('Monthly ELEC - Raw'!K30*3.412)</f>
        <v>1107.135996</v>
      </c>
      <c r="L112" s="16">
        <f>('Monthly ELEC - Raw'!L30*3.412)</f>
        <v>1118.5389</v>
      </c>
      <c r="M112" s="16">
        <f>('Monthly ELEC - Raw'!M30*3.412)</f>
        <v>1140.4132319999999</v>
      </c>
      <c r="N112" s="16">
        <f>('Monthly ELEC - Raw'!N30*3.412)</f>
        <v>13580.002251999998</v>
      </c>
    </row>
    <row r="113" spans="1:14" x14ac:dyDescent="0.4">
      <c r="A113">
        <f>'Monthly ELEC - Raw'!A216</f>
        <v>214</v>
      </c>
      <c r="B113" s="16">
        <f>('Monthly ELEC - Raw'!B216*3.412)</f>
        <v>2013.8749959999998</v>
      </c>
      <c r="C113" s="16">
        <f>('Monthly ELEC - Raw'!C216*3.412)</f>
        <v>1963.1999719999999</v>
      </c>
      <c r="D113" s="16">
        <f>('Monthly ELEC - Raw'!D216*3.412)</f>
        <v>1721.9374519999999</v>
      </c>
      <c r="E113" s="16">
        <f>('Monthly ELEC - Raw'!E216*3.412)</f>
        <v>1734.067112</v>
      </c>
      <c r="F113" s="16">
        <f>('Monthly ELEC - Raw'!F216*3.412)</f>
        <v>2215.909752</v>
      </c>
      <c r="G113" s="16">
        <f>('Monthly ELEC - Raw'!G216*3.412)</f>
        <v>3830.3453199999994</v>
      </c>
      <c r="H113" s="16">
        <f>('Monthly ELEC - Raw'!H216*3.412)</f>
        <v>4144.0514239999993</v>
      </c>
      <c r="I113" s="16">
        <f>('Monthly ELEC - Raw'!I216*3.412)</f>
        <v>4553.150224</v>
      </c>
      <c r="J113" s="16">
        <f>('Monthly ELEC - Raw'!J216*3.412)</f>
        <v>2234.2629000000002</v>
      </c>
      <c r="K113" s="16">
        <f>('Monthly ELEC - Raw'!K216*3.412)</f>
        <v>1548.7306839999999</v>
      </c>
      <c r="L113" s="16">
        <f>('Monthly ELEC - Raw'!L216*3.412)</f>
        <v>1554.988292</v>
      </c>
      <c r="M113" s="16">
        <f>('Monthly ELEC - Raw'!M216*3.412)</f>
        <v>1554.5890879999999</v>
      </c>
      <c r="N113" s="16">
        <f>('Monthly ELEC - Raw'!N216*3.412)</f>
        <v>29069.107215999997</v>
      </c>
    </row>
    <row r="114" spans="1:14" x14ac:dyDescent="0.4">
      <c r="A114">
        <f>'Monthly ELEC - Raw'!A138</f>
        <v>136</v>
      </c>
      <c r="B114" s="16">
        <f>('Monthly ELEC - Raw'!B138*3.412)</f>
        <v>844.0605599999966</v>
      </c>
      <c r="C114" s="16">
        <f>('Monthly ELEC - Raw'!C138*3.412)</f>
        <v>943.98097999999652</v>
      </c>
      <c r="D114" s="16">
        <f>('Monthly ELEC - Raw'!D138*3.412)</f>
        <v>1055.3861919999965</v>
      </c>
      <c r="E114" s="16">
        <f>('Monthly ELEC - Raw'!E138*3.412)</f>
        <v>1283.092836</v>
      </c>
      <c r="F114" s="16">
        <f>('Monthly ELEC - Raw'!F138*3.412)</f>
        <v>1488.8023159999966</v>
      </c>
      <c r="G114" s="16">
        <f>('Monthly ELEC - Raw'!G138*3.412)</f>
        <v>1962.5653400000001</v>
      </c>
      <c r="H114" s="16">
        <f>('Monthly ELEC - Raw'!H138*3.412)</f>
        <v>2216.633096</v>
      </c>
      <c r="I114" s="16">
        <f>('Monthly ELEC - Raw'!I138*3.412)</f>
        <v>2626.0526239999999</v>
      </c>
      <c r="J114" s="16">
        <f>('Monthly ELEC - Raw'!J138*3.412)</f>
        <v>1268.7044319999966</v>
      </c>
      <c r="K114" s="16">
        <f>('Monthly ELEC - Raw'!K138*3.412)</f>
        <v>891.3577039999966</v>
      </c>
      <c r="L114" s="16">
        <f>('Monthly ELEC - Raw'!L138*3.412)</f>
        <v>1020.9761719999999</v>
      </c>
      <c r="M114" s="16">
        <f>('Monthly ELEC - Raw'!M138*3.412)</f>
        <v>1337.21398</v>
      </c>
      <c r="N114" s="16">
        <f>('Monthly ELEC - Raw'!N138*3.412)</f>
        <v>16938.826231999978</v>
      </c>
    </row>
    <row r="115" spans="1:14" x14ac:dyDescent="0.4">
      <c r="A115">
        <f>'Monthly ELEC - Raw'!A259</f>
        <v>257</v>
      </c>
      <c r="B115" s="16">
        <f>('Monthly ELEC - Raw'!B259*3.412)</f>
        <v>940.33355199999994</v>
      </c>
      <c r="C115" s="16">
        <f>('Monthly ELEC - Raw'!C259*3.412)</f>
        <v>1006.441052</v>
      </c>
      <c r="D115" s="16">
        <f>('Monthly ELEC - Raw'!D259*3.412)</f>
        <v>709.13643200000001</v>
      </c>
      <c r="E115" s="16">
        <f>('Monthly ELEC - Raw'!E259*3.412)</f>
        <v>545.35702000000003</v>
      </c>
      <c r="F115" s="16">
        <f>('Monthly ELEC - Raw'!F259*3.412)</f>
        <v>547.32233199999996</v>
      </c>
      <c r="G115" s="16">
        <f>('Monthly ELEC - Raw'!G259*3.412)</f>
        <v>866.52175599999998</v>
      </c>
      <c r="H115" s="16">
        <f>('Monthly ELEC - Raw'!H259*3.412)</f>
        <v>846.67415199999994</v>
      </c>
      <c r="I115" s="16">
        <f>('Monthly ELEC - Raw'!I259*3.412)</f>
        <v>904.27212399999996</v>
      </c>
      <c r="J115" s="16">
        <f>('Monthly ELEC - Raw'!J259*3.412)</f>
        <v>391.42464000000001</v>
      </c>
      <c r="K115" s="16">
        <f>('Monthly ELEC - Raw'!K259*3.412)</f>
        <v>464.57792000000001</v>
      </c>
      <c r="L115" s="16">
        <f>('Monthly ELEC - Raw'!L259*3.412)</f>
        <v>627.32349599999998</v>
      </c>
      <c r="M115" s="16">
        <f>('Monthly ELEC - Raw'!M259*3.412)</f>
        <v>695.06875600000001</v>
      </c>
      <c r="N115" s="16">
        <f>('Monthly ELEC - Raw'!N259*3.412)</f>
        <v>8544.4532320000017</v>
      </c>
    </row>
    <row r="116" spans="1:14" x14ac:dyDescent="0.4">
      <c r="A116">
        <f>'Monthly ELEC - Raw'!A218</f>
        <v>216</v>
      </c>
      <c r="B116" s="16">
        <f>('Monthly ELEC - Raw'!B218*3.412)</f>
        <v>973.46407199999987</v>
      </c>
      <c r="C116" s="16">
        <f>('Monthly ELEC - Raw'!C218*3.412)</f>
        <v>861.34233999999992</v>
      </c>
      <c r="D116" s="16">
        <f>('Monthly ELEC - Raw'!D218*3.412)</f>
        <v>932.50983599999995</v>
      </c>
      <c r="E116" s="16">
        <f>('Monthly ELEC - Raw'!E218*3.412)</f>
        <v>1003.8991119999999</v>
      </c>
      <c r="F116" s="16">
        <f>('Monthly ELEC - Raw'!F218*3.412)</f>
        <v>1927.2954959999997</v>
      </c>
      <c r="G116" s="16">
        <f>('Monthly ELEC - Raw'!G218*3.412)</f>
        <v>3523.8794799999996</v>
      </c>
      <c r="H116" s="16">
        <f>('Monthly ELEC - Raw'!H218*3.412)</f>
        <v>653.74602400000003</v>
      </c>
      <c r="I116" s="16">
        <f>('Monthly ELEC - Raw'!I218*3.412)</f>
        <v>171.957976</v>
      </c>
      <c r="J116" s="16">
        <f>('Monthly ELEC - Raw'!J218*3.412)</f>
        <v>199.01513600000001</v>
      </c>
      <c r="K116" s="16">
        <f>('Monthly ELEC - Raw'!K218*3.412)</f>
        <v>239.71005999999997</v>
      </c>
      <c r="L116" s="16">
        <f>('Monthly ELEC - Raw'!L218*3.412)</f>
        <v>519.97174000000007</v>
      </c>
      <c r="M116" s="16">
        <f>('Monthly ELEC - Raw'!M218*3.412)</f>
        <v>603.40196400000002</v>
      </c>
      <c r="N116" s="16">
        <f>('Monthly ELEC - Raw'!N218*3.412)</f>
        <v>11610.193236000001</v>
      </c>
    </row>
    <row r="117" spans="1:14" x14ac:dyDescent="0.4">
      <c r="A117">
        <f>'Monthly ELEC - Raw'!A224</f>
        <v>222</v>
      </c>
      <c r="B117" s="16">
        <f>('Monthly ELEC - Raw'!B224*3.412)</f>
        <v>1536.7579760000001</v>
      </c>
      <c r="C117" s="16">
        <f>('Monthly ELEC - Raw'!C224*3.412)</f>
        <v>1275.9617560000002</v>
      </c>
      <c r="D117" s="16">
        <f>('Monthly ELEC - Raw'!D224*3.412)</f>
        <v>1151.7820159999999</v>
      </c>
      <c r="E117" s="16">
        <f>('Monthly ELEC - Raw'!E224*3.412)</f>
        <v>1178.392204</v>
      </c>
      <c r="F117" s="16">
        <f>('Monthly ELEC - Raw'!F224*3.412)</f>
        <v>1139.826368</v>
      </c>
      <c r="G117" s="16">
        <f>('Monthly ELEC - Raw'!G224*3.412)</f>
        <v>1303.114452</v>
      </c>
      <c r="H117" s="16">
        <f>('Monthly ELEC - Raw'!H224*3.412)</f>
        <v>1662.8927919999999</v>
      </c>
      <c r="I117" s="16">
        <f>('Monthly ELEC - Raw'!I224*3.412)</f>
        <v>1451.232784</v>
      </c>
      <c r="J117" s="16">
        <f>('Monthly ELEC - Raw'!J224*3.412)</f>
        <v>1299.0473479999998</v>
      </c>
      <c r="K117" s="16">
        <f>('Monthly ELEC - Raw'!K224*3.412)</f>
        <v>1350.6436120000001</v>
      </c>
      <c r="L117" s="16">
        <f>('Monthly ELEC - Raw'!L224*3.412)</f>
        <v>2271.327456</v>
      </c>
      <c r="M117" s="16">
        <f>('Monthly ELEC - Raw'!M224*3.412)</f>
        <v>1720.712544</v>
      </c>
      <c r="N117" s="16">
        <f>('Monthly ELEC - Raw'!N224*3.412)</f>
        <v>17341.691307999998</v>
      </c>
    </row>
    <row r="118" spans="1:14" x14ac:dyDescent="0.4">
      <c r="A118">
        <f>'Monthly ELEC - Raw'!A139</f>
        <v>137</v>
      </c>
      <c r="B118" s="16">
        <f>('Monthly ELEC - Raw'!B139*3.412)</f>
        <v>1538.3786759999966</v>
      </c>
      <c r="C118" s="16">
        <f>('Monthly ELEC - Raw'!C139*3.412)</f>
        <v>1550.8973039999967</v>
      </c>
      <c r="D118" s="16">
        <f>('Monthly ELEC - Raw'!D139*3.412)</f>
        <v>1142.7640999999965</v>
      </c>
      <c r="E118" s="16">
        <f>('Monthly ELEC - Raw'!E139*3.412)</f>
        <v>1103.584104</v>
      </c>
      <c r="F118" s="16">
        <f>('Monthly ELEC - Raw'!F139*3.412)</f>
        <v>1536.5259599999999</v>
      </c>
      <c r="G118" s="16">
        <f>('Monthly ELEC - Raw'!G139*3.412)</f>
        <v>3088.5867559999997</v>
      </c>
      <c r="H118" s="16">
        <f>('Monthly ELEC - Raw'!H139*3.412)</f>
        <v>3533.883464</v>
      </c>
      <c r="I118" s="16">
        <f>('Monthly ELEC - Raw'!I139*3.412)</f>
        <v>3609.2477199999998</v>
      </c>
      <c r="J118" s="16">
        <f>('Monthly ELEC - Raw'!J139*3.412)</f>
        <v>1973.442796</v>
      </c>
      <c r="K118" s="16">
        <f>('Monthly ELEC - Raw'!K139*3.412)</f>
        <v>1350.4354800000001</v>
      </c>
      <c r="L118" s="16">
        <f>('Monthly ELEC - Raw'!L139*3.412)</f>
        <v>1561.4608559999999</v>
      </c>
      <c r="M118" s="16">
        <f>('Monthly ELEC - Raw'!M139*3.412)</f>
        <v>2074.4857639999968</v>
      </c>
      <c r="N118" s="16">
        <f>('Monthly ELEC - Raw'!N139*3.412)</f>
        <v>24063.692979999985</v>
      </c>
    </row>
    <row r="119" spans="1:14" x14ac:dyDescent="0.4">
      <c r="A119">
        <f>'Monthly ELEC - Raw'!A175</f>
        <v>173</v>
      </c>
      <c r="B119" s="16">
        <f>('Monthly ELEC - Raw'!B175*3.412)</f>
        <v>1522.5231119999999</v>
      </c>
      <c r="C119" s="16">
        <f>('Monthly ELEC - Raw'!C175*3.412)</f>
        <v>1132.0674799999965</v>
      </c>
      <c r="D119" s="16">
        <f>('Monthly ELEC - Raw'!D175*3.412)</f>
        <v>1126.8164119999999</v>
      </c>
      <c r="E119" s="16">
        <f>('Monthly ELEC - Raw'!E175*3.412)</f>
        <v>976.60652399999992</v>
      </c>
      <c r="F119" s="16">
        <f>('Monthly ELEC - Raw'!F175*3.412)</f>
        <v>938.3682399999999</v>
      </c>
      <c r="G119" s="16">
        <f>('Monthly ELEC - Raw'!G175*3.412)</f>
        <v>968.15841199999988</v>
      </c>
      <c r="H119" s="16">
        <f>('Monthly ELEC - Raw'!H175*3.412)</f>
        <v>1130.9995239999998</v>
      </c>
      <c r="I119" s="16">
        <f>('Monthly ELEC - Raw'!I175*3.412)</f>
        <v>1090.2807159999966</v>
      </c>
      <c r="J119" s="16">
        <f>('Monthly ELEC - Raw'!J175*3.412)</f>
        <v>704.04913999999656</v>
      </c>
      <c r="K119" s="16">
        <f>('Monthly ELEC - Raw'!K175*3.412)</f>
        <v>865.53568800000005</v>
      </c>
      <c r="L119" s="16">
        <f>('Monthly ELEC - Raw'!L175*3.412)</f>
        <v>1278.2409719999998</v>
      </c>
      <c r="M119" s="16">
        <f>('Monthly ELEC - Raw'!M175*3.412)</f>
        <v>1117.1365679999967</v>
      </c>
      <c r="N119" s="16">
        <f>('Monthly ELEC - Raw'!N175*3.412)</f>
        <v>12850.782787999984</v>
      </c>
    </row>
    <row r="120" spans="1:14" x14ac:dyDescent="0.4">
      <c r="A120">
        <f>'Monthly ELEC - Raw'!A6</f>
        <v>4</v>
      </c>
      <c r="B120" s="16">
        <f>('Monthly ELEC - Raw'!B6*3.412)</f>
        <v>608.34936399999992</v>
      </c>
      <c r="C120" s="16">
        <f>('Monthly ELEC - Raw'!C6*3.412)</f>
        <v>621.38320399999998</v>
      </c>
      <c r="D120" s="16">
        <f>('Monthly ELEC - Raw'!D6*3.412)</f>
        <v>702.44550000000004</v>
      </c>
      <c r="E120" s="16">
        <f>('Monthly ELEC - Raw'!E6*3.412)</f>
        <v>610.22596399999998</v>
      </c>
      <c r="F120" s="16">
        <f>('Monthly ELEC - Raw'!F6*3.412)</f>
        <v>568.57909199999995</v>
      </c>
      <c r="G120" s="16">
        <f>('Monthly ELEC - Raw'!G6*3.412)</f>
        <v>554.07126800000003</v>
      </c>
      <c r="H120" s="16">
        <f>('Monthly ELEC - Raw'!H6*3.412)</f>
        <v>2637.8547319999998</v>
      </c>
      <c r="I120" s="16">
        <f>('Monthly ELEC - Raw'!I6*3.412)</f>
        <v>5361.0231119999999</v>
      </c>
      <c r="J120" s="16">
        <f>('Monthly ELEC - Raw'!J6*3.412)</f>
        <v>3686.5772879999995</v>
      </c>
      <c r="K120" s="16">
        <f>('Monthly ELEC - Raw'!K6*3.412)</f>
        <v>1003.8342839999999</v>
      </c>
      <c r="L120" s="16">
        <f>('Monthly ELEC - Raw'!L6*3.412)</f>
        <v>616.04683599999998</v>
      </c>
      <c r="M120" s="16">
        <f>('Monthly ELEC - Raw'!M6*3.412)</f>
        <v>679.36673199999996</v>
      </c>
      <c r="N120" s="16">
        <f>('Monthly ELEC - Raw'!N6*3.412)</f>
        <v>17649.757375999998</v>
      </c>
    </row>
    <row r="121" spans="1:14" x14ac:dyDescent="0.4">
      <c r="A121">
        <f>'Monthly ELEC - Raw'!A27</f>
        <v>25</v>
      </c>
      <c r="B121" s="16">
        <f>('Monthly ELEC - Raw'!B27*3.412)</f>
        <v>1826.9383400000002</v>
      </c>
      <c r="C121" s="16">
        <f>('Monthly ELEC - Raw'!C27*3.412)</f>
        <v>1641.533672</v>
      </c>
      <c r="D121" s="16">
        <f>('Monthly ELEC - Raw'!D27*3.412)</f>
        <v>1702.407164</v>
      </c>
      <c r="E121" s="16">
        <f>('Monthly ELEC - Raw'!E27*3.412)</f>
        <v>1544.643108</v>
      </c>
      <c r="F121" s="16">
        <f>('Monthly ELEC - Raw'!F27*3.412)</f>
        <v>1688.3394880000001</v>
      </c>
      <c r="G121" s="16">
        <f>('Monthly ELEC - Raw'!G27*3.412)</f>
        <v>2747.4311119999998</v>
      </c>
      <c r="H121" s="16">
        <f>('Monthly ELEC - Raw'!H27*3.412)</f>
        <v>3101.2077439999998</v>
      </c>
      <c r="I121" s="16">
        <f>('Monthly ELEC - Raw'!I27*3.412)</f>
        <v>2892.2705120000001</v>
      </c>
      <c r="J121" s="16">
        <f>('Monthly ELEC - Raw'!J27*3.412)</f>
        <v>2113.7885919999999</v>
      </c>
      <c r="K121" s="16">
        <f>('Monthly ELEC - Raw'!K27*3.412)</f>
        <v>1982.1706920000001</v>
      </c>
      <c r="L121" s="16">
        <f>('Monthly ELEC - Raw'!L27*3.412)</f>
        <v>1865.1322680000001</v>
      </c>
      <c r="M121" s="16">
        <f>('Monthly ELEC - Raw'!M27*3.412)</f>
        <v>2085.6225319999999</v>
      </c>
      <c r="N121" s="16">
        <f>('Monthly ELEC - Raw'!N27*3.412)</f>
        <v>25191.485223999996</v>
      </c>
    </row>
    <row r="122" spans="1:14" x14ac:dyDescent="0.4">
      <c r="A122">
        <f>'Monthly ELEC - Raw'!A126</f>
        <v>124</v>
      </c>
      <c r="B122" s="16">
        <f>('Monthly ELEC - Raw'!B126*3.412)</f>
        <v>1186.7345439999965</v>
      </c>
      <c r="C122" s="16">
        <f>('Monthly ELEC - Raw'!C126*3.412)</f>
        <v>1098.1658479999999</v>
      </c>
      <c r="D122" s="16">
        <f>('Monthly ELEC - Raw'!D126*3.412)</f>
        <v>1100.9636879999966</v>
      </c>
      <c r="E122" s="16">
        <f>('Monthly ELEC - Raw'!E126*3.412)</f>
        <v>983.15756399999998</v>
      </c>
      <c r="F122" s="16">
        <f>('Monthly ELEC - Raw'!F126*3.412)</f>
        <v>1064.5132919999967</v>
      </c>
      <c r="G122" s="16">
        <f>('Monthly ELEC - Raw'!G126*3.412)</f>
        <v>1421.6097999999965</v>
      </c>
      <c r="H122" s="16">
        <f>('Monthly ELEC - Raw'!H126*3.412)</f>
        <v>1306.8881239999998</v>
      </c>
      <c r="I122" s="16">
        <f>('Monthly ELEC - Raw'!I126*3.412)</f>
        <v>1388.898956</v>
      </c>
      <c r="J122" s="16">
        <f>('Monthly ELEC - Raw'!J126*3.412)</f>
        <v>755.13701599999649</v>
      </c>
      <c r="K122" s="16">
        <f>('Monthly ELEC - Raw'!K126*3.412)</f>
        <v>840.96587599999657</v>
      </c>
      <c r="L122" s="16">
        <f>('Monthly ELEC - Raw'!L126*3.412)</f>
        <v>1154.33078</v>
      </c>
      <c r="M122" s="16">
        <f>('Monthly ELEC - Raw'!M126*3.412)</f>
        <v>1254.7357039999965</v>
      </c>
      <c r="N122" s="16">
        <f>('Monthly ELEC - Raw'!N126*3.412)</f>
        <v>13556.101191999976</v>
      </c>
    </row>
    <row r="123" spans="1:14" x14ac:dyDescent="0.4">
      <c r="A123">
        <f>'Monthly ELEC - Raw'!A242</f>
        <v>240</v>
      </c>
      <c r="B123" s="16">
        <f>('Monthly ELEC - Raw'!B242*3.412)</f>
        <v>2571.0443599999999</v>
      </c>
      <c r="C123" s="16">
        <f>('Monthly ELEC - Raw'!C242*3.412)</f>
        <v>1839.0099959999998</v>
      </c>
      <c r="D123" s="16">
        <f>('Monthly ELEC - Raw'!D242*3.412)</f>
        <v>1084.7601</v>
      </c>
      <c r="E123" s="16">
        <f>('Monthly ELEC - Raw'!E242*3.412)</f>
        <v>914.94144799999992</v>
      </c>
      <c r="F123" s="16">
        <f>('Monthly ELEC - Raw'!F242*3.412)</f>
        <v>1443.508016</v>
      </c>
      <c r="G123" s="16">
        <f>('Monthly ELEC - Raw'!G242*3.412)</f>
        <v>2188.8491799999997</v>
      </c>
      <c r="H123" s="16">
        <f>('Monthly ELEC - Raw'!H242*3.412)</f>
        <v>2366.2254119999998</v>
      </c>
      <c r="I123" s="16">
        <f>('Monthly ELEC - Raw'!I242*3.412)</f>
        <v>2279.4036599999999</v>
      </c>
      <c r="J123" s="16">
        <f>('Monthly ELEC - Raw'!J242*3.412)</f>
        <v>1465.3175199999998</v>
      </c>
      <c r="K123" s="16">
        <f>('Monthly ELEC - Raw'!K242*3.412)</f>
        <v>908.32899199999997</v>
      </c>
      <c r="L123" s="16">
        <f>('Monthly ELEC - Raw'!L242*3.412)</f>
        <v>1112.9466319999999</v>
      </c>
      <c r="M123" s="16">
        <f>('Monthly ELEC - Raw'!M242*3.412)</f>
        <v>1439.8367040000001</v>
      </c>
      <c r="N123" s="16">
        <f>('Monthly ELEC - Raw'!N242*3.412)</f>
        <v>19614.172019999998</v>
      </c>
    </row>
    <row r="124" spans="1:14" x14ac:dyDescent="0.4">
      <c r="A124">
        <f>'Monthly ELEC - Raw'!A4</f>
        <v>2</v>
      </c>
      <c r="B124" s="16">
        <f>('Monthly ELEC - Raw'!B4*3.412)</f>
        <v>1027.4009679999999</v>
      </c>
      <c r="C124" s="16">
        <f>('Monthly ELEC - Raw'!C4*3.412)</f>
        <v>978.42853200000002</v>
      </c>
      <c r="D124" s="16">
        <f>('Monthly ELEC - Raw'!D4*3.412)</f>
        <v>1054.335296</v>
      </c>
      <c r="E124" s="16">
        <f>('Monthly ELEC - Raw'!E4*3.412)</f>
        <v>819.90359999999998</v>
      </c>
      <c r="F124" s="16">
        <f>('Monthly ELEC - Raw'!F4*3.412)</f>
        <v>986.00317199999995</v>
      </c>
      <c r="G124" s="16">
        <f>('Monthly ELEC - Raw'!G4*3.412)</f>
        <v>411.89663999999999</v>
      </c>
      <c r="H124" s="16">
        <f>('Monthly ELEC - Raw'!H4*3.412)</f>
        <v>422.04392799999999</v>
      </c>
      <c r="I124" s="16">
        <f>('Monthly ELEC - Raw'!I4*3.412)</f>
        <v>307.956884</v>
      </c>
      <c r="J124" s="16">
        <f>('Monthly ELEC - Raw'!J4*3.412)</f>
        <v>423.28589600000004</v>
      </c>
      <c r="K124" s="16">
        <f>('Monthly ELEC - Raw'!K4*3.412)</f>
        <v>590.02692400000001</v>
      </c>
      <c r="L124" s="16">
        <f>('Monthly ELEC - Raw'!L4*3.412)</f>
        <v>603.40878799999996</v>
      </c>
      <c r="M124" s="16">
        <f>('Monthly ELEC - Raw'!M4*3.412)</f>
        <v>576.95555200000001</v>
      </c>
      <c r="N124" s="16">
        <f>('Monthly ELEC - Raw'!N4*3.412)</f>
        <v>8201.6461800000016</v>
      </c>
    </row>
    <row r="125" spans="1:14" x14ac:dyDescent="0.4">
      <c r="A125">
        <f>'Monthly ELEC - Raw'!A92</f>
        <v>90</v>
      </c>
      <c r="B125" s="16">
        <f>('Monthly ELEC - Raw'!B92*3.412)</f>
        <v>1649.2106719999999</v>
      </c>
      <c r="C125" s="16">
        <f>('Monthly ELEC - Raw'!C92*3.412)</f>
        <v>1551.6342959999965</v>
      </c>
      <c r="D125" s="16">
        <f>('Monthly ELEC - Raw'!D92*3.412)</f>
        <v>1674.4424119999999</v>
      </c>
      <c r="E125" s="16">
        <f>('Monthly ELEC - Raw'!E92*3.412)</f>
        <v>2014.2810239999965</v>
      </c>
      <c r="F125" s="16">
        <f>('Monthly ELEC - Raw'!F92*3.412)</f>
        <v>2555.1478519999964</v>
      </c>
      <c r="G125" s="16">
        <f>('Monthly ELEC - Raw'!G92*3.412)</f>
        <v>4393.5675719999999</v>
      </c>
      <c r="H125" s="16">
        <f>('Monthly ELEC - Raw'!H92*3.412)</f>
        <v>4110.7230079999663</v>
      </c>
      <c r="I125" s="16">
        <f>('Monthly ELEC - Raw'!I92*3.412)</f>
        <v>5465.5292600000002</v>
      </c>
      <c r="J125" s="16">
        <f>('Monthly ELEC - Raw'!J92*3.412)</f>
        <v>2783.7450279999966</v>
      </c>
      <c r="K125" s="16">
        <f>('Monthly ELEC - Raw'!K92*3.412)</f>
        <v>2559.9280639999965</v>
      </c>
      <c r="L125" s="16">
        <f>('Monthly ELEC - Raw'!L92*3.412)</f>
        <v>2020.4806279999998</v>
      </c>
      <c r="M125" s="16">
        <f>('Monthly ELEC - Raw'!M92*3.412)</f>
        <v>1776.6864039999998</v>
      </c>
      <c r="N125" s="16">
        <f>('Monthly ELEC - Raw'!N92*3.412)</f>
        <v>32555.376219999947</v>
      </c>
    </row>
    <row r="126" spans="1:14" x14ac:dyDescent="0.4">
      <c r="A126">
        <f>'Monthly ELEC - Raw'!A19</f>
        <v>17</v>
      </c>
      <c r="B126" s="16">
        <f>('Monthly ELEC - Raw'!B19*3.412)</f>
        <v>730.46484399999997</v>
      </c>
      <c r="C126" s="16">
        <f>('Monthly ELEC - Raw'!C19*3.412)</f>
        <v>686.77418399999999</v>
      </c>
      <c r="D126" s="16">
        <f>('Monthly ELEC - Raw'!D19*3.412)</f>
        <v>630.13498399999992</v>
      </c>
      <c r="E126" s="16">
        <f>('Monthly ELEC - Raw'!E19*3.412)</f>
        <v>583.53388799999993</v>
      </c>
      <c r="F126" s="16">
        <f>('Monthly ELEC - Raw'!F19*3.412)</f>
        <v>556.96805599999993</v>
      </c>
      <c r="G126" s="16">
        <f>('Monthly ELEC - Raw'!G19*3.412)</f>
        <v>842.46715600000005</v>
      </c>
      <c r="H126" s="16">
        <f>('Monthly ELEC - Raw'!H19*3.412)</f>
        <v>956.096992</v>
      </c>
      <c r="I126" s="16">
        <f>('Monthly ELEC - Raw'!I19*3.412)</f>
        <v>1239.5864240000001</v>
      </c>
      <c r="J126" s="16">
        <f>('Monthly ELEC - Raw'!J19*3.412)</f>
        <v>473.33311199999997</v>
      </c>
      <c r="K126" s="16">
        <f>('Monthly ELEC - Raw'!K19*3.412)</f>
        <v>485.70161200000001</v>
      </c>
      <c r="L126" s="16">
        <f>('Monthly ELEC - Raw'!L19*3.412)</f>
        <v>547.9023719999999</v>
      </c>
      <c r="M126" s="16">
        <f>('Monthly ELEC - Raw'!M19*3.412)</f>
        <v>697.19101999999998</v>
      </c>
      <c r="N126" s="16">
        <f>('Monthly ELEC - Raw'!N19*3.412)</f>
        <v>8430.154644000002</v>
      </c>
    </row>
    <row r="127" spans="1:14" x14ac:dyDescent="0.4">
      <c r="A127">
        <f>'Monthly ELEC - Raw'!A112</f>
        <v>110</v>
      </c>
      <c r="B127" s="16">
        <f>('Monthly ELEC - Raw'!B112*3.412)</f>
        <v>1164.4746560000001</v>
      </c>
      <c r="C127" s="16">
        <f>('Monthly ELEC - Raw'!C112*3.412)</f>
        <v>1163.4885879999965</v>
      </c>
      <c r="D127" s="16">
        <f>('Monthly ELEC - Raw'!D112*3.412)</f>
        <v>1128.396168</v>
      </c>
      <c r="E127" s="16">
        <f>('Monthly ELEC - Raw'!E112*3.412)</f>
        <v>970.40009600000008</v>
      </c>
      <c r="F127" s="16">
        <f>('Monthly ELEC - Raw'!F112*3.412)</f>
        <v>1131.292956</v>
      </c>
      <c r="G127" s="16">
        <f>('Monthly ELEC - Raw'!G112*3.412)</f>
        <v>1728.0517559999967</v>
      </c>
      <c r="H127" s="16">
        <f>('Monthly ELEC - Raw'!H112*3.412)</f>
        <v>1402.1443400000001</v>
      </c>
      <c r="I127" s="16">
        <f>('Monthly ELEC - Raw'!I112*3.412)</f>
        <v>1935.1226239999967</v>
      </c>
      <c r="J127" s="16">
        <f>('Monthly ELEC - Raw'!J112*3.412)</f>
        <v>995.14733199999648</v>
      </c>
      <c r="K127" s="16">
        <f>('Monthly ELEC - Raw'!K112*3.412)</f>
        <v>1008.9318119999965</v>
      </c>
      <c r="L127" s="16">
        <f>('Monthly ELEC - Raw'!L112*3.412)</f>
        <v>1158.704964</v>
      </c>
      <c r="M127" s="16">
        <f>('Monthly ELEC - Raw'!M112*3.412)</f>
        <v>1206.220476</v>
      </c>
      <c r="N127" s="16">
        <f>('Monthly ELEC - Raw'!N112*3.412)</f>
        <v>14992.375767999985</v>
      </c>
    </row>
    <row r="128" spans="1:14" x14ac:dyDescent="0.4">
      <c r="A128">
        <f>'Monthly ELEC - Raw'!A173</f>
        <v>171</v>
      </c>
      <c r="B128" s="16">
        <f>('Monthly ELEC - Raw'!B173*3.412)</f>
        <v>939.17005999999651</v>
      </c>
      <c r="C128" s="16">
        <f>('Monthly ELEC - Raw'!C173*3.412)</f>
        <v>827.25304799999662</v>
      </c>
      <c r="D128" s="16">
        <f>('Monthly ELEC - Raw'!D173*3.412)</f>
        <v>889.53910799999653</v>
      </c>
      <c r="E128" s="16">
        <f>('Monthly ELEC - Raw'!E173*3.412)</f>
        <v>879.2178080000001</v>
      </c>
      <c r="F128" s="16">
        <f>('Monthly ELEC - Raw'!F173*3.412)</f>
        <v>838.59794799999997</v>
      </c>
      <c r="G128" s="16">
        <f>('Monthly ELEC - Raw'!G173*3.412)</f>
        <v>1069.8428359999964</v>
      </c>
      <c r="H128" s="16">
        <f>('Monthly ELEC - Raw'!H173*3.412)</f>
        <v>1117.6176599999965</v>
      </c>
      <c r="I128" s="16">
        <f>('Monthly ELEC - Raw'!I173*3.412)</f>
        <v>1393.2936119999965</v>
      </c>
      <c r="J128" s="16">
        <f>('Monthly ELEC - Raw'!J173*3.412)</f>
        <v>709.31385599999658</v>
      </c>
      <c r="K128" s="16">
        <f>('Monthly ELEC - Raw'!K173*3.412)</f>
        <v>837.06254799999658</v>
      </c>
      <c r="L128" s="16">
        <f>('Monthly ELEC - Raw'!L173*3.412)</f>
        <v>924.92837200000008</v>
      </c>
      <c r="M128" s="16">
        <f>('Monthly ELEC - Raw'!M173*3.412)</f>
        <v>940.42226400000004</v>
      </c>
      <c r="N128" s="16">
        <f>('Monthly ELEC - Raw'!N173*3.412)</f>
        <v>11366.259119999972</v>
      </c>
    </row>
    <row r="129" spans="1:14" x14ac:dyDescent="0.4">
      <c r="A129">
        <f>'Monthly ELEC - Raw'!A208</f>
        <v>206</v>
      </c>
      <c r="B129" s="16">
        <f>('Monthly ELEC - Raw'!B208*3.412)</f>
        <v>955.60566399999993</v>
      </c>
      <c r="C129" s="16">
        <f>('Monthly ELEC - Raw'!C208*3.412)</f>
        <v>997.94517199999996</v>
      </c>
      <c r="D129" s="16">
        <f>('Monthly ELEC - Raw'!D208*3.412)</f>
        <v>852.61103199999991</v>
      </c>
      <c r="E129" s="16">
        <f>('Monthly ELEC - Raw'!E208*3.412)</f>
        <v>758.74691199999995</v>
      </c>
      <c r="F129" s="16">
        <f>('Monthly ELEC - Raw'!F208*3.412)</f>
        <v>1047.1393880000001</v>
      </c>
      <c r="G129" s="16">
        <f>('Monthly ELEC - Raw'!G208*3.412)</f>
        <v>2247.3479199999997</v>
      </c>
      <c r="H129" s="16">
        <f>('Monthly ELEC - Raw'!H208*3.412)</f>
        <v>3414.8456079999996</v>
      </c>
      <c r="I129" s="16">
        <f>('Monthly ELEC - Raw'!I208*3.412)</f>
        <v>2987.5267280000003</v>
      </c>
      <c r="J129" s="16">
        <f>('Monthly ELEC - Raw'!J208*3.412)</f>
        <v>631.02892799999995</v>
      </c>
      <c r="K129" s="16">
        <f>('Monthly ELEC - Raw'!K208*3.412)</f>
        <v>1551.7707760000001</v>
      </c>
      <c r="L129" s="16">
        <f>('Monthly ELEC - Raw'!L208*3.412)</f>
        <v>2388.447768</v>
      </c>
      <c r="M129" s="16">
        <f>('Monthly ELEC - Raw'!M208*3.412)</f>
        <v>2716.2932000000001</v>
      </c>
      <c r="N129" s="16">
        <f>('Monthly ELEC - Raw'!N208*3.412)</f>
        <v>20549.309096000001</v>
      </c>
    </row>
    <row r="130" spans="1:14" x14ac:dyDescent="0.4">
      <c r="A130">
        <f>'Monthly ELEC - Raw'!A96</f>
        <v>94</v>
      </c>
      <c r="B130" s="16">
        <f>('Monthly ELEC - Raw'!B96*3.412)</f>
        <v>1361.0775079999999</v>
      </c>
      <c r="C130" s="16">
        <f>('Monthly ELEC - Raw'!C96*3.412)</f>
        <v>1376.421272</v>
      </c>
      <c r="D130" s="16">
        <f>('Monthly ELEC - Raw'!D96*3.412)</f>
        <v>1151.7990759999966</v>
      </c>
      <c r="E130" s="16">
        <f>('Monthly ELEC - Raw'!E96*3.412)</f>
        <v>1188.5531399999966</v>
      </c>
      <c r="F130" s="16">
        <f>('Monthly ELEC - Raw'!F96*3.412)</f>
        <v>1329.339084</v>
      </c>
      <c r="G130" s="16">
        <f>('Monthly ELEC - Raw'!G96*3.412)</f>
        <v>2090.2935600000001</v>
      </c>
      <c r="H130" s="16">
        <f>('Monthly ELEC - Raw'!H96*3.412)</f>
        <v>1536.3621839999998</v>
      </c>
      <c r="I130" s="16">
        <f>('Monthly ELEC - Raw'!I96*3.412)</f>
        <v>2627.4071879999965</v>
      </c>
      <c r="J130" s="16">
        <f>('Monthly ELEC - Raw'!J96*3.412)</f>
        <v>2085.0629639999966</v>
      </c>
      <c r="K130" s="16">
        <f>('Monthly ELEC - Raw'!K96*3.412)</f>
        <v>1465.6655439999965</v>
      </c>
      <c r="L130" s="16">
        <f>('Monthly ELEC - Raw'!L96*3.412)</f>
        <v>1445.5756879999999</v>
      </c>
      <c r="M130" s="16">
        <f>('Monthly ELEC - Raw'!M96*3.412)</f>
        <v>1651.9095639999966</v>
      </c>
      <c r="N130" s="16">
        <f>('Monthly ELEC - Raw'!N96*3.412)</f>
        <v>19309.466771999982</v>
      </c>
    </row>
    <row r="131" spans="1:14" x14ac:dyDescent="0.4">
      <c r="A131">
        <f>'Monthly ELEC - Raw'!A253</f>
        <v>251</v>
      </c>
      <c r="B131" s="16">
        <f>('Monthly ELEC - Raw'!B253*3.412)</f>
        <v>1516.7363599999999</v>
      </c>
      <c r="C131" s="16">
        <f>('Monthly ELEC - Raw'!C253*3.412)</f>
        <v>1244.035672</v>
      </c>
      <c r="D131" s="16">
        <f>('Monthly ELEC - Raw'!D253*3.412)</f>
        <v>1195.4112600000001</v>
      </c>
      <c r="E131" s="16">
        <f>('Monthly ELEC - Raw'!E253*3.412)</f>
        <v>1172.5849800000001</v>
      </c>
      <c r="F131" s="16">
        <f>('Monthly ELEC - Raw'!F253*3.412)</f>
        <v>1365.291328</v>
      </c>
      <c r="G131" s="16">
        <f>('Monthly ELEC - Raw'!G253*3.412)</f>
        <v>1356.5224880000001</v>
      </c>
      <c r="H131" s="16">
        <f>('Monthly ELEC - Raw'!H253*3.412)</f>
        <v>1380.880756</v>
      </c>
      <c r="I131" s="16">
        <f>('Monthly ELEC - Raw'!I253*3.412)</f>
        <v>1284.2153840000001</v>
      </c>
      <c r="J131" s="16">
        <f>('Monthly ELEC - Raw'!J253*3.412)</f>
        <v>1092.7134719999999</v>
      </c>
      <c r="K131" s="16">
        <f>('Monthly ELEC - Raw'!K253*3.412)</f>
        <v>1221.8542600000001</v>
      </c>
      <c r="L131" s="16">
        <f>('Monthly ELEC - Raw'!L253*3.412)</f>
        <v>1486.1614280000001</v>
      </c>
      <c r="M131" s="16">
        <f>('Monthly ELEC - Raw'!M253*3.412)</f>
        <v>1119.4191960000001</v>
      </c>
      <c r="N131" s="16">
        <f>('Monthly ELEC - Raw'!N253*3.412)</f>
        <v>15435.826584</v>
      </c>
    </row>
    <row r="132" spans="1:14" x14ac:dyDescent="0.4">
      <c r="A132">
        <f>'Monthly ELEC - Raw'!A103</f>
        <v>101</v>
      </c>
      <c r="B132" s="16">
        <f>('Monthly ELEC - Raw'!B103*3.412)</f>
        <v>1064.588356</v>
      </c>
      <c r="C132" s="16">
        <f>('Monthly ELEC - Raw'!C103*3.412)</f>
        <v>1022.3921519999965</v>
      </c>
      <c r="D132" s="16">
        <f>('Monthly ELEC - Raw'!D103*3.412)</f>
        <v>913.32757199999662</v>
      </c>
      <c r="E132" s="16">
        <f>('Monthly ELEC - Raw'!E103*3.412)</f>
        <v>858.92664400000001</v>
      </c>
      <c r="F132" s="16">
        <f>('Monthly ELEC - Raw'!F103*3.412)</f>
        <v>879.59312799999657</v>
      </c>
      <c r="G132" s="16">
        <f>('Monthly ELEC - Raw'!G103*3.412)</f>
        <v>989.94744399999649</v>
      </c>
      <c r="H132" s="16">
        <f>('Monthly ELEC - Raw'!H103*3.412)</f>
        <v>1098.7902439999998</v>
      </c>
      <c r="I132" s="16">
        <f>('Monthly ELEC - Raw'!I103*3.412)</f>
        <v>1189.3276639999999</v>
      </c>
      <c r="J132" s="16">
        <f>('Monthly ELEC - Raw'!J103*3.412)</f>
        <v>751.81372799999997</v>
      </c>
      <c r="K132" s="16">
        <f>('Monthly ELEC - Raw'!K103*3.412)</f>
        <v>731.70339999999999</v>
      </c>
      <c r="L132" s="16">
        <f>('Monthly ELEC - Raw'!L103*3.412)</f>
        <v>926.19081199999653</v>
      </c>
      <c r="M132" s="16">
        <f>('Monthly ELEC - Raw'!M103*3.412)</f>
        <v>1025.4322439999967</v>
      </c>
      <c r="N132" s="16">
        <f>('Monthly ELEC - Raw'!N103*3.412)</f>
        <v>11452.03338799998</v>
      </c>
    </row>
    <row r="133" spans="1:14" x14ac:dyDescent="0.4">
      <c r="A133">
        <f>'Monthly ELEC - Raw'!A116</f>
        <v>114</v>
      </c>
      <c r="B133" s="16">
        <f>('Monthly ELEC - Raw'!B116*3.412)</f>
        <v>1697.439292</v>
      </c>
      <c r="C133" s="16">
        <f>('Monthly ELEC - Raw'!C116*3.412)</f>
        <v>1386.8654039999999</v>
      </c>
      <c r="D133" s="16">
        <f>('Monthly ELEC - Raw'!D116*3.412)</f>
        <v>1228.2517599999965</v>
      </c>
      <c r="E133" s="16">
        <f>('Monthly ELEC - Raw'!E116*3.412)</f>
        <v>1056.4336759999967</v>
      </c>
      <c r="F133" s="16">
        <f>('Monthly ELEC - Raw'!F116*3.412)</f>
        <v>1094.259108</v>
      </c>
      <c r="G133" s="16">
        <f>('Monthly ELEC - Raw'!G116*3.412)</f>
        <v>1208.1482559999999</v>
      </c>
      <c r="H133" s="16">
        <f>('Monthly ELEC - Raw'!H116*3.412)</f>
        <v>1501.5870799999966</v>
      </c>
      <c r="I133" s="16">
        <f>('Monthly ELEC - Raw'!I116*3.412)</f>
        <v>1714.3901079999964</v>
      </c>
      <c r="J133" s="16">
        <f>('Monthly ELEC - Raw'!J116*3.412)</f>
        <v>1149.3663199999964</v>
      </c>
      <c r="K133" s="16">
        <f>('Monthly ELEC - Raw'!K116*3.412)</f>
        <v>1102.4069639999966</v>
      </c>
      <c r="L133" s="16">
        <f>('Monthly ELEC - Raw'!L116*3.412)</f>
        <v>1291.2986959999967</v>
      </c>
      <c r="M133" s="16">
        <f>('Monthly ELEC - Raw'!M116*3.412)</f>
        <v>1132.8112959999999</v>
      </c>
      <c r="N133" s="16">
        <f>('Monthly ELEC - Raw'!N116*3.412)</f>
        <v>15563.257959999972</v>
      </c>
    </row>
    <row r="134" spans="1:14" x14ac:dyDescent="0.4">
      <c r="A134">
        <f>'Monthly ELEC - Raw'!A225</f>
        <v>223</v>
      </c>
      <c r="B134" s="16">
        <f>('Monthly ELEC - Raw'!B225*3.412)</f>
        <v>3609.1487719999996</v>
      </c>
      <c r="C134" s="16">
        <f>('Monthly ELEC - Raw'!C225*3.412)</f>
        <v>2026.3560919999998</v>
      </c>
      <c r="D134" s="16">
        <f>('Monthly ELEC - Raw'!D225*3.412)</f>
        <v>2126.0001400000001</v>
      </c>
      <c r="E134" s="16">
        <f>('Monthly ELEC - Raw'!E225*3.412)</f>
        <v>1632.9900239999999</v>
      </c>
      <c r="F134" s="16">
        <f>('Monthly ELEC - Raw'!F225*3.412)</f>
        <v>2222.2117159999998</v>
      </c>
      <c r="G134" s="16">
        <f>('Monthly ELEC - Raw'!G225*3.412)</f>
        <v>2909.146264</v>
      </c>
      <c r="H134" s="16">
        <f>('Monthly ELEC - Raw'!H225*3.412)</f>
        <v>3070.0903039999998</v>
      </c>
      <c r="I134" s="16">
        <f>('Monthly ELEC - Raw'!I225*3.412)</f>
        <v>2763.3583279999998</v>
      </c>
      <c r="J134" s="16">
        <f>('Monthly ELEC - Raw'!J225*3.412)</f>
        <v>1804.5317360000001</v>
      </c>
      <c r="K134" s="16">
        <f>('Monthly ELEC - Raw'!K225*3.412)</f>
        <v>1582.5333680000001</v>
      </c>
      <c r="L134" s="16">
        <f>('Monthly ELEC - Raw'!L225*3.412)</f>
        <v>2034.0876840000001</v>
      </c>
      <c r="M134" s="16">
        <f>('Monthly ELEC - Raw'!M225*3.412)</f>
        <v>2548.873184</v>
      </c>
      <c r="N134" s="16">
        <f>('Monthly ELEC - Raw'!N225*3.412)</f>
        <v>28329.327612000001</v>
      </c>
    </row>
    <row r="135" spans="1:14" x14ac:dyDescent="0.4">
      <c r="A135">
        <f>'Monthly ELEC - Raw'!A17</f>
        <v>15</v>
      </c>
      <c r="B135" s="16">
        <f>('Monthly ELEC - Raw'!B17*3.412)</f>
        <v>1010.5866319999999</v>
      </c>
      <c r="C135" s="16">
        <f>('Monthly ELEC - Raw'!C17*3.412)</f>
        <v>1000.797604</v>
      </c>
      <c r="D135" s="16">
        <f>('Monthly ELEC - Raw'!D17*3.412)</f>
        <v>791.22915199999989</v>
      </c>
      <c r="E135" s="16">
        <f>('Monthly ELEC - Raw'!E17*3.412)</f>
        <v>677.28882399999998</v>
      </c>
      <c r="F135" s="16">
        <f>('Monthly ELEC - Raw'!F17*3.412)</f>
        <v>956.16523199999995</v>
      </c>
      <c r="G135" s="16">
        <f>('Monthly ELEC - Raw'!G17*3.412)</f>
        <v>2597.11204</v>
      </c>
      <c r="H135" s="16">
        <f>('Monthly ELEC - Raw'!H17*3.412)</f>
        <v>3318.2041199999999</v>
      </c>
      <c r="I135" s="16">
        <f>('Monthly ELEC - Raw'!I17*3.412)</f>
        <v>3927.0823439999999</v>
      </c>
      <c r="J135" s="16">
        <f>('Monthly ELEC - Raw'!J17*3.412)</f>
        <v>1268.8989159999999</v>
      </c>
      <c r="K135" s="16">
        <f>('Monthly ELEC - Raw'!K17*3.412)</f>
        <v>761.43556799999999</v>
      </c>
      <c r="L135" s="16">
        <f>('Monthly ELEC - Raw'!L17*3.412)</f>
        <v>892.48025200000006</v>
      </c>
      <c r="M135" s="16">
        <f>('Monthly ELEC - Raw'!M17*3.412)</f>
        <v>963.72281200000009</v>
      </c>
      <c r="N135" s="16">
        <f>('Monthly ELEC - Raw'!N17*3.412)</f>
        <v>18165.003496000001</v>
      </c>
    </row>
    <row r="136" spans="1:14" x14ac:dyDescent="0.4">
      <c r="A136">
        <f>'Monthly ELEC - Raw'!A88</f>
        <v>86</v>
      </c>
      <c r="B136" s="16">
        <f>('Monthly ELEC - Raw'!B88*3.412)</f>
        <v>811.33606799999995</v>
      </c>
      <c r="C136" s="16">
        <f>('Monthly ELEC - Raw'!C88*3.412)</f>
        <v>722.21462800000006</v>
      </c>
      <c r="D136" s="16">
        <f>('Monthly ELEC - Raw'!D88*3.412)</f>
        <v>819.94795599999998</v>
      </c>
      <c r="E136" s="16">
        <f>('Monthly ELEC - Raw'!E88*3.412)</f>
        <v>800.17882799999995</v>
      </c>
      <c r="F136" s="16">
        <f>('Monthly ELEC - Raw'!F88*3.412)</f>
        <v>840.87033999999994</v>
      </c>
      <c r="G136" s="16">
        <f>('Monthly ELEC - Raw'!G88*3.412)</f>
        <v>1107.3918959999999</v>
      </c>
      <c r="H136" s="16">
        <f>('Monthly ELEC - Raw'!H88*3.412)</f>
        <v>1233.427764</v>
      </c>
      <c r="I136" s="16">
        <f>('Monthly ELEC - Raw'!I88*3.412)</f>
        <v>1678.2399679999999</v>
      </c>
      <c r="J136" s="16">
        <f>('Monthly ELEC - Raw'!J88*3.412)</f>
        <v>901.07166799999993</v>
      </c>
      <c r="K136" s="16">
        <f>('Monthly ELEC - Raw'!K88*3.412)</f>
        <v>879.29628400000001</v>
      </c>
      <c r="L136" s="16">
        <f>('Monthly ELEC - Raw'!L88*3.412)</f>
        <v>948.542824</v>
      </c>
      <c r="M136" s="16">
        <f>('Monthly ELEC - Raw'!M88*3.412)</f>
        <v>801.71422799999993</v>
      </c>
      <c r="N136" s="16">
        <f>('Monthly ELEC - Raw'!N88*3.412)</f>
        <v>11544.232451999998</v>
      </c>
    </row>
    <row r="137" spans="1:14" x14ac:dyDescent="0.4">
      <c r="A137">
        <f>'Monthly ELEC - Raw'!A75</f>
        <v>73</v>
      </c>
      <c r="B137" s="16">
        <f>('Monthly ELEC - Raw'!B75*3.412)</f>
        <v>1697.374464</v>
      </c>
      <c r="C137" s="16">
        <f>('Monthly ELEC - Raw'!C75*3.412)</f>
        <v>1288.7977000000001</v>
      </c>
      <c r="D137" s="16">
        <f>('Monthly ELEC - Raw'!D75*3.412)</f>
        <v>1416.0243559999999</v>
      </c>
      <c r="E137" s="16">
        <f>('Monthly ELEC - Raw'!E75*3.412)</f>
        <v>1551.576292</v>
      </c>
      <c r="F137" s="16">
        <f>('Monthly ELEC - Raw'!F75*3.412)</f>
        <v>1808.1894000000002</v>
      </c>
      <c r="G137" s="16">
        <f>('Monthly ELEC - Raw'!G75*3.412)</f>
        <v>2451.6345959999999</v>
      </c>
      <c r="H137" s="16">
        <f>('Monthly ELEC - Raw'!H75*3.412)</f>
        <v>3439.4188319999998</v>
      </c>
      <c r="I137" s="16">
        <f>('Monthly ELEC - Raw'!I75*3.412)</f>
        <v>3901.4138680000001</v>
      </c>
      <c r="J137" s="16">
        <f>('Monthly ELEC - Raw'!J75*3.412)</f>
        <v>3064.0647119999999</v>
      </c>
      <c r="K137" s="16">
        <f>('Monthly ELEC - Raw'!K75*3.412)</f>
        <v>2904.4854719999998</v>
      </c>
      <c r="L137" s="16">
        <f>('Monthly ELEC - Raw'!L75*3.412)</f>
        <v>2257.8637039999999</v>
      </c>
      <c r="M137" s="16">
        <f>('Monthly ELEC - Raw'!M75*3.412)</f>
        <v>2840.6674240000002</v>
      </c>
      <c r="N137" s="16">
        <f>('Monthly ELEC - Raw'!N75*3.412)</f>
        <v>28621.510820000003</v>
      </c>
    </row>
    <row r="138" spans="1:14" x14ac:dyDescent="0.4">
      <c r="A138">
        <f>'Monthly ELEC - Raw'!A199</f>
        <v>197</v>
      </c>
      <c r="B138" s="16">
        <f>('Monthly ELEC - Raw'!B199*3.412)</f>
        <v>1601.8930559999999</v>
      </c>
      <c r="C138" s="16">
        <f>('Monthly ELEC - Raw'!C199*3.412)</f>
        <v>1517.4904119999999</v>
      </c>
      <c r="D138" s="16">
        <f>('Monthly ELEC - Raw'!D199*3.412)</f>
        <v>915.58972799999992</v>
      </c>
      <c r="E138" s="16">
        <f>('Monthly ELEC - Raw'!E199*3.412)</f>
        <v>788.58485200000007</v>
      </c>
      <c r="F138" s="16">
        <f>('Monthly ELEC - Raw'!F199*3.412)</f>
        <v>932.1106319999999</v>
      </c>
      <c r="G138" s="16">
        <f>('Monthly ELEC - Raw'!G199*3.412)</f>
        <v>1164.8909200000001</v>
      </c>
      <c r="H138" s="16">
        <f>('Monthly ELEC - Raw'!H199*3.412)</f>
        <v>1346.8801759999999</v>
      </c>
      <c r="I138" s="16">
        <f>('Monthly ELEC - Raw'!I199*3.412)</f>
        <v>1494.885912</v>
      </c>
      <c r="J138" s="16">
        <f>('Monthly ELEC - Raw'!J199*3.412)</f>
        <v>963.99577199999999</v>
      </c>
      <c r="K138" s="16">
        <f>('Monthly ELEC - Raw'!K199*3.412)</f>
        <v>839.56354399999998</v>
      </c>
      <c r="L138" s="16">
        <f>('Monthly ELEC - Raw'!L199*3.412)</f>
        <v>857.35712399999989</v>
      </c>
      <c r="M138" s="16">
        <f>('Monthly ELEC - Raw'!M199*3.412)</f>
        <v>863.98322799999994</v>
      </c>
      <c r="N138" s="16">
        <f>('Monthly ELEC - Raw'!N199*3.412)</f>
        <v>13287.225355999999</v>
      </c>
    </row>
    <row r="139" spans="1:14" x14ac:dyDescent="0.4">
      <c r="A139">
        <f>'Monthly ELEC - Raw'!A204</f>
        <v>202</v>
      </c>
      <c r="B139" s="16">
        <f>('Monthly ELEC - Raw'!B204*3.412)</f>
        <v>869.39124800000002</v>
      </c>
      <c r="C139" s="16">
        <f>('Monthly ELEC - Raw'!C204*3.412)</f>
        <v>780.62124400000005</v>
      </c>
      <c r="D139" s="16">
        <f>('Monthly ELEC - Raw'!D204*3.412)</f>
        <v>772.24478399999998</v>
      </c>
      <c r="E139" s="16">
        <f>('Monthly ELEC - Raw'!E204*3.412)</f>
        <v>845.87574400000005</v>
      </c>
      <c r="F139" s="16">
        <f>('Monthly ELEC - Raw'!F204*3.412)</f>
        <v>989.27869199999986</v>
      </c>
      <c r="G139" s="16">
        <f>('Monthly ELEC - Raw'!G204*3.412)</f>
        <v>1441.157148</v>
      </c>
      <c r="H139" s="16">
        <f>('Monthly ELEC - Raw'!H204*3.412)</f>
        <v>1661.7565959999999</v>
      </c>
      <c r="I139" s="16">
        <f>('Monthly ELEC - Raw'!I204*3.412)</f>
        <v>1938.4117919999999</v>
      </c>
      <c r="J139" s="16">
        <f>('Monthly ELEC - Raw'!J204*3.412)</f>
        <v>1213.2696679999999</v>
      </c>
      <c r="K139" s="16">
        <f>('Monthly ELEC - Raw'!K204*3.412)</f>
        <v>1025.486836</v>
      </c>
      <c r="L139" s="16">
        <f>('Monthly ELEC - Raw'!L204*3.412)</f>
        <v>769.61072000000001</v>
      </c>
      <c r="M139" s="16">
        <f>('Monthly ELEC - Raw'!M204*3.412)</f>
        <v>789.53338799999995</v>
      </c>
      <c r="N139" s="16">
        <f>('Monthly ELEC - Raw'!N204*3.412)</f>
        <v>13096.637859999999</v>
      </c>
    </row>
    <row r="140" spans="1:14" x14ac:dyDescent="0.4">
      <c r="A140">
        <f>'Monthly ELEC - Raw'!A12</f>
        <v>10</v>
      </c>
      <c r="B140" s="16">
        <f>('Monthly ELEC - Raw'!B12*3.412)</f>
        <v>1954.5983200000001</v>
      </c>
      <c r="C140" s="16">
        <f>('Monthly ELEC - Raw'!C12*3.412)</f>
        <v>1364.9501279999999</v>
      </c>
      <c r="D140" s="16">
        <f>('Monthly ELEC - Raw'!D12*3.412)</f>
        <v>1327.295296</v>
      </c>
      <c r="E140" s="16">
        <f>('Monthly ELEC - Raw'!E12*3.412)</f>
        <v>1719.20444</v>
      </c>
      <c r="F140" s="16">
        <f>('Monthly ELEC - Raw'!F12*3.412)</f>
        <v>1640.3667680000001</v>
      </c>
      <c r="G140" s="16">
        <f>('Monthly ELEC - Raw'!G12*3.412)</f>
        <v>2800.5559520000002</v>
      </c>
      <c r="H140" s="16">
        <f>('Monthly ELEC - Raw'!H12*3.412)</f>
        <v>2795.7825640000001</v>
      </c>
      <c r="I140" s="16">
        <f>('Monthly ELEC - Raw'!I12*3.412)</f>
        <v>2516.4933040000001</v>
      </c>
      <c r="J140" s="16">
        <f>('Monthly ELEC - Raw'!J12*3.412)</f>
        <v>1913.8385679999999</v>
      </c>
      <c r="K140" s="16">
        <f>('Monthly ELEC - Raw'!K12*3.412)</f>
        <v>1323.1770119999999</v>
      </c>
      <c r="L140" s="16">
        <f>('Monthly ELEC - Raw'!L12*3.412)</f>
        <v>1489.552956</v>
      </c>
      <c r="M140" s="16">
        <f>('Monthly ELEC - Raw'!M12*3.412)</f>
        <v>1965.3461199999999</v>
      </c>
      <c r="N140" s="16">
        <f>('Monthly ELEC - Raw'!N12*3.412)</f>
        <v>22811.161428000003</v>
      </c>
    </row>
    <row r="141" spans="1:14" x14ac:dyDescent="0.4">
      <c r="A141">
        <f>'Monthly ELEC - Raw'!A85</f>
        <v>83</v>
      </c>
      <c r="B141" s="16">
        <f>('Monthly ELEC - Raw'!B85*3.412)</f>
        <v>1253.26172</v>
      </c>
      <c r="C141" s="16">
        <f>('Monthly ELEC - Raw'!C85*3.412)</f>
        <v>1142.5525559999999</v>
      </c>
      <c r="D141" s="16">
        <f>('Monthly ELEC - Raw'!D85*3.412)</f>
        <v>821.31957999999997</v>
      </c>
      <c r="E141" s="16">
        <f>('Monthly ELEC - Raw'!E85*3.412)</f>
        <v>828.67244000000005</v>
      </c>
      <c r="F141" s="16">
        <f>('Monthly ELEC - Raw'!F85*3.412)</f>
        <v>912.05148400000007</v>
      </c>
      <c r="G141" s="16">
        <f>('Monthly ELEC - Raw'!G85*3.412)</f>
        <v>1602.9234799999999</v>
      </c>
      <c r="H141" s="16">
        <f>('Monthly ELEC - Raw'!H85*3.412)</f>
        <v>1598.293396</v>
      </c>
      <c r="I141" s="16">
        <f>('Monthly ELEC - Raw'!I85*3.412)</f>
        <v>1954.533492</v>
      </c>
      <c r="J141" s="16">
        <f>('Monthly ELEC - Raw'!J85*3.412)</f>
        <v>1016.8271799999999</v>
      </c>
      <c r="K141" s="16">
        <f>('Monthly ELEC - Raw'!K85*3.412)</f>
        <v>931.91955999999993</v>
      </c>
      <c r="L141" s="16">
        <f>('Monthly ELEC - Raw'!L85*3.412)</f>
        <v>834.07022399999994</v>
      </c>
      <c r="M141" s="16">
        <f>('Monthly ELEC - Raw'!M85*3.412)</f>
        <v>943.56130399999984</v>
      </c>
      <c r="N141" s="16">
        <f>('Monthly ELEC - Raw'!N85*3.412)</f>
        <v>13839.986415999998</v>
      </c>
    </row>
    <row r="142" spans="1:14" x14ac:dyDescent="0.4">
      <c r="A142">
        <f>'Monthly ELEC - Raw'!A151</f>
        <v>149</v>
      </c>
      <c r="B142" s="16">
        <f>('Monthly ELEC - Raw'!B151*3.412)</f>
        <v>2330.5563639999964</v>
      </c>
      <c r="C142" s="16">
        <f>('Monthly ELEC - Raw'!C151*3.412)</f>
        <v>2838.1527800000031</v>
      </c>
      <c r="D142" s="16">
        <f>('Monthly ELEC - Raw'!D151*3.412)</f>
        <v>2396.9572959999964</v>
      </c>
      <c r="E142" s="16">
        <f>('Monthly ELEC - Raw'!E151*3.412)</f>
        <v>2310.7326439999997</v>
      </c>
      <c r="F142" s="16">
        <f>('Monthly ELEC - Raw'!F151*3.412)</f>
        <v>1979.7686439999964</v>
      </c>
      <c r="G142" s="16">
        <f>('Monthly ELEC - Raw'!G151*3.412)</f>
        <v>1213.1195399999999</v>
      </c>
      <c r="H142" s="16">
        <f>('Monthly ELEC - Raw'!H151*3.412)</f>
        <v>1397.3811879999967</v>
      </c>
      <c r="I142" s="16">
        <f>('Monthly ELEC - Raw'!I151*3.412)</f>
        <v>1389.1992119999966</v>
      </c>
      <c r="J142" s="16">
        <f>('Monthly ELEC - Raw'!J151*3.412)</f>
        <v>1285.501708</v>
      </c>
      <c r="K142" s="16">
        <f>('Monthly ELEC - Raw'!K151*3.412)</f>
        <v>1665.7691079999965</v>
      </c>
      <c r="L142" s="16">
        <f>('Monthly ELEC - Raw'!L151*3.412)</f>
        <v>1450.7551040000001</v>
      </c>
      <c r="M142" s="16">
        <f>('Monthly ELEC - Raw'!M151*3.412)</f>
        <v>1648.982068</v>
      </c>
      <c r="N142" s="16">
        <f>('Monthly ELEC - Raw'!N151*3.412)</f>
        <v>21906.875655999982</v>
      </c>
    </row>
    <row r="143" spans="1:14" x14ac:dyDescent="0.4">
      <c r="A143">
        <f>'Monthly ELEC - Raw'!A68</f>
        <v>66</v>
      </c>
      <c r="B143" s="16">
        <f>('Monthly ELEC - Raw'!B68*3.412)</f>
        <v>1569.1105599999999</v>
      </c>
      <c r="C143" s="16">
        <f>('Monthly ELEC - Raw'!C68*3.412)</f>
        <v>1514.8699959999999</v>
      </c>
      <c r="D143" s="16">
        <f>('Monthly ELEC - Raw'!D68*3.412)</f>
        <v>1278.9745519999999</v>
      </c>
      <c r="E143" s="16">
        <f>('Monthly ELEC - Raw'!E68*3.412)</f>
        <v>1034.828892</v>
      </c>
      <c r="F143" s="16">
        <f>('Monthly ELEC - Raw'!F68*3.412)</f>
        <v>1427.4443200000001</v>
      </c>
      <c r="G143" s="16">
        <f>('Monthly ELEC - Raw'!G68*3.412)</f>
        <v>2512.8765839999996</v>
      </c>
      <c r="H143" s="16">
        <f>('Monthly ELEC - Raw'!H68*3.412)</f>
        <v>2562.7088439999998</v>
      </c>
      <c r="I143" s="16">
        <f>('Monthly ELEC - Raw'!I68*3.412)</f>
        <v>2710.7589359999997</v>
      </c>
      <c r="J143" s="16">
        <f>('Monthly ELEC - Raw'!J68*3.412)</f>
        <v>1448.4144719999999</v>
      </c>
      <c r="K143" s="16">
        <f>('Monthly ELEC - Raw'!K68*3.412)</f>
        <v>1432.8762239999999</v>
      </c>
      <c r="L143" s="16">
        <f>('Monthly ELEC - Raw'!L68*3.412)</f>
        <v>1214.7982439999998</v>
      </c>
      <c r="M143" s="16">
        <f>('Monthly ELEC - Raw'!M68*3.412)</f>
        <v>1169.0228519999998</v>
      </c>
      <c r="N143" s="16">
        <f>('Monthly ELEC - Raw'!N68*3.412)</f>
        <v>19876.684476000002</v>
      </c>
    </row>
    <row r="144" spans="1:14" x14ac:dyDescent="0.4">
      <c r="A144">
        <f>'Monthly ELEC - Raw'!A205</f>
        <v>203</v>
      </c>
      <c r="B144" s="16">
        <f>('Monthly ELEC - Raw'!B205*3.412)</f>
        <v>1367.911744</v>
      </c>
      <c r="C144" s="16">
        <f>('Monthly ELEC - Raw'!C205*3.412)</f>
        <v>1528.872844</v>
      </c>
      <c r="D144" s="16">
        <f>('Monthly ELEC - Raw'!D205*3.412)</f>
        <v>668.94989599999997</v>
      </c>
      <c r="E144" s="16">
        <f>('Monthly ELEC - Raw'!E205*3.412)</f>
        <v>728.49611999999991</v>
      </c>
      <c r="F144" s="16">
        <f>('Monthly ELEC - Raw'!F205*3.412)</f>
        <v>1079.1337120000001</v>
      </c>
      <c r="G144" s="16">
        <f>('Monthly ELEC - Raw'!G205*3.412)</f>
        <v>1653.5507359999999</v>
      </c>
      <c r="H144" s="16">
        <f>('Monthly ELEC - Raw'!H205*3.412)</f>
        <v>2150.0410919999999</v>
      </c>
      <c r="I144" s="16">
        <f>('Monthly ELEC - Raw'!I205*3.412)</f>
        <v>2234.1093599999999</v>
      </c>
      <c r="J144" s="16">
        <f>('Monthly ELEC - Raw'!J205*3.412)</f>
        <v>1185.0490159999999</v>
      </c>
      <c r="K144" s="16">
        <f>('Monthly ELEC - Raw'!K205*3.412)</f>
        <v>1118.600316</v>
      </c>
      <c r="L144" s="16">
        <f>('Monthly ELEC - Raw'!L205*3.412)</f>
        <v>3278.7375159999997</v>
      </c>
      <c r="M144" s="16">
        <f>('Monthly ELEC - Raw'!M205*3.412)</f>
        <v>1628.7045519999999</v>
      </c>
      <c r="N144" s="16">
        <f>('Monthly ELEC - Raw'!N205*3.412)</f>
        <v>18622.156904000003</v>
      </c>
    </row>
    <row r="145" spans="1:14" x14ac:dyDescent="0.4">
      <c r="A145">
        <f>'Monthly ELEC - Raw'!A119</f>
        <v>117</v>
      </c>
      <c r="B145" s="16">
        <f>('Monthly ELEC - Raw'!B119*3.412)</f>
        <v>2225.5861840000002</v>
      </c>
      <c r="C145" s="16">
        <f>('Monthly ELEC - Raw'!C119*3.412)</f>
        <v>1946.2900999999997</v>
      </c>
      <c r="D145" s="16">
        <f>('Monthly ELEC - Raw'!D119*3.412)</f>
        <v>1639.930032</v>
      </c>
      <c r="E145" s="16">
        <f>('Monthly ELEC - Raw'!E119*3.412)</f>
        <v>1413.0832119999966</v>
      </c>
      <c r="F145" s="16">
        <f>('Monthly ELEC - Raw'!F119*3.412)</f>
        <v>1805.1766039999966</v>
      </c>
      <c r="G145" s="16">
        <f>('Monthly ELEC - Raw'!G119*3.412)</f>
        <v>2703.1740599999966</v>
      </c>
      <c r="H145" s="16">
        <f>('Monthly ELEC - Raw'!H119*3.412)</f>
        <v>2694.2926240000033</v>
      </c>
      <c r="I145" s="16">
        <f>('Monthly ELEC - Raw'!I119*3.412)</f>
        <v>3117.0325999999968</v>
      </c>
      <c r="J145" s="16">
        <f>('Monthly ELEC - Raw'!J119*3.412)</f>
        <v>1815.5286120000001</v>
      </c>
      <c r="K145" s="16">
        <f>('Monthly ELEC - Raw'!K119*3.412)</f>
        <v>1513.0343399999999</v>
      </c>
      <c r="L145" s="16">
        <f>('Monthly ELEC - Raw'!L119*3.412)</f>
        <v>681.67324399999666</v>
      </c>
      <c r="M145" s="16">
        <f>('Monthly ELEC - Raw'!M119*3.412)</f>
        <v>551.21201199999996</v>
      </c>
      <c r="N145" s="16">
        <f>('Monthly ELEC - Raw'!N119*3.412)</f>
        <v>22106.013623999988</v>
      </c>
    </row>
    <row r="146" spans="1:14" x14ac:dyDescent="0.4">
      <c r="A146">
        <f>'Monthly ELEC - Raw'!A32</f>
        <v>30</v>
      </c>
      <c r="B146" s="16">
        <f>('Monthly ELEC - Raw'!B32*3.412)</f>
        <v>596.32888800000001</v>
      </c>
      <c r="C146" s="16">
        <f>('Monthly ELEC - Raw'!C32*3.412)</f>
        <v>582.23391600000002</v>
      </c>
      <c r="D146" s="16">
        <f>('Monthly ELEC - Raw'!D32*3.412)</f>
        <v>370.11328800000001</v>
      </c>
      <c r="E146" s="16">
        <f>('Monthly ELEC - Raw'!E32*3.412)</f>
        <v>490.38969999999995</v>
      </c>
      <c r="F146" s="16">
        <f>('Monthly ELEC - Raw'!F32*3.412)</f>
        <v>659.7886759999999</v>
      </c>
      <c r="G146" s="16">
        <f>('Monthly ELEC - Raw'!G32*3.412)</f>
        <v>1004.813528</v>
      </c>
      <c r="H146" s="16">
        <f>('Monthly ELEC - Raw'!H32*3.412)</f>
        <v>1357.7269240000001</v>
      </c>
      <c r="I146" s="16">
        <f>('Monthly ELEC - Raw'!I32*3.412)</f>
        <v>1886.71658</v>
      </c>
      <c r="J146" s="16">
        <f>('Monthly ELEC - Raw'!J32*3.412)</f>
        <v>1166.6549239999999</v>
      </c>
      <c r="K146" s="16">
        <f>('Monthly ELEC - Raw'!K32*3.412)</f>
        <v>1043.0825199999999</v>
      </c>
      <c r="L146" s="16">
        <f>('Monthly ELEC - Raw'!L32*3.412)</f>
        <v>803.96956</v>
      </c>
      <c r="M146" s="16">
        <f>('Monthly ELEC - Raw'!M32*3.412)</f>
        <v>725.15577199999996</v>
      </c>
      <c r="N146" s="16">
        <f>('Monthly ELEC - Raw'!N32*3.412)</f>
        <v>10686.974276000003</v>
      </c>
    </row>
    <row r="147" spans="1:14" x14ac:dyDescent="0.4">
      <c r="A147">
        <f>'Monthly ELEC - Raw'!A144</f>
        <v>142</v>
      </c>
      <c r="B147" s="16">
        <f>('Monthly ELEC - Raw'!B144*3.412)</f>
        <v>1211.2702359999998</v>
      </c>
      <c r="C147" s="16">
        <f>('Monthly ELEC - Raw'!C144*3.412)</f>
        <v>1134.698132</v>
      </c>
      <c r="D147" s="16">
        <f>('Monthly ELEC - Raw'!D144*3.412)</f>
        <v>977.00914000000012</v>
      </c>
      <c r="E147" s="16">
        <f>('Monthly ELEC - Raw'!E144*3.412)</f>
        <v>848.41768400000001</v>
      </c>
      <c r="F147" s="16">
        <f>('Monthly ELEC - Raw'!F144*3.412)</f>
        <v>708.15036399999656</v>
      </c>
      <c r="G147" s="16">
        <f>('Monthly ELEC - Raw'!G144*3.412)</f>
        <v>537.52306799999997</v>
      </c>
      <c r="H147" s="16">
        <f>('Monthly ELEC - Raw'!H144*3.412)</f>
        <v>571.65671599999996</v>
      </c>
      <c r="I147" s="16">
        <f>('Monthly ELEC - Raw'!I144*3.412)</f>
        <v>563.79887999999653</v>
      </c>
      <c r="J147" s="16">
        <f>('Monthly ELEC - Raw'!J144*3.412)</f>
        <v>632.89188000000001</v>
      </c>
      <c r="K147" s="16">
        <f>('Monthly ELEC - Raw'!K144*3.412)</f>
        <v>761.65052400000002</v>
      </c>
      <c r="L147" s="16">
        <f>('Monthly ELEC - Raw'!L144*3.412)</f>
        <v>1027.1177719999964</v>
      </c>
      <c r="M147" s="16">
        <f>('Monthly ELEC - Raw'!M144*3.412)</f>
        <v>1124.7896839999967</v>
      </c>
      <c r="N147" s="16">
        <f>('Monthly ELEC - Raw'!N144*3.412)</f>
        <v>10098.974079999985</v>
      </c>
    </row>
    <row r="148" spans="1:14" x14ac:dyDescent="0.4">
      <c r="A148">
        <f>'Monthly ELEC - Raw'!A227</f>
        <v>225</v>
      </c>
      <c r="B148" s="16">
        <f>('Monthly ELEC - Raw'!B227*3.412)</f>
        <v>1174.714068</v>
      </c>
      <c r="C148" s="16">
        <f>('Monthly ELEC - Raw'!C227*3.412)</f>
        <v>997.76092400000005</v>
      </c>
      <c r="D148" s="16">
        <f>('Monthly ELEC - Raw'!D227*3.412)</f>
        <v>925.29004399999997</v>
      </c>
      <c r="E148" s="16">
        <f>('Monthly ELEC - Raw'!E227*3.412)</f>
        <v>887.31789599999991</v>
      </c>
      <c r="F148" s="16">
        <f>('Monthly ELEC - Raw'!F227*3.412)</f>
        <v>917.42197199999987</v>
      </c>
      <c r="G148" s="16">
        <f>('Monthly ELEC - Raw'!G227*3.412)</f>
        <v>1120.562216</v>
      </c>
      <c r="H148" s="16">
        <f>('Monthly ELEC - Raw'!H227*3.412)</f>
        <v>1215.9753840000001</v>
      </c>
      <c r="I148" s="16">
        <f>('Monthly ELEC - Raw'!I227*3.412)</f>
        <v>1418.3069840000001</v>
      </c>
      <c r="J148" s="16">
        <f>('Monthly ELEC - Raw'!J227*3.412)</f>
        <v>951.19394799999998</v>
      </c>
      <c r="K148" s="16">
        <f>('Monthly ELEC - Raw'!K227*3.412)</f>
        <v>1029.8337240000001</v>
      </c>
      <c r="L148" s="16">
        <f>('Monthly ELEC - Raw'!L227*3.412)</f>
        <v>1016.438212</v>
      </c>
      <c r="M148" s="16">
        <f>('Monthly ELEC - Raw'!M227*3.412)</f>
        <v>1009.7472799999999</v>
      </c>
      <c r="N148" s="16">
        <f>('Monthly ELEC - Raw'!N227*3.412)</f>
        <v>12664.562652000001</v>
      </c>
    </row>
    <row r="149" spans="1:14" x14ac:dyDescent="0.4">
      <c r="A149">
        <f>'Monthly ELEC - Raw'!A130</f>
        <v>128</v>
      </c>
      <c r="B149" s="16">
        <f>('Monthly ELEC - Raw'!B130*3.412)</f>
        <v>2051.3660519999999</v>
      </c>
      <c r="C149" s="16">
        <f>('Monthly ELEC - Raw'!C130*3.412)</f>
        <v>1204.6031879999998</v>
      </c>
      <c r="D149" s="16">
        <f>('Monthly ELEC - Raw'!D130*3.412)</f>
        <v>1131.3270759999966</v>
      </c>
      <c r="E149" s="16">
        <f>('Monthly ELEC - Raw'!E130*3.412)</f>
        <v>1145.5482919999965</v>
      </c>
      <c r="F149" s="16">
        <f>('Monthly ELEC - Raw'!F130*3.412)</f>
        <v>1914.851932</v>
      </c>
      <c r="G149" s="16">
        <f>('Monthly ELEC - Raw'!G130*3.412)</f>
        <v>3428.5311399999659</v>
      </c>
      <c r="H149" s="16">
        <f>('Monthly ELEC - Raw'!H130*3.412)</f>
        <v>3422.4509559999656</v>
      </c>
      <c r="I149" s="16">
        <f>('Monthly ELEC - Raw'!I130*3.412)</f>
        <v>3539.8237559999998</v>
      </c>
      <c r="J149" s="16">
        <f>('Monthly ELEC - Raw'!J130*3.412)</f>
        <v>1625.0502999999999</v>
      </c>
      <c r="K149" s="16">
        <f>('Monthly ELEC - Raw'!K130*3.412)</f>
        <v>1253.0638240000001</v>
      </c>
      <c r="L149" s="16">
        <f>('Monthly ELEC - Raw'!L130*3.412)</f>
        <v>1266.7152359999966</v>
      </c>
      <c r="M149" s="16">
        <f>('Monthly ELEC - Raw'!M130*3.412)</f>
        <v>1200.3791319999998</v>
      </c>
      <c r="N149" s="16">
        <f>('Monthly ELEC - Raw'!N130*3.412)</f>
        <v>23183.71088399992</v>
      </c>
    </row>
    <row r="150" spans="1:14" x14ac:dyDescent="0.4">
      <c r="A150">
        <f>'Monthly ELEC - Raw'!A107</f>
        <v>105</v>
      </c>
      <c r="B150" s="16">
        <f>('Monthly ELEC - Raw'!B107*3.412)</f>
        <v>1282.2944279999965</v>
      </c>
      <c r="C150" s="16">
        <f>('Monthly ELEC - Raw'!C107*3.412)</f>
        <v>1073.7598119999966</v>
      </c>
      <c r="D150" s="16">
        <f>('Monthly ELEC - Raw'!D107*3.412)</f>
        <v>626.14976799999999</v>
      </c>
      <c r="E150" s="16">
        <f>('Monthly ELEC - Raw'!E107*3.412)</f>
        <v>628.33686</v>
      </c>
      <c r="F150" s="16">
        <f>('Monthly ELEC - Raw'!F107*3.412)</f>
        <v>844.81461200000001</v>
      </c>
      <c r="G150" s="16">
        <f>('Monthly ELEC - Raw'!G107*3.412)</f>
        <v>1045.5664559999966</v>
      </c>
      <c r="H150" s="16">
        <f>('Monthly ELEC - Raw'!H107*3.412)</f>
        <v>1061.6608599999965</v>
      </c>
      <c r="I150" s="16">
        <f>('Monthly ELEC - Raw'!I107*3.412)</f>
        <v>1316.3939559999999</v>
      </c>
      <c r="J150" s="16">
        <f>('Monthly ELEC - Raw'!J107*3.412)</f>
        <v>1088.987568</v>
      </c>
      <c r="K150" s="16">
        <f>('Monthly ELEC - Raw'!K107*3.412)</f>
        <v>1003.8274599999967</v>
      </c>
      <c r="L150" s="16">
        <f>('Monthly ELEC - Raw'!L107*3.412)</f>
        <v>1134.6435399999966</v>
      </c>
      <c r="M150" s="16">
        <f>('Monthly ELEC - Raw'!M107*3.412)</f>
        <v>1136.8818120000001</v>
      </c>
      <c r="N150" s="16">
        <f>('Monthly ELEC - Raw'!N107*3.412)</f>
        <v>12243.31713199998</v>
      </c>
    </row>
    <row r="151" spans="1:14" x14ac:dyDescent="0.4">
      <c r="A151">
        <f>'Monthly ELEC - Raw'!A159</f>
        <v>157</v>
      </c>
      <c r="B151" s="16">
        <f>('Monthly ELEC - Raw'!B159*3.412)</f>
        <v>1547.8537999999999</v>
      </c>
      <c r="C151" s="16">
        <f>('Monthly ELEC - Raw'!C159*3.412)</f>
        <v>1339.0121039999965</v>
      </c>
      <c r="D151" s="16">
        <f>('Monthly ELEC - Raw'!D159*3.412)</f>
        <v>1383.2828039999965</v>
      </c>
      <c r="E151" s="16">
        <f>('Monthly ELEC - Raw'!E159*3.412)</f>
        <v>1203.8798439999966</v>
      </c>
      <c r="F151" s="16">
        <f>('Monthly ELEC - Raw'!F159*3.412)</f>
        <v>1592.4247560000001</v>
      </c>
      <c r="G151" s="16">
        <f>('Monthly ELEC - Raw'!G159*3.412)</f>
        <v>2511.8188639999967</v>
      </c>
      <c r="H151" s="16">
        <f>('Monthly ELEC - Raw'!H159*3.412)</f>
        <v>2337.9808760000033</v>
      </c>
      <c r="I151" s="16">
        <f>('Monthly ELEC - Raw'!I159*3.412)</f>
        <v>3599.683884</v>
      </c>
      <c r="J151" s="16">
        <f>('Monthly ELEC - Raw'!J159*3.412)</f>
        <v>1931.7652159999966</v>
      </c>
      <c r="K151" s="16">
        <f>('Monthly ELEC - Raw'!K159*3.412)</f>
        <v>2044.5318159999968</v>
      </c>
      <c r="L151" s="16">
        <f>('Monthly ELEC - Raw'!L159*3.412)</f>
        <v>1591.8924839999966</v>
      </c>
      <c r="M151" s="16">
        <f>('Monthly ELEC - Raw'!M159*3.412)</f>
        <v>1745.2687080000001</v>
      </c>
      <c r="N151" s="16">
        <f>('Monthly ELEC - Raw'!N159*3.412)</f>
        <v>22829.39515599998</v>
      </c>
    </row>
    <row r="152" spans="1:14" x14ac:dyDescent="0.4">
      <c r="A152">
        <f>'Monthly ELEC - Raw'!A156</f>
        <v>154</v>
      </c>
      <c r="B152" s="16">
        <f>('Monthly ELEC - Raw'!B156*3.412)</f>
        <v>1515.3510880000001</v>
      </c>
      <c r="C152" s="16">
        <f>('Monthly ELEC - Raw'!C156*3.412)</f>
        <v>1458.6641199999967</v>
      </c>
      <c r="D152" s="16">
        <f>('Monthly ELEC - Raw'!D156*3.412)</f>
        <v>1408.5691359999967</v>
      </c>
      <c r="E152" s="16">
        <f>('Monthly ELEC - Raw'!E156*3.412)</f>
        <v>1125.0660559999965</v>
      </c>
      <c r="F152" s="16">
        <f>('Monthly ELEC - Raw'!F156*3.412)</f>
        <v>1469.9987839999999</v>
      </c>
      <c r="G152" s="16">
        <f>('Monthly ELEC - Raw'!G156*3.412)</f>
        <v>2381.1392639999967</v>
      </c>
      <c r="H152" s="16">
        <f>('Monthly ELEC - Raw'!H156*3.412)</f>
        <v>2514.4768119999999</v>
      </c>
      <c r="I152" s="16">
        <f>('Monthly ELEC - Raw'!I156*3.412)</f>
        <v>2685.6739119999997</v>
      </c>
      <c r="J152" s="16">
        <f>('Monthly ELEC - Raw'!J156*3.412)</f>
        <v>1704.8399199999965</v>
      </c>
      <c r="K152" s="16">
        <f>('Monthly ELEC - Raw'!K156*3.412)</f>
        <v>1517.8896159999999</v>
      </c>
      <c r="L152" s="16">
        <f>('Monthly ELEC - Raw'!L156*3.412)</f>
        <v>1708.016492</v>
      </c>
      <c r="M152" s="16">
        <f>('Monthly ELEC - Raw'!M156*3.412)</f>
        <v>2699.7552359999968</v>
      </c>
      <c r="N152" s="16">
        <f>('Monthly ELEC - Raw'!N156*3.412)</f>
        <v>22189.440435999983</v>
      </c>
    </row>
    <row r="153" spans="1:14" x14ac:dyDescent="0.4">
      <c r="A153">
        <f>'Monthly ELEC - Raw'!A200</f>
        <v>198</v>
      </c>
      <c r="B153" s="16">
        <f>('Monthly ELEC - Raw'!B200*3.412)</f>
        <v>1459.2305119999999</v>
      </c>
      <c r="C153" s="16">
        <f>('Monthly ELEC - Raw'!C200*3.412)</f>
        <v>1246.6492640000001</v>
      </c>
      <c r="D153" s="16">
        <f>('Monthly ELEC - Raw'!D200*3.412)</f>
        <v>1216.2074</v>
      </c>
      <c r="E153" s="16">
        <f>('Monthly ELEC - Raw'!E200*3.412)</f>
        <v>1016.9670719999999</v>
      </c>
      <c r="F153" s="16">
        <f>('Monthly ELEC - Raw'!F200*3.412)</f>
        <v>980.69410000000005</v>
      </c>
      <c r="G153" s="16">
        <f>('Monthly ELEC - Raw'!G200*3.412)</f>
        <v>949.95539199999996</v>
      </c>
      <c r="H153" s="16">
        <f>('Monthly ELEC - Raw'!H200*3.412)</f>
        <v>983.45440799999994</v>
      </c>
      <c r="I153" s="16">
        <f>('Monthly ELEC - Raw'!I200*3.412)</f>
        <v>1001.7051960000001</v>
      </c>
      <c r="J153" s="16">
        <f>('Monthly ELEC - Raw'!J200*3.412)</f>
        <v>988.2277959999999</v>
      </c>
      <c r="K153" s="16">
        <f>('Monthly ELEC - Raw'!K200*3.412)</f>
        <v>988.603116</v>
      </c>
      <c r="L153" s="16">
        <f>('Monthly ELEC - Raw'!L200*3.412)</f>
        <v>1123.0598</v>
      </c>
      <c r="M153" s="16">
        <f>('Monthly ELEC - Raw'!M200*3.412)</f>
        <v>1224.1846559999999</v>
      </c>
      <c r="N153" s="16">
        <f>('Monthly ELEC - Raw'!N200*3.412)</f>
        <v>13178.938711999999</v>
      </c>
    </row>
    <row r="154" spans="1:14" x14ac:dyDescent="0.4">
      <c r="A154">
        <f>'Monthly ELEC - Raw'!A239</f>
        <v>237</v>
      </c>
      <c r="B154" s="16">
        <f>('Monthly ELEC - Raw'!B239*3.412)</f>
        <v>748.82822799999997</v>
      </c>
      <c r="C154" s="16">
        <f>('Monthly ELEC - Raw'!C239*3.412)</f>
        <v>789.61186399999997</v>
      </c>
      <c r="D154" s="16">
        <f>('Monthly ELEC - Raw'!D239*3.412)</f>
        <v>888.30737599999998</v>
      </c>
      <c r="E154" s="16">
        <f>('Monthly ELEC - Raw'!E239*3.412)</f>
        <v>1022.613932</v>
      </c>
      <c r="F154" s="16">
        <f>('Monthly ELEC - Raw'!F239*3.412)</f>
        <v>1041.216156</v>
      </c>
      <c r="G154" s="16">
        <f>('Monthly ELEC - Raw'!G239*3.412)</f>
        <v>1013.6403720000001</v>
      </c>
      <c r="H154" s="16">
        <f>('Monthly ELEC - Raw'!H239*3.412)</f>
        <v>1235.447668</v>
      </c>
      <c r="I154" s="16">
        <f>('Monthly ELEC - Raw'!I239*3.412)</f>
        <v>1394.139788</v>
      </c>
      <c r="J154" s="16">
        <f>('Monthly ELEC - Raw'!J239*3.412)</f>
        <v>637.06134399999996</v>
      </c>
      <c r="K154" s="16">
        <f>('Monthly ELEC - Raw'!K239*3.412)</f>
        <v>656.14466000000004</v>
      </c>
      <c r="L154" s="16">
        <f>('Monthly ELEC - Raw'!L239*3.412)</f>
        <v>695.14723199999992</v>
      </c>
      <c r="M154" s="16">
        <f>('Monthly ELEC - Raw'!M239*3.412)</f>
        <v>810.47283200000004</v>
      </c>
      <c r="N154" s="16">
        <f>('Monthly ELEC - Raw'!N239*3.412)</f>
        <v>10932.631452</v>
      </c>
    </row>
    <row r="155" spans="1:14" x14ac:dyDescent="0.4">
      <c r="A155">
        <f>'Monthly ELEC - Raw'!A11</f>
        <v>9</v>
      </c>
      <c r="B155" s="16">
        <f>('Monthly ELEC - Raw'!B11*3.412)</f>
        <v>3107.7963159999999</v>
      </c>
      <c r="C155" s="16">
        <f>('Monthly ELEC - Raw'!C11*3.412)</f>
        <v>2582.2357199999997</v>
      </c>
      <c r="D155" s="16">
        <f>('Monthly ELEC - Raw'!D11*3.412)</f>
        <v>2768.384204</v>
      </c>
      <c r="E155" s="16">
        <f>('Monthly ELEC - Raw'!E11*3.412)</f>
        <v>3041.6990519999999</v>
      </c>
      <c r="F155" s="16">
        <f>('Monthly ELEC - Raw'!F11*3.412)</f>
        <v>3636.3287640000003</v>
      </c>
      <c r="G155" s="16">
        <f>('Monthly ELEC - Raw'!G11*3.412)</f>
        <v>4895.4147679999996</v>
      </c>
      <c r="H155" s="16">
        <f>('Monthly ELEC - Raw'!H11*3.412)</f>
        <v>5223.0725400000001</v>
      </c>
      <c r="I155" s="16">
        <f>('Monthly ELEC - Raw'!I11*3.412)</f>
        <v>5749.8307480000003</v>
      </c>
      <c r="J155" s="16">
        <f>('Monthly ELEC - Raw'!J11*3.412)</f>
        <v>3701.3341879999998</v>
      </c>
      <c r="K155" s="16">
        <f>('Monthly ELEC - Raw'!K11*3.412)</f>
        <v>2712.478584</v>
      </c>
      <c r="L155" s="16">
        <f>('Monthly ELEC - Raw'!L11*3.412)</f>
        <v>2308.0644600000001</v>
      </c>
      <c r="M155" s="16">
        <f>('Monthly ELEC - Raw'!M11*3.412)</f>
        <v>2325.7113239999999</v>
      </c>
      <c r="N155" s="16">
        <f>('Monthly ELEC - Raw'!N11*3.412)</f>
        <v>42052.350667999992</v>
      </c>
    </row>
    <row r="156" spans="1:14" x14ac:dyDescent="0.4">
      <c r="A156">
        <f>'Monthly ELEC - Raw'!A191</f>
        <v>189</v>
      </c>
      <c r="B156" s="16">
        <f>('Monthly ELEC - Raw'!B191*3.412)</f>
        <v>265.73679599999997</v>
      </c>
      <c r="C156" s="16">
        <f>('Monthly ELEC - Raw'!C191*3.412)</f>
        <v>258.95032800000001</v>
      </c>
      <c r="D156" s="16">
        <f>('Monthly ELEC - Raw'!D191*3.412)</f>
        <v>196.875812</v>
      </c>
      <c r="E156" s="16">
        <f>('Monthly ELEC - Raw'!E191*3.412)</f>
        <v>174.20307199999999</v>
      </c>
      <c r="F156" s="16">
        <f>('Monthly ELEC - Raw'!F191*3.412)</f>
        <v>185.94717599999998</v>
      </c>
      <c r="G156" s="16">
        <f>('Monthly ELEC - Raw'!G191*3.412)</f>
        <v>222.37027599999999</v>
      </c>
      <c r="H156" s="16">
        <f>('Monthly ELEC - Raw'!H191*3.412)</f>
        <v>246.06320400000001</v>
      </c>
      <c r="I156" s="16">
        <f>('Monthly ELEC - Raw'!I191*3.412)</f>
        <v>256.73594000000003</v>
      </c>
      <c r="J156" s="16">
        <f>('Monthly ELEC - Raw'!J191*3.412)</f>
        <v>224.77573599999999</v>
      </c>
      <c r="K156" s="16">
        <f>('Monthly ELEC - Raw'!K191*3.412)</f>
        <v>197.34666799999999</v>
      </c>
      <c r="L156" s="16">
        <f>('Monthly ELEC - Raw'!L191*3.412)</f>
        <v>198.998076</v>
      </c>
      <c r="M156" s="16">
        <f>('Monthly ELEC - Raw'!M191*3.412)</f>
        <v>235.71801999999997</v>
      </c>
      <c r="N156" s="16">
        <f>('Monthly ELEC - Raw'!N191*3.412)</f>
        <v>2663.7211040000002</v>
      </c>
    </row>
    <row r="157" spans="1:14" x14ac:dyDescent="0.4">
      <c r="A157">
        <f>'Monthly ELEC - Raw'!A210</f>
        <v>208</v>
      </c>
      <c r="B157" s="16">
        <f>('Monthly ELEC - Raw'!B210*3.412)</f>
        <v>1334.770988</v>
      </c>
      <c r="C157" s="16">
        <f>('Monthly ELEC - Raw'!C210*3.412)</f>
        <v>1273.8531400000002</v>
      </c>
      <c r="D157" s="16">
        <f>('Monthly ELEC - Raw'!D210*3.412)</f>
        <v>1159.5579639999999</v>
      </c>
      <c r="E157" s="16">
        <f>('Monthly ELEC - Raw'!E210*3.412)</f>
        <v>978.12145199999998</v>
      </c>
      <c r="F157" s="16">
        <f>('Monthly ELEC - Raw'!F210*3.412)</f>
        <v>1323.7536400000001</v>
      </c>
      <c r="G157" s="16">
        <f>('Monthly ELEC - Raw'!G210*3.412)</f>
        <v>2238.9544000000001</v>
      </c>
      <c r="H157" s="16">
        <f>('Monthly ELEC - Raw'!H210*3.412)</f>
        <v>2359.923448</v>
      </c>
      <c r="I157" s="16">
        <f>('Monthly ELEC - Raw'!I210*3.412)</f>
        <v>2594.7441119999999</v>
      </c>
      <c r="J157" s="16">
        <f>('Monthly ELEC - Raw'!J210*3.412)</f>
        <v>1639.9812119999999</v>
      </c>
      <c r="K157" s="16">
        <f>('Monthly ELEC - Raw'!K210*3.412)</f>
        <v>1295.8366559999999</v>
      </c>
      <c r="L157" s="16">
        <f>('Monthly ELEC - Raw'!L210*3.412)</f>
        <v>1161.1820759999998</v>
      </c>
      <c r="M157" s="16">
        <f>('Monthly ELEC - Raw'!M210*3.412)</f>
        <v>1309.0342720000001</v>
      </c>
      <c r="N157" s="16">
        <f>('Monthly ELEC - Raw'!N210*3.412)</f>
        <v>18669.713359999998</v>
      </c>
    </row>
    <row r="158" spans="1:14" x14ac:dyDescent="0.4">
      <c r="A158">
        <f>'Monthly ELEC - Raw'!A53</f>
        <v>51</v>
      </c>
      <c r="B158" s="16">
        <f>('Monthly ELEC - Raw'!B53*3.412)</f>
        <v>977.08079199999997</v>
      </c>
      <c r="C158" s="16">
        <f>('Monthly ELEC - Raw'!C53*3.412)</f>
        <v>967.57837200000006</v>
      </c>
      <c r="D158" s="16">
        <f>('Monthly ELEC - Raw'!D53*3.412)</f>
        <v>881.50043600000004</v>
      </c>
      <c r="E158" s="16">
        <f>('Monthly ELEC - Raw'!E53*3.412)</f>
        <v>764.48248399999989</v>
      </c>
      <c r="F158" s="16">
        <f>('Monthly ELEC - Raw'!F53*3.412)</f>
        <v>750.17255599999999</v>
      </c>
      <c r="G158" s="16">
        <f>('Monthly ELEC - Raw'!G53*3.412)</f>
        <v>710.58653199999992</v>
      </c>
      <c r="H158" s="16">
        <f>('Monthly ELEC - Raw'!H53*3.412)</f>
        <v>737.86888399999998</v>
      </c>
      <c r="I158" s="16">
        <f>('Monthly ELEC - Raw'!I53*3.412)</f>
        <v>845.56866400000001</v>
      </c>
      <c r="J158" s="16">
        <f>('Monthly ELEC - Raw'!J53*3.412)</f>
        <v>778.71393599999999</v>
      </c>
      <c r="K158" s="16">
        <f>('Monthly ELEC - Raw'!K53*3.412)</f>
        <v>814.03837199999998</v>
      </c>
      <c r="L158" s="16">
        <f>('Monthly ELEC - Raw'!L53*3.412)</f>
        <v>985.29688799999997</v>
      </c>
      <c r="M158" s="16">
        <f>('Monthly ELEC - Raw'!M53*3.412)</f>
        <v>1081.116084</v>
      </c>
      <c r="N158" s="16">
        <f>('Monthly ELEC - Raw'!N53*3.412)</f>
        <v>10294.003999999999</v>
      </c>
    </row>
    <row r="159" spans="1:14" x14ac:dyDescent="0.4">
      <c r="A159">
        <f>'Monthly ELEC - Raw'!A171</f>
        <v>169</v>
      </c>
      <c r="B159" s="16">
        <f>('Monthly ELEC - Raw'!B171*3.412)</f>
        <v>1171.1212319999966</v>
      </c>
      <c r="C159" s="16">
        <f>('Monthly ELEC - Raw'!C171*3.412)</f>
        <v>1027.1245959999965</v>
      </c>
      <c r="D159" s="16">
        <f>('Monthly ELEC - Raw'!D171*3.412)</f>
        <v>1004.9738919999965</v>
      </c>
      <c r="E159" s="16">
        <f>('Monthly ELEC - Raw'!E171*3.412)</f>
        <v>948.40634399999999</v>
      </c>
      <c r="F159" s="16">
        <f>('Monthly ELEC - Raw'!F171*3.412)</f>
        <v>969.27072399999997</v>
      </c>
      <c r="G159" s="16">
        <f>('Monthly ELEC - Raw'!G171*3.412)</f>
        <v>1910.812124</v>
      </c>
      <c r="H159" s="16">
        <f>('Monthly ELEC - Raw'!H171*3.412)</f>
        <v>2278.6393720000001</v>
      </c>
      <c r="I159" s="16">
        <f>('Monthly ELEC - Raw'!I171*3.412)</f>
        <v>2500.078172</v>
      </c>
      <c r="J159" s="16">
        <f>('Monthly ELEC - Raw'!J171*3.412)</f>
        <v>1460.9535719999967</v>
      </c>
      <c r="K159" s="16">
        <f>('Monthly ELEC - Raw'!K171*3.412)</f>
        <v>934.32160799999644</v>
      </c>
      <c r="L159" s="16">
        <f>('Monthly ELEC - Raw'!L171*3.412)</f>
        <v>1077.56078</v>
      </c>
      <c r="M159" s="16">
        <f>('Monthly ELEC - Raw'!M171*3.412)</f>
        <v>1058.9517319999966</v>
      </c>
      <c r="N159" s="16">
        <f>('Monthly ELEC - Raw'!N171*3.412)</f>
        <v>16342.214147999981</v>
      </c>
    </row>
    <row r="160" spans="1:14" x14ac:dyDescent="0.4">
      <c r="A160">
        <f>'Monthly ELEC - Raw'!A86</f>
        <v>84</v>
      </c>
      <c r="B160" s="16">
        <f>('Monthly ELEC - Raw'!B86*3.412)</f>
        <v>1373.2378759999999</v>
      </c>
      <c r="C160" s="16">
        <f>('Monthly ELEC - Raw'!C86*3.412)</f>
        <v>1267.465876</v>
      </c>
      <c r="D160" s="16">
        <f>('Monthly ELEC - Raw'!D86*3.412)</f>
        <v>1124.4894280000001</v>
      </c>
      <c r="E160" s="16">
        <f>('Monthly ELEC - Raw'!E86*3.412)</f>
        <v>1019.741028</v>
      </c>
      <c r="F160" s="16">
        <f>('Monthly ELEC - Raw'!F86*3.412)</f>
        <v>996.41659600000003</v>
      </c>
      <c r="G160" s="16">
        <f>('Monthly ELEC - Raw'!G86*3.412)</f>
        <v>1482.8040199999998</v>
      </c>
      <c r="H160" s="16">
        <f>('Monthly ELEC - Raw'!H86*3.412)</f>
        <v>1785.8237399999998</v>
      </c>
      <c r="I160" s="16">
        <f>('Monthly ELEC - Raw'!I86*3.412)</f>
        <v>1541.8520920000001</v>
      </c>
      <c r="J160" s="16">
        <f>('Monthly ELEC - Raw'!J86*3.412)</f>
        <v>960.95909200000006</v>
      </c>
      <c r="K160" s="16">
        <f>('Monthly ELEC - Raw'!K86*3.412)</f>
        <v>1037.7154439999999</v>
      </c>
      <c r="L160" s="16">
        <f>('Monthly ELEC - Raw'!L86*3.412)</f>
        <v>2965.2156599999998</v>
      </c>
      <c r="M160" s="16">
        <f>('Monthly ELEC - Raw'!M86*3.412)</f>
        <v>853.77452400000004</v>
      </c>
      <c r="N160" s="16">
        <f>('Monthly ELEC - Raw'!N86*3.412)</f>
        <v>16409.495375999999</v>
      </c>
    </row>
    <row r="161" spans="1:14" x14ac:dyDescent="0.4">
      <c r="A161">
        <f>'Monthly ELEC - Raw'!A110</f>
        <v>108</v>
      </c>
      <c r="B161" s="16">
        <f>('Monthly ELEC - Raw'!B110*3.412)</f>
        <v>2147.5639799999999</v>
      </c>
      <c r="C161" s="16">
        <f>('Monthly ELEC - Raw'!C110*3.412)</f>
        <v>1985.9989559999999</v>
      </c>
      <c r="D161" s="16">
        <f>('Monthly ELEC - Raw'!D110*3.412)</f>
        <v>1861.1368159999997</v>
      </c>
      <c r="E161" s="16">
        <f>('Monthly ELEC - Raw'!E110*3.412)</f>
        <v>1775.1237079999964</v>
      </c>
      <c r="F161" s="16">
        <f>('Monthly ELEC - Raw'!F110*3.412)</f>
        <v>2066.4402679999966</v>
      </c>
      <c r="G161" s="16">
        <f>('Monthly ELEC - Raw'!G110*3.412)</f>
        <v>3044.8039719999997</v>
      </c>
      <c r="H161" s="16">
        <f>('Monthly ELEC - Raw'!H110*3.412)</f>
        <v>3369.899332</v>
      </c>
      <c r="I161" s="16">
        <f>('Monthly ELEC - Raw'!I110*3.412)</f>
        <v>3460.975848</v>
      </c>
      <c r="J161" s="16">
        <f>('Monthly ELEC - Raw'!J110*3.412)</f>
        <v>2699.88148</v>
      </c>
      <c r="K161" s="16">
        <f>('Monthly ELEC - Raw'!K110*3.412)</f>
        <v>2089.9523599999966</v>
      </c>
      <c r="L161" s="16">
        <f>('Monthly ELEC - Raw'!L110*3.412)</f>
        <v>1706.296844</v>
      </c>
      <c r="M161" s="16">
        <f>('Monthly ELEC - Raw'!M110*3.412)</f>
        <v>1763.4034879999967</v>
      </c>
      <c r="N161" s="16">
        <f>('Monthly ELEC - Raw'!N110*3.412)</f>
        <v>27971.477051999984</v>
      </c>
    </row>
    <row r="162" spans="1:14" x14ac:dyDescent="0.4">
      <c r="A162">
        <f>'Monthly ELEC - Raw'!A219</f>
        <v>217</v>
      </c>
      <c r="B162" s="16">
        <f>('Monthly ELEC - Raw'!B219*3.412)</f>
        <v>310.874144</v>
      </c>
      <c r="C162" s="16">
        <f>('Monthly ELEC - Raw'!C219*3.412)</f>
        <v>335.321124</v>
      </c>
      <c r="D162" s="16">
        <f>('Monthly ELEC - Raw'!D219*3.412)</f>
        <v>202.04499200000001</v>
      </c>
      <c r="E162" s="16">
        <f>('Monthly ELEC - Raw'!E219*3.412)</f>
        <v>627.66810799999996</v>
      </c>
      <c r="F162" s="16">
        <f>('Monthly ELEC - Raw'!F219*3.412)</f>
        <v>816.83962399999996</v>
      </c>
      <c r="G162" s="16">
        <f>('Monthly ELEC - Raw'!G219*3.412)</f>
        <v>1417.8668359999999</v>
      </c>
      <c r="H162" s="16">
        <f>('Monthly ELEC - Raw'!H219*3.412)</f>
        <v>1751.748096</v>
      </c>
      <c r="I162" s="16">
        <f>('Monthly ELEC - Raw'!I219*3.412)</f>
        <v>2063.325112</v>
      </c>
      <c r="J162" s="16">
        <f>('Monthly ELEC - Raw'!J219*3.412)</f>
        <v>1272.2563239999999</v>
      </c>
      <c r="K162" s="16">
        <f>('Monthly ELEC - Raw'!K219*3.412)</f>
        <v>997.35489599999994</v>
      </c>
      <c r="L162" s="16">
        <f>('Monthly ELEC - Raw'!L219*3.412)</f>
        <v>595.58848399999999</v>
      </c>
      <c r="M162" s="16">
        <f>('Monthly ELEC - Raw'!M219*3.412)</f>
        <v>604.98513200000002</v>
      </c>
      <c r="N162" s="16">
        <f>('Monthly ELEC - Raw'!N219*3.412)</f>
        <v>10995.872872</v>
      </c>
    </row>
    <row r="163" spans="1:14" x14ac:dyDescent="0.4">
      <c r="A163">
        <f>'Monthly ELEC - Raw'!A37</f>
        <v>35</v>
      </c>
      <c r="B163" s="16">
        <f>('Monthly ELEC - Raw'!B37*3.412)</f>
        <v>1622.9928640000001</v>
      </c>
      <c r="C163" s="16">
        <f>('Monthly ELEC - Raw'!C37*3.412)</f>
        <v>1351.5785000000001</v>
      </c>
      <c r="D163" s="16">
        <f>('Monthly ELEC - Raw'!D37*3.412)</f>
        <v>1709.4870639999999</v>
      </c>
      <c r="E163" s="16">
        <f>('Monthly ELEC - Raw'!E37*3.412)</f>
        <v>1529.3709959999999</v>
      </c>
      <c r="F163" s="16">
        <f>('Monthly ELEC - Raw'!F37*3.412)</f>
        <v>1626.206968</v>
      </c>
      <c r="G163" s="16">
        <f>('Monthly ELEC - Raw'!G37*3.412)</f>
        <v>1945.9796079999999</v>
      </c>
      <c r="H163" s="16">
        <f>('Monthly ELEC - Raw'!H37*3.412)</f>
        <v>2207.5981200000001</v>
      </c>
      <c r="I163" s="16">
        <f>('Monthly ELEC - Raw'!I37*3.412)</f>
        <v>2598.1731719999998</v>
      </c>
      <c r="J163" s="16">
        <f>('Monthly ELEC - Raw'!J37*3.412)</f>
        <v>1898.6346959999998</v>
      </c>
      <c r="K163" s="16">
        <f>('Monthly ELEC - Raw'!K37*3.412)</f>
        <v>2206.0081279999999</v>
      </c>
      <c r="L163" s="16">
        <f>('Monthly ELEC - Raw'!L37*3.412)</f>
        <v>1870.9121959999998</v>
      </c>
      <c r="M163" s="16">
        <f>('Monthly ELEC - Raw'!M37*3.412)</f>
        <v>2075.3762959999999</v>
      </c>
      <c r="N163" s="16">
        <f>('Monthly ELEC - Raw'!N37*3.412)</f>
        <v>22642.318607999994</v>
      </c>
    </row>
    <row r="164" spans="1:14" x14ac:dyDescent="0.4">
      <c r="A164">
        <f>'Monthly ELEC - Raw'!A209</f>
        <v>207</v>
      </c>
      <c r="B164" s="16">
        <f>('Monthly ELEC - Raw'!B209*3.412)</f>
        <v>2457.2098040000001</v>
      </c>
      <c r="C164" s="16">
        <f>('Monthly ELEC - Raw'!C209*3.412)</f>
        <v>2188.16678</v>
      </c>
      <c r="D164" s="16">
        <f>('Monthly ELEC - Raw'!D209*3.412)</f>
        <v>1682.754044</v>
      </c>
      <c r="E164" s="16">
        <f>('Monthly ELEC - Raw'!E209*3.412)</f>
        <v>1471.790084</v>
      </c>
      <c r="F164" s="16">
        <f>('Monthly ELEC - Raw'!F209*3.412)</f>
        <v>1506.8722680000001</v>
      </c>
      <c r="G164" s="16">
        <f>('Monthly ELEC - Raw'!G209*3.412)</f>
        <v>1640.4281839999999</v>
      </c>
      <c r="H164" s="16">
        <f>('Monthly ELEC - Raw'!H209*3.412)</f>
        <v>1612.859224</v>
      </c>
      <c r="I164" s="16">
        <f>('Monthly ELEC - Raw'!I209*3.412)</f>
        <v>1565.3471239999999</v>
      </c>
      <c r="J164" s="16">
        <f>('Monthly ELEC - Raw'!J209*3.412)</f>
        <v>1880.3156680000002</v>
      </c>
      <c r="K164" s="16">
        <f>('Monthly ELEC - Raw'!K209*3.412)</f>
        <v>843.968436</v>
      </c>
      <c r="L164" s="16">
        <f>('Monthly ELEC - Raw'!L209*3.412)</f>
        <v>544.51766799999996</v>
      </c>
      <c r="M164" s="16">
        <f>('Monthly ELEC - Raw'!M209*3.412)</f>
        <v>703.78641600000003</v>
      </c>
      <c r="N164" s="16">
        <f>('Monthly ELEC - Raw'!N209*3.412)</f>
        <v>18098.0157</v>
      </c>
    </row>
    <row r="165" spans="1:14" x14ac:dyDescent="0.4">
      <c r="A165">
        <f>'Monthly ELEC - Raw'!A36</f>
        <v>34</v>
      </c>
      <c r="B165" s="16">
        <f>('Monthly ELEC - Raw'!B36*3.412)</f>
        <v>1804.8899959999999</v>
      </c>
      <c r="C165" s="16">
        <f>('Monthly ELEC - Raw'!C36*3.412)</f>
        <v>1613.9374159999998</v>
      </c>
      <c r="D165" s="16">
        <f>('Monthly ELEC - Raw'!D36*3.412)</f>
        <v>1592.8819639999999</v>
      </c>
      <c r="E165" s="16">
        <f>('Monthly ELEC - Raw'!E36*3.412)</f>
        <v>1311.583036</v>
      </c>
      <c r="F165" s="16">
        <f>('Monthly ELEC - Raw'!F36*3.412)</f>
        <v>2068.5898280000001</v>
      </c>
      <c r="G165" s="16">
        <f>('Monthly ELEC - Raw'!G36*3.412)</f>
        <v>3742.4521999999997</v>
      </c>
      <c r="H165" s="16">
        <f>('Monthly ELEC - Raw'!H36*3.412)</f>
        <v>4325.7677199999998</v>
      </c>
      <c r="I165" s="16">
        <f>('Monthly ELEC - Raw'!I36*3.412)</f>
        <v>4368.2061759999997</v>
      </c>
      <c r="J165" s="16">
        <f>('Monthly ELEC - Raw'!J36*3.412)</f>
        <v>2775.38904</v>
      </c>
      <c r="K165" s="16">
        <f>('Monthly ELEC - Raw'!K36*3.412)</f>
        <v>2264.8037119999999</v>
      </c>
      <c r="L165" s="16">
        <f>('Monthly ELEC - Raw'!L36*3.412)</f>
        <v>1616.2405159999998</v>
      </c>
      <c r="M165" s="16">
        <f>('Monthly ELEC - Raw'!M36*3.412)</f>
        <v>1647.4091359999998</v>
      </c>
      <c r="N165" s="16">
        <f>('Monthly ELEC - Raw'!N36*3.412)</f>
        <v>29132.150740000001</v>
      </c>
    </row>
    <row r="166" spans="1:14" x14ac:dyDescent="0.4">
      <c r="A166">
        <f>'Monthly ELEC - Raw'!A3</f>
        <v>1</v>
      </c>
      <c r="B166" s="16">
        <f>('Monthly ELEC - Raw'!B3*3.412)</f>
        <v>2448.2533039999998</v>
      </c>
      <c r="C166" s="16">
        <f>('Monthly ELEC - Raw'!C3*3.412)</f>
        <v>2196.5091199999997</v>
      </c>
      <c r="D166" s="16">
        <f>('Monthly ELEC - Raw'!D3*3.412)</f>
        <v>1088.806732</v>
      </c>
      <c r="E166" s="16">
        <f>('Monthly ELEC - Raw'!E3*3.412)</f>
        <v>1249.5767599999999</v>
      </c>
      <c r="F166" s="16">
        <f>('Monthly ELEC - Raw'!F3*3.412)</f>
        <v>1808.4180040000001</v>
      </c>
      <c r="G166" s="16">
        <f>('Monthly ELEC - Raw'!G3*3.412)</f>
        <v>2921.7467799999999</v>
      </c>
      <c r="H166" s="16">
        <f>('Monthly ELEC - Raw'!H3*3.412)</f>
        <v>3735.7715040000003</v>
      </c>
      <c r="I166" s="16">
        <f>('Monthly ELEC - Raw'!I3*3.412)</f>
        <v>3814.9537879999998</v>
      </c>
      <c r="J166" s="16">
        <f>('Monthly ELEC - Raw'!J3*3.412)</f>
        <v>1836.83314</v>
      </c>
      <c r="K166" s="16">
        <f>('Monthly ELEC - Raw'!K3*3.412)</f>
        <v>1483.4557119999999</v>
      </c>
      <c r="L166" s="16">
        <f>('Monthly ELEC - Raw'!L3*3.412)</f>
        <v>1148.7112159999999</v>
      </c>
      <c r="M166" s="16">
        <f>('Monthly ELEC - Raw'!M3*3.412)</f>
        <v>1164.0549800000001</v>
      </c>
      <c r="N166" s="16">
        <f>('Monthly ELEC - Raw'!N3*3.412)</f>
        <v>24897.091039999999</v>
      </c>
    </row>
    <row r="167" spans="1:14" x14ac:dyDescent="0.4">
      <c r="A167">
        <f>'Monthly ELEC - Raw'!A213</f>
        <v>211</v>
      </c>
      <c r="B167" s="16">
        <f>('Monthly ELEC - Raw'!B213*3.412)</f>
        <v>2206.5676960000001</v>
      </c>
      <c r="C167" s="16">
        <f>('Monthly ELEC - Raw'!C213*3.412)</f>
        <v>2031.4775040000002</v>
      </c>
      <c r="D167" s="16">
        <f>('Monthly ELEC - Raw'!D213*3.412)</f>
        <v>1879.4387839999999</v>
      </c>
      <c r="E167" s="16">
        <f>('Monthly ELEC - Raw'!E213*3.412)</f>
        <v>1951.0771359999999</v>
      </c>
      <c r="F167" s="16">
        <f>('Monthly ELEC - Raw'!F213*3.412)</f>
        <v>2078.1161320000001</v>
      </c>
      <c r="G167" s="16">
        <f>('Monthly ELEC - Raw'!G213*3.412)</f>
        <v>3106.0937280000003</v>
      </c>
      <c r="H167" s="16">
        <f>('Monthly ELEC - Raw'!H213*3.412)</f>
        <v>2990.5463479999999</v>
      </c>
      <c r="I167" s="16">
        <f>('Monthly ELEC - Raw'!I213*3.412)</f>
        <v>3846.3885439999995</v>
      </c>
      <c r="J167" s="16">
        <f>('Monthly ELEC - Raw'!J213*3.412)</f>
        <v>2674.9807039999996</v>
      </c>
      <c r="K167" s="16">
        <f>('Monthly ELEC - Raw'!K213*3.412)</f>
        <v>2160.4954600000001</v>
      </c>
      <c r="L167" s="16">
        <f>('Monthly ELEC - Raw'!L213*3.412)</f>
        <v>1881.6565839999998</v>
      </c>
      <c r="M167" s="16">
        <f>('Monthly ELEC - Raw'!M213*3.412)</f>
        <v>1741.641752</v>
      </c>
      <c r="N167" s="16">
        <f>('Monthly ELEC - Raw'!N213*3.412)</f>
        <v>28548.480371999998</v>
      </c>
    </row>
    <row r="168" spans="1:14" x14ac:dyDescent="0.4">
      <c r="A168">
        <f>'Monthly ELEC - Raw'!A43</f>
        <v>41</v>
      </c>
      <c r="B168" s="16">
        <f>('Monthly ELEC - Raw'!B43*3.412)</f>
        <v>2164.7945800000002</v>
      </c>
      <c r="C168" s="16">
        <f>('Monthly ELEC - Raw'!C43*3.412)</f>
        <v>2090.5358120000001</v>
      </c>
      <c r="D168" s="16">
        <f>('Monthly ELEC - Raw'!D43*3.412)</f>
        <v>1991.553692</v>
      </c>
      <c r="E168" s="16">
        <f>('Monthly ELEC - Raw'!E43*3.412)</f>
        <v>1981.0925</v>
      </c>
      <c r="F168" s="16">
        <f>('Monthly ELEC - Raw'!F43*3.412)</f>
        <v>2092.1053319999996</v>
      </c>
      <c r="G168" s="16">
        <f>('Monthly ELEC - Raw'!G43*3.412)</f>
        <v>1952.8547880000001</v>
      </c>
      <c r="H168" s="16">
        <f>('Monthly ELEC - Raw'!H43*3.412)</f>
        <v>2001.7385120000001</v>
      </c>
      <c r="I168" s="16">
        <f>('Monthly ELEC - Raw'!I43*3.412)</f>
        <v>2173.0755039999999</v>
      </c>
      <c r="J168" s="16">
        <f>('Monthly ELEC - Raw'!J43*3.412)</f>
        <v>1948.3884799999998</v>
      </c>
      <c r="K168" s="16">
        <f>('Monthly ELEC - Raw'!K43*3.412)</f>
        <v>2024.1485279999999</v>
      </c>
      <c r="L168" s="16">
        <f>('Monthly ELEC - Raw'!L43*3.412)</f>
        <v>2012.51702</v>
      </c>
      <c r="M168" s="16">
        <f>('Monthly ELEC - Raw'!M43*3.412)</f>
        <v>2006.97252</v>
      </c>
      <c r="N168" s="16">
        <f>('Monthly ELEC - Raw'!N43*3.412)</f>
        <v>24439.777268000002</v>
      </c>
    </row>
    <row r="169" spans="1:14" x14ac:dyDescent="0.4">
      <c r="A169">
        <f>'Monthly ELEC - Raw'!A71</f>
        <v>69</v>
      </c>
      <c r="B169" s="16">
        <f>('Monthly ELEC - Raw'!B71*3.412)</f>
        <v>2259.3035679999998</v>
      </c>
      <c r="C169" s="16">
        <f>('Monthly ELEC - Raw'!C71*3.412)</f>
        <v>1924.582956</v>
      </c>
      <c r="D169" s="16">
        <f>('Monthly ELEC - Raw'!D71*3.412)</f>
        <v>2107.8824199999999</v>
      </c>
      <c r="E169" s="16">
        <f>('Monthly ELEC - Raw'!E71*3.412)</f>
        <v>1771.0293079999999</v>
      </c>
      <c r="F169" s="16">
        <f>('Monthly ELEC - Raw'!F71*3.412)</f>
        <v>1895.0077399999998</v>
      </c>
      <c r="G169" s="16">
        <f>('Monthly ELEC - Raw'!G71*3.412)</f>
        <v>3219.1094039999998</v>
      </c>
      <c r="H169" s="16">
        <f>('Monthly ELEC - Raw'!H71*3.412)</f>
        <v>3492.4890799999998</v>
      </c>
      <c r="I169" s="16">
        <f>('Monthly ELEC - Raw'!I71*3.412)</f>
        <v>4118.7855639999998</v>
      </c>
      <c r="J169" s="16">
        <f>('Monthly ELEC - Raw'!J71*3.412)</f>
        <v>2236.1463239999998</v>
      </c>
      <c r="K169" s="16">
        <f>('Monthly ELEC - Raw'!K71*3.412)</f>
        <v>1184.301788</v>
      </c>
      <c r="L169" s="16">
        <f>('Monthly ELEC - Raw'!L71*3.412)</f>
        <v>1289.9714280000001</v>
      </c>
      <c r="M169" s="16">
        <f>('Monthly ELEC - Raw'!M71*3.412)</f>
        <v>1797.973872</v>
      </c>
      <c r="N169" s="16">
        <f>('Monthly ELEC - Raw'!N71*3.412)</f>
        <v>27296.583452000003</v>
      </c>
    </row>
    <row r="170" spans="1:14" x14ac:dyDescent="0.4">
      <c r="A170">
        <f>'Monthly ELEC - Raw'!A166</f>
        <v>164</v>
      </c>
      <c r="B170" s="16">
        <f>('Monthly ELEC - Raw'!B166*3.412)</f>
        <v>1677.5643919999964</v>
      </c>
      <c r="C170" s="16">
        <f>('Monthly ELEC - Raw'!C166*3.412)</f>
        <v>1734.4458439999999</v>
      </c>
      <c r="D170" s="16">
        <f>('Monthly ELEC - Raw'!D166*3.412)</f>
        <v>1753.5086879999965</v>
      </c>
      <c r="E170" s="16">
        <f>('Monthly ELEC - Raw'!E166*3.412)</f>
        <v>1653.103764</v>
      </c>
      <c r="F170" s="16">
        <f>('Monthly ELEC - Raw'!F166*3.412)</f>
        <v>1769.746396</v>
      </c>
      <c r="G170" s="16">
        <f>('Monthly ELEC - Raw'!G166*3.412)</f>
        <v>2442.5962079999999</v>
      </c>
      <c r="H170" s="16">
        <f>('Monthly ELEC - Raw'!H166*3.412)</f>
        <v>3154.301876</v>
      </c>
      <c r="I170" s="16">
        <f>('Monthly ELEC - Raw'!I166*3.412)</f>
        <v>3439.5211920000002</v>
      </c>
      <c r="J170" s="16">
        <f>('Monthly ELEC - Raw'!J166*3.412)</f>
        <v>1945.396156</v>
      </c>
      <c r="K170" s="16">
        <f>('Monthly ELEC - Raw'!K166*3.412)</f>
        <v>1904.172372</v>
      </c>
      <c r="L170" s="16">
        <f>('Monthly ELEC - Raw'!L166*3.412)</f>
        <v>1729.06512</v>
      </c>
      <c r="M170" s="16">
        <f>('Monthly ELEC - Raw'!M166*3.412)</f>
        <v>1935.108976</v>
      </c>
      <c r="N170" s="16">
        <f>('Monthly ELEC - Raw'!N166*3.412)</f>
        <v>25138.530983999994</v>
      </c>
    </row>
    <row r="171" spans="1:14" x14ac:dyDescent="0.4">
      <c r="A171">
        <f>'Monthly ELEC - Raw'!A152</f>
        <v>150</v>
      </c>
      <c r="B171" s="16">
        <f>('Monthly ELEC - Raw'!B152*3.412)</f>
        <v>3110.5702719999999</v>
      </c>
      <c r="C171" s="16">
        <f>('Monthly ELEC - Raw'!C152*3.412)</f>
        <v>3309.34998</v>
      </c>
      <c r="D171" s="16">
        <f>('Monthly ELEC - Raw'!D152*3.412)</f>
        <v>3752.4903039999995</v>
      </c>
      <c r="E171" s="16">
        <f>('Monthly ELEC - Raw'!E152*3.412)</f>
        <v>3249.9095280000001</v>
      </c>
      <c r="F171" s="16">
        <f>('Monthly ELEC - Raw'!F152*3.412)</f>
        <v>3422.5055479999996</v>
      </c>
      <c r="G171" s="16">
        <f>('Monthly ELEC - Raw'!G152*3.412)</f>
        <v>3854.2804999999998</v>
      </c>
      <c r="H171" s="16">
        <f>('Monthly ELEC - Raw'!H152*3.412)</f>
        <v>4413.2275159999654</v>
      </c>
      <c r="I171" s="16">
        <f>('Monthly ELEC - Raw'!I152*3.412)</f>
        <v>5869.5237079999661</v>
      </c>
      <c r="J171" s="16">
        <f>('Monthly ELEC - Raw'!J152*3.412)</f>
        <v>3125.4227079999964</v>
      </c>
      <c r="K171" s="16">
        <f>('Monthly ELEC - Raw'!K152*3.412)</f>
        <v>2152.9071719999965</v>
      </c>
      <c r="L171" s="16">
        <f>('Monthly ELEC - Raw'!L152*3.412)</f>
        <v>1915.2204279999967</v>
      </c>
      <c r="M171" s="16">
        <f>('Monthly ELEC - Raw'!M152*3.412)</f>
        <v>1513.3038879999999</v>
      </c>
      <c r="N171" s="16">
        <f>('Monthly ELEC - Raw'!N152*3.412)</f>
        <v>39688.711551999921</v>
      </c>
    </row>
    <row r="172" spans="1:14" x14ac:dyDescent="0.4">
      <c r="A172">
        <f>'Monthly ELEC - Raw'!A99</f>
        <v>97</v>
      </c>
      <c r="B172" s="16">
        <f>('Monthly ELEC - Raw'!B99*3.412)</f>
        <v>1394.7914800000001</v>
      </c>
      <c r="C172" s="16">
        <f>('Monthly ELEC - Raw'!C99*3.412)</f>
        <v>1283.666052</v>
      </c>
      <c r="D172" s="16">
        <f>('Monthly ELEC - Raw'!D99*3.412)</f>
        <v>1255.616</v>
      </c>
      <c r="E172" s="16">
        <f>('Monthly ELEC - Raw'!E99*3.412)</f>
        <v>1178.5798639999966</v>
      </c>
      <c r="F172" s="16">
        <f>('Monthly ELEC - Raw'!F99*3.412)</f>
        <v>1358.0374159999999</v>
      </c>
      <c r="G172" s="16">
        <f>('Monthly ELEC - Raw'!G99*3.412)</f>
        <v>2364.0076119999962</v>
      </c>
      <c r="H172" s="16">
        <f>('Monthly ELEC - Raw'!H99*3.412)</f>
        <v>2874.3950439999999</v>
      </c>
      <c r="I172" s="16">
        <f>('Monthly ELEC - Raw'!I99*3.412)</f>
        <v>3092.9199959999996</v>
      </c>
      <c r="J172" s="16">
        <f>('Monthly ELEC - Raw'!J99*3.412)</f>
        <v>1206.008932</v>
      </c>
      <c r="K172" s="16">
        <f>('Monthly ELEC - Raw'!K99*3.412)</f>
        <v>1232.5065239999999</v>
      </c>
      <c r="L172" s="16">
        <f>('Monthly ELEC - Raw'!L99*3.412)</f>
        <v>1354.61518</v>
      </c>
      <c r="M172" s="16">
        <f>('Monthly ELEC - Raw'!M99*3.412)</f>
        <v>1427.2941919999998</v>
      </c>
      <c r="N172" s="16">
        <f>('Monthly ELEC - Raw'!N99*3.412)</f>
        <v>20022.438291999992</v>
      </c>
    </row>
    <row r="173" spans="1:14" x14ac:dyDescent="0.4">
      <c r="A173">
        <f>'Monthly ELEC - Raw'!A141</f>
        <v>139</v>
      </c>
      <c r="B173" s="16">
        <f>('Monthly ELEC - Raw'!B141*3.412)</f>
        <v>2088.0655239999965</v>
      </c>
      <c r="C173" s="16">
        <f>('Monthly ELEC - Raw'!C141*3.412)</f>
        <v>1962.7154680000001</v>
      </c>
      <c r="D173" s="16">
        <f>('Monthly ELEC - Raw'!D141*3.412)</f>
        <v>1833.9465879999966</v>
      </c>
      <c r="E173" s="16">
        <f>('Monthly ELEC - Raw'!E141*3.412)</f>
        <v>1721.9306279999998</v>
      </c>
      <c r="F173" s="16">
        <f>('Monthly ELEC - Raw'!F141*3.412)</f>
        <v>2222.5563280000001</v>
      </c>
      <c r="G173" s="16">
        <f>('Monthly ELEC - Raw'!G141*3.412)</f>
        <v>4494.1806280000001</v>
      </c>
      <c r="H173" s="16">
        <f>('Monthly ELEC - Raw'!H141*3.412)</f>
        <v>4817.8054159999656</v>
      </c>
      <c r="I173" s="16">
        <f>('Monthly ELEC - Raw'!I141*3.412)</f>
        <v>4953.8759759999994</v>
      </c>
      <c r="J173" s="16">
        <f>('Monthly ELEC - Raw'!J141*3.412)</f>
        <v>2268.5330279999966</v>
      </c>
      <c r="K173" s="16">
        <f>('Monthly ELEC - Raw'!K141*3.412)</f>
        <v>1637.9374239999966</v>
      </c>
      <c r="L173" s="16">
        <f>('Monthly ELEC - Raw'!L141*3.412)</f>
        <v>1817.0947199999966</v>
      </c>
      <c r="M173" s="16">
        <f>('Monthly ELEC - Raw'!M141*3.412)</f>
        <v>1948.7228560000001</v>
      </c>
      <c r="N173" s="16">
        <f>('Monthly ELEC - Raw'!N141*3.412)</f>
        <v>31767.364583999948</v>
      </c>
    </row>
    <row r="174" spans="1:14" x14ac:dyDescent="0.4">
      <c r="A174">
        <f>'Monthly ELEC - Raw'!A194</f>
        <v>192</v>
      </c>
      <c r="B174" s="16">
        <f>('Monthly ELEC - Raw'!B194*3.412)</f>
        <v>1023.3441</v>
      </c>
      <c r="C174" s="16">
        <f>('Monthly ELEC - Raw'!C194*3.412)</f>
        <v>1088.83744</v>
      </c>
      <c r="D174" s="16">
        <f>('Monthly ELEC - Raw'!D194*3.412)</f>
        <v>847.84788000000003</v>
      </c>
      <c r="E174" s="16">
        <f>('Monthly ELEC - Raw'!E194*3.412)</f>
        <v>838.10661999999991</v>
      </c>
      <c r="F174" s="16">
        <f>('Monthly ELEC - Raw'!F194*3.412)</f>
        <v>1056.8567640000001</v>
      </c>
      <c r="G174" s="16">
        <f>('Monthly ELEC - Raw'!G194*3.412)</f>
        <v>1516.726124</v>
      </c>
      <c r="H174" s="16">
        <f>('Monthly ELEC - Raw'!H194*3.412)</f>
        <v>1534.5606480000001</v>
      </c>
      <c r="I174" s="16">
        <f>('Monthly ELEC - Raw'!I194*3.412)</f>
        <v>1651.7150799999999</v>
      </c>
      <c r="J174" s="16">
        <f>('Monthly ELEC - Raw'!J194*3.412)</f>
        <v>1055.6830360000001</v>
      </c>
      <c r="K174" s="16">
        <f>('Monthly ELEC - Raw'!K194*3.412)</f>
        <v>906.66734799999995</v>
      </c>
      <c r="L174" s="16">
        <f>('Monthly ELEC - Raw'!L194*3.412)</f>
        <v>989.29233999999997</v>
      </c>
      <c r="M174" s="16">
        <f>('Monthly ELEC - Raw'!M194*3.412)</f>
        <v>946.25337200000001</v>
      </c>
      <c r="N174" s="16">
        <f>('Monthly ELEC - Raw'!N194*3.412)</f>
        <v>13455.890752000003</v>
      </c>
    </row>
    <row r="175" spans="1:14" x14ac:dyDescent="0.4">
      <c r="A175">
        <f>'Monthly ELEC - Raw'!A180</f>
        <v>178</v>
      </c>
      <c r="B175" s="16">
        <f>('Monthly ELEC - Raw'!B180*3.412)</f>
        <v>1052.9739079999999</v>
      </c>
      <c r="C175" s="16">
        <f>('Monthly ELEC - Raw'!C180*3.412)</f>
        <v>917.39467599999989</v>
      </c>
      <c r="D175" s="16">
        <f>('Monthly ELEC - Raw'!D180*3.412)</f>
        <v>914.10209600000007</v>
      </c>
      <c r="E175" s="16">
        <f>('Monthly ELEC - Raw'!E180*3.412)</f>
        <v>833.08074399999657</v>
      </c>
      <c r="F175" s="16">
        <f>('Monthly ELEC - Raw'!F180*3.412)</f>
        <v>872.61899999999662</v>
      </c>
      <c r="G175" s="16">
        <f>('Monthly ELEC - Raw'!G180*3.412)</f>
        <v>1256.9159719999966</v>
      </c>
      <c r="H175" s="16">
        <f>('Monthly ELEC - Raw'!H180*3.412)</f>
        <v>1348.13238</v>
      </c>
      <c r="I175" s="16">
        <f>('Monthly ELEC - Raw'!I180*3.412)</f>
        <v>1544.1142479999999</v>
      </c>
      <c r="J175" s="16">
        <f>('Monthly ELEC - Raw'!J180*3.412)</f>
        <v>1106.0953359999965</v>
      </c>
      <c r="K175" s="16">
        <f>('Monthly ELEC - Raw'!K180*3.412)</f>
        <v>1256.9739759999966</v>
      </c>
      <c r="L175" s="16">
        <f>('Monthly ELEC - Raw'!L180*3.412)</f>
        <v>1445.4392079999966</v>
      </c>
      <c r="M175" s="16">
        <f>('Monthly ELEC - Raw'!M180*3.412)</f>
        <v>1427.1201799999967</v>
      </c>
      <c r="N175" s="16">
        <f>('Monthly ELEC - Raw'!N180*3.412)</f>
        <v>13974.961723999977</v>
      </c>
    </row>
    <row r="176" spans="1:14" x14ac:dyDescent="0.4">
      <c r="A176">
        <f>'Monthly ELEC - Raw'!A212</f>
        <v>210</v>
      </c>
      <c r="B176" s="16">
        <f>('Monthly ELEC - Raw'!B212*3.412)</f>
        <v>968.9295239999999</v>
      </c>
      <c r="C176" s="16">
        <f>('Monthly ELEC - Raw'!C212*3.412)</f>
        <v>747.15293600000007</v>
      </c>
      <c r="D176" s="16">
        <f>('Monthly ELEC - Raw'!D212*3.412)</f>
        <v>928.74981200000002</v>
      </c>
      <c r="E176" s="16">
        <f>('Monthly ELEC - Raw'!E212*3.412)</f>
        <v>722.77419599999996</v>
      </c>
      <c r="F176" s="16">
        <f>('Monthly ELEC - Raw'!F212*3.412)</f>
        <v>659.46112399999993</v>
      </c>
      <c r="G176" s="16">
        <f>('Monthly ELEC - Raw'!G212*3.412)</f>
        <v>1678.8814239999999</v>
      </c>
      <c r="H176" s="16">
        <f>('Monthly ELEC - Raw'!H212*3.412)</f>
        <v>1427.1815960000001</v>
      </c>
      <c r="I176" s="16">
        <f>('Monthly ELEC - Raw'!I212*3.412)</f>
        <v>2002.8576479999999</v>
      </c>
      <c r="J176" s="16">
        <f>('Monthly ELEC - Raw'!J212*3.412)</f>
        <v>1679.2089760000001</v>
      </c>
      <c r="K176" s="16">
        <f>('Monthly ELEC - Raw'!K212*3.412)</f>
        <v>1219.7763519999999</v>
      </c>
      <c r="L176" s="16">
        <f>('Monthly ELEC - Raw'!L212*3.412)</f>
        <v>1411.0121279999998</v>
      </c>
      <c r="M176" s="16">
        <f>('Monthly ELEC - Raw'!M212*3.412)</f>
        <v>1467.2896559999999</v>
      </c>
      <c r="N176" s="16">
        <f>('Monthly ELEC - Raw'!N212*3.412)</f>
        <v>14913.275372</v>
      </c>
    </row>
    <row r="177" spans="1:14" x14ac:dyDescent="0.4">
      <c r="A177">
        <f>'Monthly ELEC - Raw'!A163</f>
        <v>161</v>
      </c>
      <c r="B177" s="16">
        <f>('Monthly ELEC - Raw'!B163*3.412)</f>
        <v>3553.2329159999999</v>
      </c>
      <c r="C177" s="16">
        <f>('Monthly ELEC - Raw'!C163*3.412)</f>
        <v>3339.9522079999965</v>
      </c>
      <c r="D177" s="16">
        <f>('Monthly ELEC - Raw'!D163*3.412)</f>
        <v>2873.8081799999964</v>
      </c>
      <c r="E177" s="16">
        <f>('Monthly ELEC - Raw'!E163*3.412)</f>
        <v>2612.9300720000001</v>
      </c>
      <c r="F177" s="16">
        <f>('Monthly ELEC - Raw'!F163*3.412)</f>
        <v>1957.1709679999965</v>
      </c>
      <c r="G177" s="16">
        <f>('Monthly ELEC - Raw'!G163*3.412)</f>
        <v>2276.2441480000002</v>
      </c>
      <c r="H177" s="16">
        <f>('Monthly ELEC - Raw'!H163*3.412)</f>
        <v>1130.1465239999966</v>
      </c>
      <c r="I177" s="16">
        <f>('Monthly ELEC - Raw'!I163*3.412)</f>
        <v>2629.7682919999997</v>
      </c>
      <c r="J177" s="16">
        <f>('Monthly ELEC - Raw'!J163*3.412)</f>
        <v>2051.5195919999996</v>
      </c>
      <c r="K177" s="16">
        <f>('Monthly ELEC - Raw'!K163*3.412)</f>
        <v>1245.0490359999965</v>
      </c>
      <c r="L177" s="16">
        <f>('Monthly ELEC - Raw'!L163*3.412)</f>
        <v>1281.9975839999966</v>
      </c>
      <c r="M177" s="16">
        <f>('Monthly ELEC - Raw'!M163*3.412)</f>
        <v>1396.9956319999999</v>
      </c>
      <c r="N177" s="16">
        <f>('Monthly ELEC - Raw'!N163*3.412)</f>
        <v>26348.815151999977</v>
      </c>
    </row>
    <row r="178" spans="1:14" x14ac:dyDescent="0.4">
      <c r="A178">
        <f>'Monthly ELEC - Raw'!A177</f>
        <v>175</v>
      </c>
      <c r="B178" s="16">
        <f>('Monthly ELEC - Raw'!B177*3.412)</f>
        <v>1347.15996</v>
      </c>
      <c r="C178" s="16">
        <f>('Monthly ELEC - Raw'!C177*3.412)</f>
        <v>1219.830944</v>
      </c>
      <c r="D178" s="16">
        <f>('Monthly ELEC - Raw'!D177*3.412)</f>
        <v>1263.6410239999966</v>
      </c>
      <c r="E178" s="16">
        <f>('Monthly ELEC - Raw'!E177*3.412)</f>
        <v>1125.0626440000001</v>
      </c>
      <c r="F178" s="16">
        <f>('Monthly ELEC - Raw'!F177*3.412)</f>
        <v>1306.6288120000002</v>
      </c>
      <c r="G178" s="16">
        <f>('Monthly ELEC - Raw'!G177*3.412)</f>
        <v>2465.1495279999999</v>
      </c>
      <c r="H178" s="16">
        <f>('Monthly ELEC - Raw'!H177*3.412)</f>
        <v>3089.8764919999967</v>
      </c>
      <c r="I178" s="16">
        <f>('Monthly ELEC - Raw'!I177*3.412)</f>
        <v>3676.6586039999656</v>
      </c>
      <c r="J178" s="16">
        <f>('Monthly ELEC - Raw'!J177*3.412)</f>
        <v>2011.3023480000002</v>
      </c>
      <c r="K178" s="16">
        <f>('Monthly ELEC - Raw'!K177*3.412)</f>
        <v>1499.9390840000001</v>
      </c>
      <c r="L178" s="16">
        <f>('Monthly ELEC - Raw'!L177*3.412)</f>
        <v>1736.5646960000001</v>
      </c>
      <c r="M178" s="16">
        <f>('Monthly ELEC - Raw'!M177*3.412)</f>
        <v>2580.3693559999965</v>
      </c>
      <c r="N178" s="16">
        <f>('Monthly ELEC - Raw'!N177*3.412)</f>
        <v>23322.183491999956</v>
      </c>
    </row>
    <row r="179" spans="1:14" x14ac:dyDescent="0.4">
      <c r="A179">
        <f>'Monthly ELEC - Raw'!A76</f>
        <v>74</v>
      </c>
      <c r="B179" s="16">
        <f>('Monthly ELEC - Raw'!B76*3.412)</f>
        <v>1683.569512</v>
      </c>
      <c r="C179" s="16">
        <f>('Monthly ELEC - Raw'!C76*3.412)</f>
        <v>1581.3869360000001</v>
      </c>
      <c r="D179" s="16">
        <f>('Monthly ELEC - Raw'!D76*3.412)</f>
        <v>1631.9834840000001</v>
      </c>
      <c r="E179" s="16">
        <f>('Monthly ELEC - Raw'!E76*3.412)</f>
        <v>1695.3579719999998</v>
      </c>
      <c r="F179" s="16">
        <f>('Monthly ELEC - Raw'!F76*3.412)</f>
        <v>1894.8746719999999</v>
      </c>
      <c r="G179" s="16">
        <f>('Monthly ELEC - Raw'!G76*3.412)</f>
        <v>2430.2618280000002</v>
      </c>
      <c r="H179" s="16">
        <f>('Monthly ELEC - Raw'!H76*3.412)</f>
        <v>2538.6610679999999</v>
      </c>
      <c r="I179" s="16">
        <f>('Monthly ELEC - Raw'!I76*3.412)</f>
        <v>2944.1124399999999</v>
      </c>
      <c r="J179" s="16">
        <f>('Monthly ELEC - Raw'!J76*3.412)</f>
        <v>2052.2668199999998</v>
      </c>
      <c r="K179" s="16">
        <f>('Monthly ELEC - Raw'!K76*3.412)</f>
        <v>1920.362312</v>
      </c>
      <c r="L179" s="16">
        <f>('Monthly ELEC - Raw'!L76*3.412)</f>
        <v>1505.1355599999999</v>
      </c>
      <c r="M179" s="16">
        <f>('Monthly ELEC - Raw'!M76*3.412)</f>
        <v>1274.5321279999998</v>
      </c>
      <c r="N179" s="16">
        <f>('Monthly ELEC - Raw'!N76*3.412)</f>
        <v>23152.504731999998</v>
      </c>
    </row>
    <row r="180" spans="1:14" x14ac:dyDescent="0.4">
      <c r="A180">
        <f>'Monthly ELEC - Raw'!A46</f>
        <v>44</v>
      </c>
      <c r="B180" s="16">
        <f>('Monthly ELEC - Raw'!B46*3.412)</f>
        <v>1434.5276319999998</v>
      </c>
      <c r="C180" s="16">
        <f>('Monthly ELEC - Raw'!C46*3.412)</f>
        <v>1292.554312</v>
      </c>
      <c r="D180" s="16">
        <f>('Monthly ELEC - Raw'!D46*3.412)</f>
        <v>1909.5633319999997</v>
      </c>
      <c r="E180" s="16">
        <f>('Monthly ELEC - Raw'!E46*3.412)</f>
        <v>2447.18876</v>
      </c>
      <c r="F180" s="16">
        <f>('Monthly ELEC - Raw'!F46*3.412)</f>
        <v>3912.4687480000002</v>
      </c>
      <c r="G180" s="16">
        <f>('Monthly ELEC - Raw'!G46*3.412)</f>
        <v>6437.5978239999995</v>
      </c>
      <c r="H180" s="16">
        <f>('Monthly ELEC - Raw'!H46*3.412)</f>
        <v>6175.1570199999996</v>
      </c>
      <c r="I180" s="16">
        <f>('Monthly ELEC - Raw'!I46*3.412)</f>
        <v>1131.320252</v>
      </c>
      <c r="J180" s="16">
        <f>('Monthly ELEC - Raw'!J46*3.412)</f>
        <v>239.40298000000001</v>
      </c>
      <c r="K180" s="16">
        <f>('Monthly ELEC - Raw'!K46*3.412)</f>
        <v>237.25341999999998</v>
      </c>
      <c r="L180" s="16">
        <f>('Monthly ELEC - Raw'!L46*3.412)</f>
        <v>375.70896800000003</v>
      </c>
      <c r="M180" s="16">
        <f>('Monthly ELEC - Raw'!M46*3.412)</f>
        <v>449.06696800000003</v>
      </c>
      <c r="N180" s="16">
        <f>('Monthly ELEC - Raw'!N46*3.412)</f>
        <v>26041.810215999994</v>
      </c>
    </row>
    <row r="181" spans="1:14" x14ac:dyDescent="0.4">
      <c r="A181">
        <f>'Monthly ELEC - Raw'!A69</f>
        <v>67</v>
      </c>
      <c r="B181" s="16">
        <f>('Monthly ELEC - Raw'!B69*3.412)</f>
        <v>1236.979656</v>
      </c>
      <c r="C181" s="16">
        <f>('Monthly ELEC - Raw'!C69*3.412)</f>
        <v>1054.969928</v>
      </c>
      <c r="D181" s="16">
        <f>('Monthly ELEC - Raw'!D69*3.412)</f>
        <v>858.547912</v>
      </c>
      <c r="E181" s="16">
        <f>('Monthly ELEC - Raw'!E69*3.412)</f>
        <v>635.543004</v>
      </c>
      <c r="F181" s="16">
        <f>('Monthly ELEC - Raw'!F69*3.412)</f>
        <v>593.81765600000006</v>
      </c>
      <c r="G181" s="16">
        <f>('Monthly ELEC - Raw'!G69*3.412)</f>
        <v>862.17827999999997</v>
      </c>
      <c r="H181" s="16">
        <f>('Monthly ELEC - Raw'!H69*3.412)</f>
        <v>1029.0250799999999</v>
      </c>
      <c r="I181" s="16">
        <f>('Monthly ELEC - Raw'!I69*3.412)</f>
        <v>859.59539599999994</v>
      </c>
      <c r="J181" s="16">
        <f>('Monthly ELEC - Raw'!J69*3.412)</f>
        <v>563.73063999999999</v>
      </c>
      <c r="K181" s="16">
        <f>('Monthly ELEC - Raw'!K69*3.412)</f>
        <v>747.57261199999994</v>
      </c>
      <c r="L181" s="16">
        <f>('Monthly ELEC - Raw'!L69*3.412)</f>
        <v>908.74866799999995</v>
      </c>
      <c r="M181" s="16">
        <f>('Monthly ELEC - Raw'!M69*3.412)</f>
        <v>1352.7965840000002</v>
      </c>
      <c r="N181" s="16">
        <f>('Monthly ELEC - Raw'!N69*3.412)</f>
        <v>10703.505416</v>
      </c>
    </row>
    <row r="182" spans="1:14" x14ac:dyDescent="0.4">
      <c r="A182">
        <f>'Monthly ELEC - Raw'!A117</f>
        <v>115</v>
      </c>
      <c r="B182" s="16">
        <f>('Monthly ELEC - Raw'!B117*3.412)</f>
        <v>2481.7762039999966</v>
      </c>
      <c r="C182" s="16">
        <f>('Monthly ELEC - Raw'!C117*3.412)</f>
        <v>2313.6806119999965</v>
      </c>
      <c r="D182" s="16">
        <f>('Monthly ELEC - Raw'!D117*3.412)</f>
        <v>1479.9174679999999</v>
      </c>
      <c r="E182" s="16">
        <f>('Monthly ELEC - Raw'!E117*3.412)</f>
        <v>1134.2784559999966</v>
      </c>
      <c r="F182" s="16">
        <f>('Monthly ELEC - Raw'!F117*3.412)</f>
        <v>1576.3405879999966</v>
      </c>
      <c r="G182" s="16">
        <f>('Monthly ELEC - Raw'!G117*3.412)</f>
        <v>2397.5885159999966</v>
      </c>
      <c r="H182" s="16">
        <f>('Monthly ELEC - Raw'!H117*3.412)</f>
        <v>2564.8208719999998</v>
      </c>
      <c r="I182" s="16">
        <f>('Monthly ELEC - Raw'!I117*3.412)</f>
        <v>2640.0964159999999</v>
      </c>
      <c r="J182" s="16">
        <f>('Monthly ELEC - Raw'!J117*3.412)</f>
        <v>1247.8707599999966</v>
      </c>
      <c r="K182" s="16">
        <f>('Monthly ELEC - Raw'!K117*3.412)</f>
        <v>1055.6489159999967</v>
      </c>
      <c r="L182" s="16">
        <f>('Monthly ELEC - Raw'!L117*3.412)</f>
        <v>1041.2741599999965</v>
      </c>
      <c r="M182" s="16">
        <f>('Monthly ELEC - Raw'!M117*3.412)</f>
        <v>901.34462799999665</v>
      </c>
      <c r="N182" s="16">
        <f>('Monthly ELEC - Raw'!N117*3.412)</f>
        <v>20834.637595999971</v>
      </c>
    </row>
    <row r="183" spans="1:14" x14ac:dyDescent="0.4">
      <c r="A183">
        <f>'Monthly ELEC - Raw'!A98</f>
        <v>96</v>
      </c>
      <c r="B183" s="16">
        <f>('Monthly ELEC - Raw'!B98*3.412)</f>
        <v>1414.021512</v>
      </c>
      <c r="C183" s="16">
        <f>('Monthly ELEC - Raw'!C98*3.412)</f>
        <v>1198.9733879999999</v>
      </c>
      <c r="D183" s="16">
        <f>('Monthly ELEC - Raw'!D98*3.412)</f>
        <v>1054.4990719999998</v>
      </c>
      <c r="E183" s="16">
        <f>('Monthly ELEC - Raw'!E98*3.412)</f>
        <v>1030.27046</v>
      </c>
      <c r="F183" s="16">
        <f>('Monthly ELEC - Raw'!F98*3.412)</f>
        <v>1013.4868319999965</v>
      </c>
      <c r="G183" s="16">
        <f>('Monthly ELEC - Raw'!G98*3.412)</f>
        <v>1232.1755599999999</v>
      </c>
      <c r="H183" s="16">
        <f>('Monthly ELEC - Raw'!H98*3.412)</f>
        <v>1360.9546759999967</v>
      </c>
      <c r="I183" s="16">
        <f>('Monthly ELEC - Raw'!I98*3.412)</f>
        <v>1700.3087839999966</v>
      </c>
      <c r="J183" s="16">
        <f>('Monthly ELEC - Raw'!J98*3.412)</f>
        <v>909.36623999999995</v>
      </c>
      <c r="K183" s="16">
        <f>('Monthly ELEC - Raw'!K98*3.412)</f>
        <v>904.15270400000009</v>
      </c>
      <c r="L183" s="16">
        <f>('Monthly ELEC - Raw'!L98*3.412)</f>
        <v>1032.6588599999966</v>
      </c>
      <c r="M183" s="16">
        <f>('Monthly ELEC - Raw'!M98*3.412)</f>
        <v>1179.4806319999998</v>
      </c>
      <c r="N183" s="16">
        <f>('Monthly ELEC - Raw'!N98*3.412)</f>
        <v>14030.348719999985</v>
      </c>
    </row>
    <row r="184" spans="1:14" x14ac:dyDescent="0.4">
      <c r="A184">
        <f>'Monthly ELEC - Raw'!A61</f>
        <v>59</v>
      </c>
      <c r="B184" s="16">
        <f>('Monthly ELEC - Raw'!B61*3.412)</f>
        <v>2563.5754919999999</v>
      </c>
      <c r="C184" s="16">
        <f>('Monthly ELEC - Raw'!C61*3.412)</f>
        <v>2294.5938839999999</v>
      </c>
      <c r="D184" s="16">
        <f>('Monthly ELEC - Raw'!D61*3.412)</f>
        <v>2126.6415959999999</v>
      </c>
      <c r="E184" s="16">
        <f>('Monthly ELEC - Raw'!E61*3.412)</f>
        <v>2318.2253959999998</v>
      </c>
      <c r="F184" s="16">
        <f>('Monthly ELEC - Raw'!F61*3.412)</f>
        <v>3024.2944400000001</v>
      </c>
      <c r="G184" s="16">
        <f>('Monthly ELEC - Raw'!G61*3.412)</f>
        <v>3636.9975159999999</v>
      </c>
      <c r="H184" s="16">
        <f>('Monthly ELEC - Raw'!H61*3.412)</f>
        <v>4396.6042519999992</v>
      </c>
      <c r="I184" s="16">
        <f>('Monthly ELEC - Raw'!I61*3.412)</f>
        <v>4647.2156519999999</v>
      </c>
      <c r="J184" s="16">
        <f>('Monthly ELEC - Raw'!J61*3.412)</f>
        <v>2770.86814</v>
      </c>
      <c r="K184" s="16">
        <f>('Monthly ELEC - Raw'!K61*3.412)</f>
        <v>2418.2072319999997</v>
      </c>
      <c r="L184" s="16">
        <f>('Monthly ELEC - Raw'!L61*3.412)</f>
        <v>2459.2740640000002</v>
      </c>
      <c r="M184" s="16">
        <f>('Monthly ELEC - Raw'!M61*3.412)</f>
        <v>3031.0467880000001</v>
      </c>
      <c r="N184" s="16">
        <f>('Monthly ELEC - Raw'!N61*3.412)</f>
        <v>35687.544452000002</v>
      </c>
    </row>
    <row r="185" spans="1:14" x14ac:dyDescent="0.4">
      <c r="A185">
        <f>'Monthly ELEC - Raw'!A42</f>
        <v>40</v>
      </c>
      <c r="B185" s="16">
        <f>('Monthly ELEC - Raw'!B42*3.412)</f>
        <v>977.71201199999996</v>
      </c>
      <c r="C185" s="16">
        <f>('Monthly ELEC - Raw'!C42*3.412)</f>
        <v>847.37361199999998</v>
      </c>
      <c r="D185" s="16">
        <f>('Monthly ELEC - Raw'!D42*3.412)</f>
        <v>839.280348</v>
      </c>
      <c r="E185" s="16">
        <f>('Monthly ELEC - Raw'!E42*3.412)</f>
        <v>767.860364</v>
      </c>
      <c r="F185" s="16">
        <f>('Monthly ELEC - Raw'!F42*3.412)</f>
        <v>796.12196000000006</v>
      </c>
      <c r="G185" s="16">
        <f>('Monthly ELEC - Raw'!G42*3.412)</f>
        <v>834.81403999999998</v>
      </c>
      <c r="H185" s="16">
        <f>('Monthly ELEC - Raw'!H42*3.412)</f>
        <v>936.02419600000007</v>
      </c>
      <c r="I185" s="16">
        <f>('Monthly ELEC - Raw'!I42*3.412)</f>
        <v>1409.312952</v>
      </c>
      <c r="J185" s="16">
        <f>('Monthly ELEC - Raw'!J42*3.412)</f>
        <v>799.74209199999996</v>
      </c>
      <c r="K185" s="16">
        <f>('Monthly ELEC - Raw'!K42*3.412)</f>
        <v>887.43390399999987</v>
      </c>
      <c r="L185" s="16">
        <f>('Monthly ELEC - Raw'!L42*3.412)</f>
        <v>972.48482799999999</v>
      </c>
      <c r="M185" s="16">
        <f>('Monthly ELEC - Raw'!M42*3.412)</f>
        <v>1060.8453919999999</v>
      </c>
      <c r="N185" s="16">
        <f>('Monthly ELEC - Raw'!N42*3.412)</f>
        <v>11129.005700000002</v>
      </c>
    </row>
    <row r="186" spans="1:14" x14ac:dyDescent="0.4">
      <c r="A186">
        <f>'Monthly ELEC - Raw'!A78</f>
        <v>76</v>
      </c>
      <c r="B186" s="16">
        <f>('Monthly ELEC - Raw'!B78*3.412)</f>
        <v>1778.8086680000001</v>
      </c>
      <c r="C186" s="16">
        <f>('Monthly ELEC - Raw'!C78*3.412)</f>
        <v>1757.2141199999999</v>
      </c>
      <c r="D186" s="16">
        <f>('Monthly ELEC - Raw'!D78*3.412)</f>
        <v>2176.7877600000002</v>
      </c>
      <c r="E186" s="16">
        <f>('Monthly ELEC - Raw'!E78*3.412)</f>
        <v>2715.5118520000001</v>
      </c>
      <c r="F186" s="16">
        <f>('Monthly ELEC - Raw'!F78*3.412)</f>
        <v>3160.0852159999999</v>
      </c>
      <c r="G186" s="16">
        <f>('Monthly ELEC - Raw'!G78*3.412)</f>
        <v>3536.541412</v>
      </c>
      <c r="H186" s="16">
        <f>('Monthly ELEC - Raw'!H78*3.412)</f>
        <v>4172.6439840000003</v>
      </c>
      <c r="I186" s="16">
        <f>('Monthly ELEC - Raw'!I78*3.412)</f>
        <v>4940.4804640000002</v>
      </c>
      <c r="J186" s="16">
        <f>('Monthly ELEC - Raw'!J78*3.412)</f>
        <v>3652.4026960000001</v>
      </c>
      <c r="K186" s="16">
        <f>('Monthly ELEC - Raw'!K78*3.412)</f>
        <v>3696.5846839999995</v>
      </c>
      <c r="L186" s="16">
        <f>('Monthly ELEC - Raw'!L78*3.412)</f>
        <v>2938.9603200000001</v>
      </c>
      <c r="M186" s="16">
        <f>('Monthly ELEC - Raw'!M78*3.412)</f>
        <v>2087.3728879999999</v>
      </c>
      <c r="N186" s="16">
        <f>('Monthly ELEC - Raw'!N78*3.412)</f>
        <v>36613.394063999993</v>
      </c>
    </row>
    <row r="187" spans="1:14" x14ac:dyDescent="0.4">
      <c r="A187">
        <f>'Monthly ELEC - Raw'!A44</f>
        <v>42</v>
      </c>
      <c r="B187" s="16">
        <f>('Monthly ELEC - Raw'!B44*3.412)</f>
        <v>1844.0017520000001</v>
      </c>
      <c r="C187" s="16">
        <f>('Monthly ELEC - Raw'!C44*3.412)</f>
        <v>1735.4182639999999</v>
      </c>
      <c r="D187" s="16">
        <f>('Monthly ELEC - Raw'!D44*3.412)</f>
        <v>1552.39176</v>
      </c>
      <c r="E187" s="16">
        <f>('Monthly ELEC - Raw'!E44*3.412)</f>
        <v>1377.7553640000001</v>
      </c>
      <c r="F187" s="16">
        <f>('Monthly ELEC - Raw'!F44*3.412)</f>
        <v>2026.5232800000001</v>
      </c>
      <c r="G187" s="16">
        <f>('Monthly ELEC - Raw'!G44*3.412)</f>
        <v>2724.5263559999999</v>
      </c>
      <c r="H187" s="16">
        <f>('Monthly ELEC - Raw'!H44*3.412)</f>
        <v>3328.958744</v>
      </c>
      <c r="I187" s="16">
        <f>('Monthly ELEC - Raw'!I44*3.412)</f>
        <v>3778.8957719999999</v>
      </c>
      <c r="J187" s="16">
        <f>('Monthly ELEC - Raw'!J44*3.412)</f>
        <v>2179.5275959999999</v>
      </c>
      <c r="K187" s="16">
        <f>('Monthly ELEC - Raw'!K44*3.412)</f>
        <v>1908.6796240000001</v>
      </c>
      <c r="L187" s="16">
        <f>('Monthly ELEC - Raw'!L44*3.412)</f>
        <v>1605.3562359999999</v>
      </c>
      <c r="M187" s="16">
        <f>('Monthly ELEC - Raw'!M44*3.412)</f>
        <v>1722.9576400000001</v>
      </c>
      <c r="N187" s="16">
        <f>('Monthly ELEC - Raw'!N44*3.412)</f>
        <v>25784.992388000002</v>
      </c>
    </row>
    <row r="188" spans="1:14" x14ac:dyDescent="0.4">
      <c r="A188">
        <f>'Monthly ELEC - Raw'!A193</f>
        <v>191</v>
      </c>
      <c r="B188" s="16">
        <f>('Monthly ELEC - Raw'!B193*3.412)</f>
        <v>1858.3355640000002</v>
      </c>
      <c r="C188" s="16">
        <f>('Monthly ELEC - Raw'!C193*3.412)</f>
        <v>1487.860604</v>
      </c>
      <c r="D188" s="16">
        <f>('Monthly ELEC - Raw'!D193*3.412)</f>
        <v>1362.759624</v>
      </c>
      <c r="E188" s="16">
        <f>('Monthly ELEC - Raw'!E193*3.412)</f>
        <v>1271.904888</v>
      </c>
      <c r="F188" s="16">
        <f>('Monthly ELEC - Raw'!F193*3.412)</f>
        <v>1502.49126</v>
      </c>
      <c r="G188" s="16">
        <f>('Monthly ELEC - Raw'!G193*3.412)</f>
        <v>2696.4694799999997</v>
      </c>
      <c r="H188" s="16">
        <f>('Monthly ELEC - Raw'!H193*3.412)</f>
        <v>2979.6245359999998</v>
      </c>
      <c r="I188" s="16">
        <f>('Monthly ELEC - Raw'!I193*3.412)</f>
        <v>3303.2868560000002</v>
      </c>
      <c r="J188" s="16">
        <f>('Monthly ELEC - Raw'!J193*3.412)</f>
        <v>1689.028712</v>
      </c>
      <c r="K188" s="16">
        <f>('Monthly ELEC - Raw'!K193*3.412)</f>
        <v>1181.230988</v>
      </c>
      <c r="L188" s="16">
        <f>('Monthly ELEC - Raw'!L193*3.412)</f>
        <v>1412.0698479999999</v>
      </c>
      <c r="M188" s="16">
        <f>('Monthly ELEC - Raw'!M193*3.412)</f>
        <v>1460.5338959999999</v>
      </c>
      <c r="N188" s="16">
        <f>('Monthly ELEC - Raw'!N193*3.412)</f>
        <v>22205.596255999997</v>
      </c>
    </row>
    <row r="189" spans="1:14" x14ac:dyDescent="0.4">
      <c r="A189">
        <f>'Monthly ELEC - Raw'!A186</f>
        <v>184</v>
      </c>
      <c r="B189" s="16">
        <f>('Monthly ELEC - Raw'!B186*3.412)</f>
        <v>1165.6313239999999</v>
      </c>
      <c r="C189" s="16">
        <f>('Monthly ELEC - Raw'!C186*3.412)</f>
        <v>1111.8547919999999</v>
      </c>
      <c r="D189" s="16">
        <f>('Monthly ELEC - Raw'!D186*3.412)</f>
        <v>951.88658400000008</v>
      </c>
      <c r="E189" s="16">
        <f>('Monthly ELEC - Raw'!E186*3.412)</f>
        <v>792.89761999999996</v>
      </c>
      <c r="F189" s="16">
        <f>('Monthly ELEC - Raw'!F186*3.412)</f>
        <v>980.42455199999995</v>
      </c>
      <c r="G189" s="16">
        <f>('Monthly ELEC - Raw'!G186*3.412)</f>
        <v>1430.8904399999999</v>
      </c>
      <c r="H189" s="16">
        <f>('Monthly ELEC - Raw'!H186*3.412)</f>
        <v>1429.0786679999999</v>
      </c>
      <c r="I189" s="16">
        <f>('Monthly ELEC - Raw'!I186*3.412)</f>
        <v>1548.328068</v>
      </c>
      <c r="J189" s="16">
        <f>('Monthly ELEC - Raw'!J186*3.412)</f>
        <v>1045.0887760000001</v>
      </c>
      <c r="K189" s="16">
        <f>('Monthly ELEC - Raw'!K186*3.412)</f>
        <v>799.76597600000002</v>
      </c>
      <c r="L189" s="16">
        <f>('Monthly ELEC - Raw'!L186*3.412)</f>
        <v>911.5157999999999</v>
      </c>
      <c r="M189" s="16">
        <f>('Monthly ELEC - Raw'!M186*3.412)</f>
        <v>1007.1268640000001</v>
      </c>
      <c r="N189" s="16">
        <f>('Monthly ELEC - Raw'!N186*3.412)</f>
        <v>13174.489463999998</v>
      </c>
    </row>
    <row r="190" spans="1:14" x14ac:dyDescent="0.4">
      <c r="A190">
        <f>'Monthly ELEC - Raw'!A57</f>
        <v>55</v>
      </c>
      <c r="B190" s="16">
        <f>('Monthly ELEC - Raw'!B57*3.412)</f>
        <v>1289.8315360000001</v>
      </c>
      <c r="C190" s="16">
        <f>('Monthly ELEC - Raw'!C57*3.412)</f>
        <v>1306.3217319999999</v>
      </c>
      <c r="D190" s="16">
        <f>('Monthly ELEC - Raw'!D57*3.412)</f>
        <v>1238.1806799999999</v>
      </c>
      <c r="E190" s="16">
        <f>('Monthly ELEC - Raw'!E57*3.412)</f>
        <v>1168.255152</v>
      </c>
      <c r="F190" s="16">
        <f>('Monthly ELEC - Raw'!F57*3.412)</f>
        <v>1247.1030599999999</v>
      </c>
      <c r="G190" s="16">
        <f>('Monthly ELEC - Raw'!G57*3.412)</f>
        <v>1177.24236</v>
      </c>
      <c r="H190" s="16">
        <f>('Monthly ELEC - Raw'!H57*3.412)</f>
        <v>1531.4796119999999</v>
      </c>
      <c r="I190" s="16">
        <f>('Monthly ELEC - Raw'!I57*3.412)</f>
        <v>1187.9321560000001</v>
      </c>
      <c r="J190" s="16">
        <f>('Monthly ELEC - Raw'!J57*3.412)</f>
        <v>1138.4001519999999</v>
      </c>
      <c r="K190" s="16">
        <f>('Monthly ELEC - Raw'!K57*3.412)</f>
        <v>1260.25632</v>
      </c>
      <c r="L190" s="16">
        <f>('Monthly ELEC - Raw'!L57*3.412)</f>
        <v>1240.6748519999999</v>
      </c>
      <c r="M190" s="16">
        <f>('Monthly ELEC - Raw'!M57*3.412)</f>
        <v>1417.938488</v>
      </c>
      <c r="N190" s="16">
        <f>('Monthly ELEC - Raw'!N57*3.412)</f>
        <v>15203.616100000001</v>
      </c>
    </row>
    <row r="191" spans="1:14" x14ac:dyDescent="0.4">
      <c r="A191">
        <f>'Monthly ELEC - Raw'!A54</f>
        <v>52</v>
      </c>
      <c r="B191" s="16">
        <f>('Monthly ELEC - Raw'!B54*3.412)</f>
        <v>1236.8227039999999</v>
      </c>
      <c r="C191" s="16">
        <f>('Monthly ELEC - Raw'!C54*3.412)</f>
        <v>1089.495956</v>
      </c>
      <c r="D191" s="16">
        <f>('Monthly ELEC - Raw'!D54*3.412)</f>
        <v>996.69979199999989</v>
      </c>
      <c r="E191" s="16">
        <f>('Monthly ELEC - Raw'!E54*3.412)</f>
        <v>912.97613599999988</v>
      </c>
      <c r="F191" s="16">
        <f>('Monthly ELEC - Raw'!F54*3.412)</f>
        <v>1014.7697439999999</v>
      </c>
      <c r="G191" s="16">
        <f>('Monthly ELEC - Raw'!G54*3.412)</f>
        <v>1611.4193599999999</v>
      </c>
      <c r="H191" s="16">
        <f>('Monthly ELEC - Raw'!H54*3.412)</f>
        <v>1841.4905200000001</v>
      </c>
      <c r="I191" s="16">
        <f>('Monthly ELEC - Raw'!I54*3.412)</f>
        <v>2482.7247399999997</v>
      </c>
      <c r="J191" s="16">
        <f>('Monthly ELEC - Raw'!J54*3.412)</f>
        <v>1655.669588</v>
      </c>
      <c r="K191" s="16">
        <f>('Monthly ELEC - Raw'!K54*3.412)</f>
        <v>1241.2275959999999</v>
      </c>
      <c r="L191" s="16">
        <f>('Monthly ELEC - Raw'!L54*3.412)</f>
        <v>1502.5390280000001</v>
      </c>
      <c r="M191" s="16">
        <f>('Monthly ELEC - Raw'!M54*3.412)</f>
        <v>1416.2666079999999</v>
      </c>
      <c r="N191" s="16">
        <f>('Monthly ELEC - Raw'!N54*3.412)</f>
        <v>17002.101771999998</v>
      </c>
    </row>
    <row r="192" spans="1:14" x14ac:dyDescent="0.4">
      <c r="A192">
        <f>'Monthly ELEC - Raw'!A176</f>
        <v>174</v>
      </c>
      <c r="B192" s="16">
        <f>('Monthly ELEC - Raw'!B176*3.412)</f>
        <v>1729.9181199999998</v>
      </c>
      <c r="C192" s="16">
        <f>('Monthly ELEC - Raw'!C176*3.412)</f>
        <v>1509.1378359999999</v>
      </c>
      <c r="D192" s="16">
        <f>('Monthly ELEC - Raw'!D176*3.412)</f>
        <v>1419.0371520000001</v>
      </c>
      <c r="E192" s="16">
        <f>('Monthly ELEC - Raw'!E176*3.412)</f>
        <v>1371.9344920000001</v>
      </c>
      <c r="F192" s="16">
        <f>('Monthly ELEC - Raw'!F176*3.412)</f>
        <v>1564.340584</v>
      </c>
      <c r="G192" s="16">
        <f>('Monthly ELEC - Raw'!G176*3.412)</f>
        <v>2008.5283920000002</v>
      </c>
      <c r="H192" s="16">
        <f>('Monthly ELEC - Raw'!H176*3.412)</f>
        <v>2257.1915399999966</v>
      </c>
      <c r="I192" s="16">
        <f>('Monthly ELEC - Raw'!I176*3.412)</f>
        <v>1943.8744039999965</v>
      </c>
      <c r="J192" s="16">
        <f>('Monthly ELEC - Raw'!J176*3.412)</f>
        <v>1855.4933679999967</v>
      </c>
      <c r="K192" s="16">
        <f>('Monthly ELEC - Raw'!K176*3.412)</f>
        <v>1582.973516</v>
      </c>
      <c r="L192" s="16">
        <f>('Monthly ELEC - Raw'!L176*3.412)</f>
        <v>1906.7927880000032</v>
      </c>
      <c r="M192" s="16">
        <f>('Monthly ELEC - Raw'!M176*3.412)</f>
        <v>1826.68244</v>
      </c>
      <c r="N192" s="16">
        <f>('Monthly ELEC - Raw'!N176*3.412)</f>
        <v>20975.904631999994</v>
      </c>
    </row>
    <row r="193" spans="1:14" x14ac:dyDescent="0.4">
      <c r="A193">
        <f>'Monthly ELEC - Raw'!A190</f>
        <v>188</v>
      </c>
      <c r="B193" s="16">
        <f>('Monthly ELEC - Raw'!B190*3.412)</f>
        <v>4586.5946479999993</v>
      </c>
      <c r="C193" s="16">
        <f>('Monthly ELEC - Raw'!C190*3.412)</f>
        <v>8662.6585599999999</v>
      </c>
      <c r="D193" s="16">
        <f>('Monthly ELEC - Raw'!D190*3.412)</f>
        <v>5697.1392320000004</v>
      </c>
      <c r="E193" s="16">
        <f>('Monthly ELEC - Raw'!E190*3.412)</f>
        <v>3645.1965519999999</v>
      </c>
      <c r="F193" s="16">
        <f>('Monthly ELEC - Raw'!F190*3.412)</f>
        <v>2396.530796</v>
      </c>
      <c r="G193" s="16">
        <f>('Monthly ELEC - Raw'!G190*3.412)</f>
        <v>1865.1015599999998</v>
      </c>
      <c r="H193" s="16">
        <f>('Monthly ELEC - Raw'!H190*3.412)</f>
        <v>1930.7382039999998</v>
      </c>
      <c r="I193" s="16">
        <f>('Monthly ELEC - Raw'!I190*3.412)</f>
        <v>2448.5672079999999</v>
      </c>
      <c r="J193" s="16">
        <f>('Monthly ELEC - Raw'!J190*3.412)</f>
        <v>1868.3839039999998</v>
      </c>
      <c r="K193" s="16">
        <f>('Monthly ELEC - Raw'!K190*3.412)</f>
        <v>2451.3718720000002</v>
      </c>
      <c r="L193" s="16">
        <f>('Monthly ELEC - Raw'!L190*3.412)</f>
        <v>6120.0225119999996</v>
      </c>
      <c r="M193" s="16">
        <f>('Monthly ELEC - Raw'!M190*3.412)</f>
        <v>7237.6606440000005</v>
      </c>
      <c r="N193" s="16">
        <f>('Monthly ELEC - Raw'!N190*3.412)</f>
        <v>48909.965691999998</v>
      </c>
    </row>
    <row r="194" spans="1:14" x14ac:dyDescent="0.4">
      <c r="A194">
        <f>'Monthly ELEC - Raw'!A35</f>
        <v>33</v>
      </c>
      <c r="B194" s="16">
        <f>('Monthly ELEC - Raw'!B35*3.412)</f>
        <v>2110.9225120000001</v>
      </c>
      <c r="C194" s="16">
        <f>('Monthly ELEC - Raw'!C35*3.412)</f>
        <v>1611.924336</v>
      </c>
      <c r="D194" s="16">
        <f>('Monthly ELEC - Raw'!D35*3.412)</f>
        <v>1456.077824</v>
      </c>
      <c r="E194" s="16">
        <f>('Monthly ELEC - Raw'!E35*3.412)</f>
        <v>1536.20182</v>
      </c>
      <c r="F194" s="16">
        <f>('Monthly ELEC - Raw'!F35*3.412)</f>
        <v>1498.475336</v>
      </c>
      <c r="G194" s="16">
        <f>('Monthly ELEC - Raw'!G35*3.412)</f>
        <v>1578.9746520000001</v>
      </c>
      <c r="H194" s="16">
        <f>('Monthly ELEC - Raw'!H35*3.412)</f>
        <v>1791.5831959999998</v>
      </c>
      <c r="I194" s="16">
        <f>('Monthly ELEC - Raw'!I35*3.412)</f>
        <v>1866.3332919999998</v>
      </c>
      <c r="J194" s="16">
        <f>('Monthly ELEC - Raw'!J35*3.412)</f>
        <v>1371.374924</v>
      </c>
      <c r="K194" s="16">
        <f>('Monthly ELEC - Raw'!K35*3.412)</f>
        <v>1313.0501960000001</v>
      </c>
      <c r="L194" s="16">
        <f>('Monthly ELEC - Raw'!L35*3.412)</f>
        <v>1369.685984</v>
      </c>
      <c r="M194" s="16">
        <f>('Monthly ELEC - Raw'!M35*3.412)</f>
        <v>2016.290692</v>
      </c>
      <c r="N194" s="16">
        <f>('Monthly ELEC - Raw'!N35*3.412)</f>
        <v>19520.894763999997</v>
      </c>
    </row>
    <row r="195" spans="1:14" x14ac:dyDescent="0.4">
      <c r="A195">
        <f>'Monthly ELEC - Raw'!A84</f>
        <v>82</v>
      </c>
      <c r="B195" s="16">
        <f>('Monthly ELEC - Raw'!B84*3.412)</f>
        <v>2262.3368359999999</v>
      </c>
      <c r="C195" s="16">
        <f>('Monthly ELEC - Raw'!C84*3.412)</f>
        <v>2088.952644</v>
      </c>
      <c r="D195" s="16">
        <f>('Monthly ELEC - Raw'!D84*3.412)</f>
        <v>1820.0222160000001</v>
      </c>
      <c r="E195" s="16">
        <f>('Monthly ELEC - Raw'!E84*3.412)</f>
        <v>1365.765596</v>
      </c>
      <c r="F195" s="16">
        <f>('Monthly ELEC - Raw'!F84*3.412)</f>
        <v>1684.9684319999999</v>
      </c>
      <c r="G195" s="16">
        <f>('Monthly ELEC - Raw'!G84*3.412)</f>
        <v>2613.6124719999998</v>
      </c>
      <c r="H195" s="16">
        <f>('Monthly ELEC - Raw'!H84*3.412)</f>
        <v>2448.5433239999998</v>
      </c>
      <c r="I195" s="16">
        <f>('Monthly ELEC - Raw'!I84*3.412)</f>
        <v>2892.140856</v>
      </c>
      <c r="J195" s="16">
        <f>('Monthly ELEC - Raw'!J84*3.412)</f>
        <v>1188.6827959999998</v>
      </c>
      <c r="K195" s="16">
        <f>('Monthly ELEC - Raw'!K84*3.412)</f>
        <v>1196.6737000000001</v>
      </c>
      <c r="L195" s="16">
        <f>('Monthly ELEC - Raw'!L84*3.412)</f>
        <v>1539.3169760000001</v>
      </c>
      <c r="M195" s="16">
        <f>('Monthly ELEC - Raw'!M84*3.412)</f>
        <v>1801.1572679999999</v>
      </c>
      <c r="N195" s="16">
        <f>('Monthly ELEC - Raw'!N84*3.412)</f>
        <v>22902.173116000002</v>
      </c>
    </row>
    <row r="196" spans="1:14" x14ac:dyDescent="0.4">
      <c r="A196">
        <f>'Monthly ELEC - Raw'!A249</f>
        <v>247</v>
      </c>
      <c r="B196" s="16">
        <f>('Monthly ELEC - Raw'!B249*3.412)</f>
        <v>1950.5755720000002</v>
      </c>
      <c r="C196" s="16">
        <f>('Monthly ELEC - Raw'!C249*3.412)</f>
        <v>1619.1646000000001</v>
      </c>
      <c r="D196" s="16">
        <f>('Monthly ELEC - Raw'!D249*3.412)</f>
        <v>1252.0470479999999</v>
      </c>
      <c r="E196" s="16">
        <f>('Monthly ELEC - Raw'!E249*3.412)</f>
        <v>1345.6109119999999</v>
      </c>
      <c r="F196" s="16">
        <f>('Monthly ELEC - Raw'!F249*3.412)</f>
        <v>1545.127612</v>
      </c>
      <c r="G196" s="16">
        <f>('Monthly ELEC - Raw'!G249*3.412)</f>
        <v>1767.7435519999999</v>
      </c>
      <c r="H196" s="16">
        <f>('Monthly ELEC - Raw'!H249*3.412)</f>
        <v>2221.1812919999998</v>
      </c>
      <c r="I196" s="16">
        <f>('Monthly ELEC - Raw'!I249*3.412)</f>
        <v>2764.3102760000002</v>
      </c>
      <c r="J196" s="16">
        <f>('Monthly ELEC - Raw'!J249*3.412)</f>
        <v>1480.504332</v>
      </c>
      <c r="K196" s="16">
        <f>('Monthly ELEC - Raw'!K249*3.412)</f>
        <v>1197.4106919999999</v>
      </c>
      <c r="L196" s="16">
        <f>('Monthly ELEC - Raw'!L249*3.412)</f>
        <v>1010.9141839999999</v>
      </c>
      <c r="M196" s="16">
        <f>('Monthly ELEC - Raw'!M249*3.412)</f>
        <v>1265.599512</v>
      </c>
      <c r="N196" s="16">
        <f>('Monthly ELEC - Raw'!N249*3.412)</f>
        <v>19420.189584</v>
      </c>
    </row>
    <row r="197" spans="1:14" x14ac:dyDescent="0.4">
      <c r="A197">
        <f>'Monthly ELEC - Raw'!A120</f>
        <v>118</v>
      </c>
      <c r="B197" s="16">
        <f>('Monthly ELEC - Raw'!B120*3.412)</f>
        <v>1224.5497399999999</v>
      </c>
      <c r="C197" s="16">
        <f>('Monthly ELEC - Raw'!C120*3.412)</f>
        <v>1095.5761399999965</v>
      </c>
      <c r="D197" s="16">
        <f>('Monthly ELEC - Raw'!D120*3.412)</f>
        <v>1098.640116</v>
      </c>
      <c r="E197" s="16">
        <f>('Monthly ELEC - Raw'!E120*3.412)</f>
        <v>866.82883600000002</v>
      </c>
      <c r="F197" s="16">
        <f>('Monthly ELEC - Raw'!F120*3.412)</f>
        <v>732.12648799999658</v>
      </c>
      <c r="G197" s="16">
        <f>('Monthly ELEC - Raw'!G120*3.412)</f>
        <v>795.01305999999659</v>
      </c>
      <c r="H197" s="16">
        <f>('Monthly ELEC - Raw'!H120*3.412)</f>
        <v>885.49929999999665</v>
      </c>
      <c r="I197" s="16">
        <f>('Monthly ELEC - Raw'!I120*3.412)</f>
        <v>915.04039599999669</v>
      </c>
      <c r="J197" s="16">
        <f>('Monthly ELEC - Raw'!J120*3.412)</f>
        <v>749.77676400000007</v>
      </c>
      <c r="K197" s="16">
        <f>('Monthly ELEC - Raw'!K120*3.412)</f>
        <v>731.52256399999999</v>
      </c>
      <c r="L197" s="16">
        <f>('Monthly ELEC - Raw'!L120*3.412)</f>
        <v>815.1745679999965</v>
      </c>
      <c r="M197" s="16">
        <f>('Monthly ELEC - Raw'!M120*3.412)</f>
        <v>877.14331199999651</v>
      </c>
      <c r="N197" s="16">
        <f>('Monthly ELEC - Raw'!N120*3.412)</f>
        <v>10786.891283999974</v>
      </c>
    </row>
    <row r="198" spans="1:14" x14ac:dyDescent="0.4">
      <c r="A198">
        <f>'Monthly ELEC - Raw'!A129</f>
        <v>127</v>
      </c>
      <c r="B198" s="16">
        <f>('Monthly ELEC - Raw'!B129*3.412)</f>
        <v>2520.4205159999965</v>
      </c>
      <c r="C198" s="16">
        <f>('Monthly ELEC - Raw'!C129*3.412)</f>
        <v>2873.0336559999964</v>
      </c>
      <c r="D198" s="16">
        <f>('Monthly ELEC - Raw'!D129*3.412)</f>
        <v>3160.8187959999964</v>
      </c>
      <c r="E198" s="16">
        <f>('Monthly ELEC - Raw'!E129*3.412)</f>
        <v>3096.5708359999999</v>
      </c>
      <c r="F198" s="16">
        <f>('Monthly ELEC - Raw'!F129*3.412)</f>
        <v>3403.8180239999965</v>
      </c>
      <c r="G198" s="16">
        <f>('Monthly ELEC - Raw'!G129*3.412)</f>
        <v>4358.7003439999999</v>
      </c>
      <c r="H198" s="16">
        <f>('Monthly ELEC - Raw'!H129*3.412)</f>
        <v>5281.5235119999652</v>
      </c>
      <c r="I198" s="16">
        <f>('Monthly ELEC - Raw'!I129*3.412)</f>
        <v>5591.7220799999659</v>
      </c>
      <c r="J198" s="16">
        <f>('Monthly ELEC - Raw'!J129*3.412)</f>
        <v>3460.43334</v>
      </c>
      <c r="K198" s="16">
        <f>('Monthly ELEC - Raw'!K129*3.412)</f>
        <v>3097.8878679999998</v>
      </c>
      <c r="L198" s="16">
        <f>('Monthly ELEC - Raw'!L129*3.412)</f>
        <v>3706.5033680000001</v>
      </c>
      <c r="M198" s="16">
        <f>('Monthly ELEC - Raw'!M129*3.412)</f>
        <v>3276.0829799999965</v>
      </c>
      <c r="N198" s="16">
        <f>('Monthly ELEC - Raw'!N129*3.412)</f>
        <v>43827.515319999911</v>
      </c>
    </row>
    <row r="199" spans="1:14" x14ac:dyDescent="0.4">
      <c r="A199">
        <f>'Monthly ELEC - Raw'!A93</f>
        <v>91</v>
      </c>
      <c r="B199" s="16">
        <f>('Monthly ELEC - Raw'!B93*3.412)</f>
        <v>1016.1379559999999</v>
      </c>
      <c r="C199" s="16">
        <f>('Monthly ELEC - Raw'!C93*3.412)</f>
        <v>948.22209599999655</v>
      </c>
      <c r="D199" s="16">
        <f>('Monthly ELEC - Raw'!D93*3.412)</f>
        <v>703.46910000000003</v>
      </c>
      <c r="E199" s="16">
        <f>('Monthly ELEC - Raw'!E93*3.412)</f>
        <v>653.99509999999998</v>
      </c>
      <c r="F199" s="16">
        <f>('Monthly ELEC - Raw'!F93*3.412)</f>
        <v>638.98912399999995</v>
      </c>
      <c r="G199" s="16">
        <f>('Monthly ELEC - Raw'!G93*3.412)</f>
        <v>669.70394799999997</v>
      </c>
      <c r="H199" s="16">
        <f>('Monthly ELEC - Raw'!H93*3.412)</f>
        <v>727.63629600000002</v>
      </c>
      <c r="I199" s="16">
        <f>('Monthly ELEC - Raw'!I93*3.412)</f>
        <v>777.63915600000007</v>
      </c>
      <c r="J199" s="16">
        <f>('Monthly ELEC - Raw'!J93*3.412)</f>
        <v>661.47761600000001</v>
      </c>
      <c r="K199" s="16">
        <f>('Monthly ELEC - Raw'!K93*3.412)</f>
        <v>633.81311999999991</v>
      </c>
      <c r="L199" s="16">
        <f>('Monthly ELEC - Raw'!L93*3.412)</f>
        <v>732.85324400000002</v>
      </c>
      <c r="M199" s="16">
        <f>('Monthly ELEC - Raw'!M93*3.412)</f>
        <v>926.84250399999644</v>
      </c>
      <c r="N199" s="16">
        <f>('Monthly ELEC - Raw'!N93*3.412)</f>
        <v>9090.7792599999921</v>
      </c>
    </row>
    <row r="200" spans="1:14" x14ac:dyDescent="0.4">
      <c r="A200">
        <f>'Monthly ELEC - Raw'!A14</f>
        <v>12</v>
      </c>
      <c r="B200" s="16">
        <f>('Monthly ELEC - Raw'!B14*3.412)</f>
        <v>1722.247944</v>
      </c>
      <c r="C200" s="16">
        <f>('Monthly ELEC - Raw'!C14*3.412)</f>
        <v>1723.06</v>
      </c>
      <c r="D200" s="16">
        <f>('Monthly ELEC - Raw'!D14*3.412)</f>
        <v>1377.9157279999999</v>
      </c>
      <c r="E200" s="16">
        <f>('Monthly ELEC - Raw'!E14*3.412)</f>
        <v>1163.9048519999999</v>
      </c>
      <c r="F200" s="16">
        <f>('Monthly ELEC - Raw'!F14*3.412)</f>
        <v>1853.6508879999999</v>
      </c>
      <c r="G200" s="16">
        <f>('Monthly ELEC - Raw'!G14*3.412)</f>
        <v>2979.1025</v>
      </c>
      <c r="H200" s="16">
        <f>('Monthly ELEC - Raw'!H14*3.412)</f>
        <v>2978.443984</v>
      </c>
      <c r="I200" s="16">
        <f>('Monthly ELEC - Raw'!I14*3.412)</f>
        <v>2802.4291400000002</v>
      </c>
      <c r="J200" s="16">
        <f>('Monthly ELEC - Raw'!J14*3.412)</f>
        <v>1417.1332560000001</v>
      </c>
      <c r="K200" s="16">
        <f>('Monthly ELEC - Raw'!K14*3.412)</f>
        <v>1148.59862</v>
      </c>
      <c r="L200" s="16">
        <f>('Monthly ELEC - Raw'!L14*3.412)</f>
        <v>1220.124376</v>
      </c>
      <c r="M200" s="16">
        <f>('Monthly ELEC - Raw'!M14*3.412)</f>
        <v>1442.446884</v>
      </c>
      <c r="N200" s="16">
        <f>('Monthly ELEC - Raw'!N14*3.412)</f>
        <v>21829.058171999997</v>
      </c>
    </row>
    <row r="201" spans="1:14" x14ac:dyDescent="0.4">
      <c r="A201">
        <f>'Monthly ELEC - Raw'!A5</f>
        <v>3</v>
      </c>
      <c r="B201" s="16">
        <f>('Monthly ELEC - Raw'!B5*3.412)</f>
        <v>939.20759200000009</v>
      </c>
      <c r="C201" s="16">
        <f>('Monthly ELEC - Raw'!C5*3.412)</f>
        <v>920.22663599999987</v>
      </c>
      <c r="D201" s="16">
        <f>('Monthly ELEC - Raw'!D5*3.412)</f>
        <v>916.66792000000009</v>
      </c>
      <c r="E201" s="16">
        <f>('Monthly ELEC - Raw'!E5*3.412)</f>
        <v>856.32669999999996</v>
      </c>
      <c r="F201" s="16">
        <f>('Monthly ELEC - Raw'!F5*3.412)</f>
        <v>1019.7171440000001</v>
      </c>
      <c r="G201" s="16">
        <f>('Monthly ELEC - Raw'!G5*3.412)</f>
        <v>1009.648332</v>
      </c>
      <c r="H201" s="16">
        <f>('Monthly ELEC - Raw'!H5*3.412)</f>
        <v>1401.864556</v>
      </c>
      <c r="I201" s="16">
        <f>('Monthly ELEC - Raw'!I5*3.412)</f>
        <v>1173.9463680000001</v>
      </c>
      <c r="J201" s="16">
        <f>('Monthly ELEC - Raw'!J5*3.412)</f>
        <v>879.67501599999991</v>
      </c>
      <c r="K201" s="16">
        <f>('Monthly ELEC - Raw'!K5*3.412)</f>
        <v>780.53594399999997</v>
      </c>
      <c r="L201" s="16">
        <f>('Monthly ELEC - Raw'!L5*3.412)</f>
        <v>855.72618799999998</v>
      </c>
      <c r="M201" s="16">
        <f>('Monthly ELEC - Raw'!M5*3.412)</f>
        <v>1083.6341400000001</v>
      </c>
      <c r="N201" s="16">
        <f>('Monthly ELEC - Raw'!N5*3.412)</f>
        <v>11837.176536000001</v>
      </c>
    </row>
    <row r="202" spans="1:14" x14ac:dyDescent="0.4">
      <c r="A202">
        <f>'Monthly ELEC - Raw'!A238</f>
        <v>236</v>
      </c>
      <c r="B202" s="16">
        <f>('Monthly ELEC - Raw'!B238*3.412)+('Monthly GAS - Raw'!B238*102)</f>
        <v>14624.018448000001</v>
      </c>
      <c r="C202" s="16">
        <f>('Monthly ELEC - Raw'!C238*3.412)+('Monthly GAS - Raw'!C238*102)</f>
        <v>15313.776188</v>
      </c>
      <c r="D202" s="16">
        <f>('Monthly ELEC - Raw'!D238*3.412)+('Monthly GAS - Raw'!D238*102)</f>
        <v>16856.647924000001</v>
      </c>
      <c r="E202" s="16">
        <f>('Monthly ELEC - Raw'!E238*3.412)+('Monthly GAS - Raw'!E238*102)</f>
        <v>8784.8122640000001</v>
      </c>
      <c r="F202" s="16">
        <f>('Monthly ELEC - Raw'!F238*3.412)+('Monthly GAS - Raw'!F238*102)</f>
        <v>7403.0875479999995</v>
      </c>
      <c r="G202" s="16">
        <f>('Monthly ELEC - Raw'!G238*3.412)+('Monthly GAS - Raw'!G238*102)</f>
        <v>5395.8958720000001</v>
      </c>
      <c r="H202" s="16">
        <f>('Monthly ELEC - Raw'!H238*3.412)+('Monthly GAS - Raw'!H238*102)</f>
        <v>3042.2768759999999</v>
      </c>
      <c r="I202" s="16">
        <f>('Monthly ELEC - Raw'!I238*3.412)+('Monthly GAS - Raw'!I238*102)</f>
        <v>3421.4899679999999</v>
      </c>
      <c r="J202" s="16">
        <f>('Monthly ELEC - Raw'!J238*3.412)+('Monthly GAS - Raw'!J238*102)</f>
        <v>2408.2027720000001</v>
      </c>
      <c r="K202" s="16">
        <f>('Monthly ELEC - Raw'!K238*3.412)+('Monthly GAS - Raw'!K238*102)</f>
        <v>2429.409956</v>
      </c>
      <c r="L202" s="16">
        <f>('Monthly ELEC - Raw'!L238*3.412)+('Monthly GAS - Raw'!L238*102)</f>
        <v>5920.6252039999999</v>
      </c>
      <c r="M202" s="16">
        <f>('Monthly ELEC - Raw'!M238*3.412)+('Monthly GAS - Raw'!M238*102)</f>
        <v>13064.622464</v>
      </c>
      <c r="N202" s="16">
        <f>('Monthly ELEC - Raw'!N238*3.412)+('Monthly GAS - Raw'!N238*102)</f>
        <v>98664.865483999994</v>
      </c>
    </row>
    <row r="203" spans="1:14" x14ac:dyDescent="0.4">
      <c r="A203">
        <f>'Monthly ELEC - Raw'!A16</f>
        <v>14</v>
      </c>
      <c r="B203" s="16">
        <f>('Monthly ELEC - Raw'!B16*3.412)</f>
        <v>1121.3265039999999</v>
      </c>
      <c r="C203" s="16">
        <f>('Monthly ELEC - Raw'!C16*3.412)</f>
        <v>1075.44534</v>
      </c>
      <c r="D203" s="16">
        <f>('Monthly ELEC - Raw'!D16*3.412)</f>
        <v>954.38075600000002</v>
      </c>
      <c r="E203" s="16">
        <f>('Monthly ELEC - Raw'!E16*3.412)</f>
        <v>787.28488000000004</v>
      </c>
      <c r="F203" s="16">
        <f>('Monthly ELEC - Raw'!F16*3.412)</f>
        <v>720.53592399999991</v>
      </c>
      <c r="G203" s="16">
        <f>('Monthly ELEC - Raw'!G16*3.412)</f>
        <v>540.83611999999994</v>
      </c>
      <c r="H203" s="16">
        <f>('Monthly ELEC - Raw'!H16*3.412)</f>
        <v>677.67096800000002</v>
      </c>
      <c r="I203" s="16">
        <f>('Monthly ELEC - Raw'!I16*3.412)</f>
        <v>873.0386759999999</v>
      </c>
      <c r="J203" s="16">
        <f>('Monthly ELEC - Raw'!J16*3.412)</f>
        <v>542.97544400000004</v>
      </c>
      <c r="K203" s="16">
        <f>('Monthly ELEC - Raw'!K16*3.412)</f>
        <v>769.47424000000001</v>
      </c>
      <c r="L203" s="16">
        <f>('Monthly ELEC - Raw'!L16*3.412)</f>
        <v>1300.0777720000001</v>
      </c>
      <c r="M203" s="16">
        <f>('Monthly ELEC - Raw'!M16*3.412)</f>
        <v>1149.4584439999999</v>
      </c>
      <c r="N203" s="16">
        <f>('Monthly ELEC - Raw'!N16*3.412)</f>
        <v>10512.505068</v>
      </c>
    </row>
    <row r="204" spans="1:14" x14ac:dyDescent="0.4">
      <c r="A204">
        <f>'Monthly ELEC - Raw'!A74</f>
        <v>72</v>
      </c>
      <c r="B204" s="16">
        <f>('Monthly ELEC - Raw'!B74*3.412)</f>
        <v>2255.2194039999999</v>
      </c>
      <c r="C204" s="16">
        <f>('Monthly ELEC - Raw'!C74*3.412)</f>
        <v>1828.876356</v>
      </c>
      <c r="D204" s="16">
        <f>('Monthly ELEC - Raw'!D74*3.412)</f>
        <v>1954.7586840000001</v>
      </c>
      <c r="E204" s="16">
        <f>('Monthly ELEC - Raw'!E74*3.412)</f>
        <v>2494.7554520000003</v>
      </c>
      <c r="F204" s="16">
        <f>('Monthly ELEC - Raw'!F74*3.412)</f>
        <v>3214.3462519999998</v>
      </c>
      <c r="G204" s="16">
        <f>('Monthly ELEC - Raw'!G74*3.412)</f>
        <v>5594.9123</v>
      </c>
      <c r="H204" s="16">
        <f>('Monthly ELEC - Raw'!H74*3.412)</f>
        <v>6317.7035560000004</v>
      </c>
      <c r="I204" s="16">
        <f>('Monthly ELEC - Raw'!I74*3.412)</f>
        <v>7669.3502959999996</v>
      </c>
      <c r="J204" s="16">
        <f>('Monthly ELEC - Raw'!J74*3.412)</f>
        <v>5149.6974799999998</v>
      </c>
      <c r="K204" s="16">
        <f>('Monthly ELEC - Raw'!K74*3.412)</f>
        <v>3429.3977880000002</v>
      </c>
      <c r="L204" s="16">
        <f>('Monthly ELEC - Raw'!L74*3.412)</f>
        <v>2183.946136</v>
      </c>
      <c r="M204" s="16">
        <f>('Monthly ELEC - Raw'!M74*3.412)</f>
        <v>1956.4783319999997</v>
      </c>
      <c r="N204" s="16">
        <f>('Monthly ELEC - Raw'!N74*3.412)</f>
        <v>44049.442036000008</v>
      </c>
    </row>
    <row r="205" spans="1:14" x14ac:dyDescent="0.4">
      <c r="A205">
        <f>'Monthly ELEC - Raw'!A89</f>
        <v>87</v>
      </c>
      <c r="B205" s="16">
        <f>('Monthly ELEC - Raw'!B89*3.412)</f>
        <v>4727.8582719999995</v>
      </c>
      <c r="C205" s="16">
        <f>('Monthly ELEC - Raw'!C89*3.412)</f>
        <v>4220.37104</v>
      </c>
      <c r="D205" s="16">
        <f>('Monthly ELEC - Raw'!D89*3.412)</f>
        <v>3670.5852439999999</v>
      </c>
      <c r="E205" s="16">
        <f>('Monthly ELEC - Raw'!E89*3.412)</f>
        <v>3154.6123679999996</v>
      </c>
      <c r="F205" s="16">
        <f>('Monthly ELEC - Raw'!F89*3.412)</f>
        <v>3654.7842719999999</v>
      </c>
      <c r="G205" s="16">
        <f>('Monthly ELEC - Raw'!G89*3.412)</f>
        <v>3597.4387879999995</v>
      </c>
      <c r="H205" s="16">
        <f>('Monthly ELEC - Raw'!H89*3.412)</f>
        <v>4372.9249719999998</v>
      </c>
      <c r="I205" s="16">
        <f>('Monthly ELEC - Raw'!I89*3.412)</f>
        <v>4525.8166920000003</v>
      </c>
      <c r="J205" s="16">
        <f>('Monthly ELEC - Raw'!J89*3.412)</f>
        <v>3898.5819079999997</v>
      </c>
      <c r="K205" s="16">
        <f>('Monthly ELEC - Raw'!K89*3.412)</f>
        <v>4001.1875719999998</v>
      </c>
      <c r="L205" s="16">
        <f>('Monthly ELEC - Raw'!L89*3.412)</f>
        <v>3862.3362320000001</v>
      </c>
      <c r="M205" s="16">
        <f>('Monthly ELEC - Raw'!M89*3.412)</f>
        <v>4612.3211280000005</v>
      </c>
      <c r="N205" s="16">
        <f>('Monthly ELEC - Raw'!N89*3.412)</f>
        <v>48298.818488000004</v>
      </c>
    </row>
    <row r="206" spans="1:14" x14ac:dyDescent="0.4">
      <c r="A206">
        <f>'Monthly ELEC - Raw'!A10</f>
        <v>8</v>
      </c>
      <c r="B206" s="16">
        <f>('Monthly ELEC - Raw'!B10*3.412)</f>
        <v>378.03595200000001</v>
      </c>
      <c r="C206" s="16">
        <f>('Monthly ELEC - Raw'!C10*3.412)</f>
        <v>447.37461599999995</v>
      </c>
      <c r="D206" s="16">
        <f>('Monthly ELEC - Raw'!D10*3.412)</f>
        <v>406.229308</v>
      </c>
      <c r="E206" s="16">
        <f>('Monthly ELEC - Raw'!E10*3.412)</f>
        <v>598.02465199999995</v>
      </c>
      <c r="F206" s="16">
        <f>('Monthly ELEC - Raw'!F10*3.412)</f>
        <v>363.05044799999996</v>
      </c>
      <c r="G206" s="16">
        <f>('Monthly ELEC - Raw'!G10*3.412)</f>
        <v>349.94495599999999</v>
      </c>
      <c r="H206" s="16">
        <f>('Monthly ELEC - Raw'!H10*3.412)</f>
        <v>467.01408799999996</v>
      </c>
      <c r="I206" s="16">
        <f>('Monthly ELEC - Raw'!I10*3.412)</f>
        <v>466.11673199999996</v>
      </c>
      <c r="J206" s="16">
        <f>('Monthly ELEC - Raw'!J10*3.412)</f>
        <v>302.11895200000004</v>
      </c>
      <c r="K206" s="16">
        <f>('Monthly ELEC - Raw'!K10*3.412)</f>
        <v>295.94323200000002</v>
      </c>
      <c r="L206" s="16">
        <f>('Monthly ELEC - Raw'!L10*3.412)</f>
        <v>364.91340000000002</v>
      </c>
      <c r="M206" s="16">
        <f>('Monthly ELEC - Raw'!M10*3.412)</f>
        <v>366.41126799999995</v>
      </c>
      <c r="N206" s="16">
        <f>('Monthly ELEC - Raw'!N10*3.412)</f>
        <v>4805.1776039999995</v>
      </c>
    </row>
    <row r="207" spans="1:14" x14ac:dyDescent="0.4">
      <c r="A207">
        <f>'Monthly ELEC - Raw'!A105</f>
        <v>103</v>
      </c>
      <c r="B207" s="16">
        <f>('Monthly ELEC - Raw'!B105*3.412)</f>
        <v>3038.8363839999965</v>
      </c>
      <c r="C207" s="16">
        <f>('Monthly ELEC - Raw'!C105*3.412)</f>
        <v>2917.6455559999999</v>
      </c>
      <c r="D207" s="16">
        <f>('Monthly ELEC - Raw'!D105*3.412)</f>
        <v>2889.1758280000035</v>
      </c>
      <c r="E207" s="16">
        <f>('Monthly ELEC - Raw'!E105*3.412)</f>
        <v>2525.286028</v>
      </c>
      <c r="F207" s="16">
        <f>('Monthly ELEC - Raw'!F105*3.412)</f>
        <v>2788.4262919999965</v>
      </c>
      <c r="G207" s="16">
        <f>('Monthly ELEC - Raw'!G105*3.412)</f>
        <v>3340.0613920000001</v>
      </c>
      <c r="H207" s="16">
        <f>('Monthly ELEC - Raw'!H105*3.412)</f>
        <v>3530.6659479999657</v>
      </c>
      <c r="I207" s="16">
        <f>('Monthly ELEC - Raw'!I105*3.412)</f>
        <v>3336.6766879999964</v>
      </c>
      <c r="J207" s="16">
        <f>('Monthly ELEC - Raw'!J105*3.412)</f>
        <v>2569.010808</v>
      </c>
      <c r="K207" s="16">
        <f>('Monthly ELEC - Raw'!K105*3.412)</f>
        <v>2444.3226799999998</v>
      </c>
      <c r="L207" s="16">
        <f>('Monthly ELEC - Raw'!L105*3.412)</f>
        <v>2619.9007879999999</v>
      </c>
      <c r="M207" s="16">
        <f>('Monthly ELEC - Raw'!M105*3.412)</f>
        <v>2597.9752760000001</v>
      </c>
      <c r="N207" s="16">
        <f>('Monthly ELEC - Raw'!N105*3.412)</f>
        <v>34597.983667999964</v>
      </c>
    </row>
    <row r="208" spans="1:14" x14ac:dyDescent="0.4">
      <c r="A208">
        <f>'Monthly ELEC - Raw'!A67</f>
        <v>65</v>
      </c>
      <c r="B208" s="16">
        <f>('Monthly ELEC - Raw'!B67*3.412)</f>
        <v>1078.761804</v>
      </c>
      <c r="C208" s="16">
        <f>('Monthly ELEC - Raw'!C67*3.412)</f>
        <v>809.19674399999997</v>
      </c>
      <c r="D208" s="16">
        <f>('Monthly ELEC - Raw'!D67*3.412)</f>
        <v>792.92491599999994</v>
      </c>
      <c r="E208" s="16">
        <f>('Monthly ELEC - Raw'!E67*3.412)</f>
        <v>680.66670399999998</v>
      </c>
      <c r="F208" s="16">
        <f>('Monthly ELEC - Raw'!F67*3.412)</f>
        <v>878.65482799999995</v>
      </c>
      <c r="G208" s="16">
        <f>('Monthly ELEC - Raw'!G67*3.412)</f>
        <v>1501.0206879999998</v>
      </c>
      <c r="H208" s="16">
        <f>('Monthly ELEC - Raw'!H67*3.412)</f>
        <v>1665.530268</v>
      </c>
      <c r="I208" s="16">
        <f>('Monthly ELEC - Raw'!I67*3.412)</f>
        <v>2027.891492</v>
      </c>
      <c r="J208" s="16">
        <f>('Monthly ELEC - Raw'!J67*3.412)</f>
        <v>874.62525600000004</v>
      </c>
      <c r="K208" s="16">
        <f>('Monthly ELEC - Raw'!K67*3.412)</f>
        <v>691.90242000000001</v>
      </c>
      <c r="L208" s="16">
        <f>('Monthly ELEC - Raw'!L67*3.412)</f>
        <v>1415.5125559999999</v>
      </c>
      <c r="M208" s="16">
        <f>('Monthly ELEC - Raw'!M67*3.412)</f>
        <v>668.24702400000001</v>
      </c>
      <c r="N208" s="16">
        <f>('Monthly ELEC - Raw'!N67*3.412)</f>
        <v>13084.934699999998</v>
      </c>
    </row>
    <row r="209" spans="1:14" x14ac:dyDescent="0.4">
      <c r="A209">
        <f>'Monthly ELEC - Raw'!A52</f>
        <v>50</v>
      </c>
      <c r="B209" s="16">
        <f>('Monthly ELEC - Raw'!B52*3.412)</f>
        <v>693.45488</v>
      </c>
      <c r="C209" s="16">
        <f>('Monthly ELEC - Raw'!C52*3.412)</f>
        <v>604.21402</v>
      </c>
      <c r="D209" s="16">
        <f>('Monthly ELEC - Raw'!D52*3.412)</f>
        <v>461.11815199999995</v>
      </c>
      <c r="E209" s="16">
        <f>('Monthly ELEC - Raw'!E52*3.412)</f>
        <v>407.39280000000002</v>
      </c>
      <c r="F209" s="16">
        <f>('Monthly ELEC - Raw'!F52*3.412)</f>
        <v>588.12644</v>
      </c>
      <c r="G209" s="16">
        <f>('Monthly ELEC - Raw'!G52*3.412)</f>
        <v>337.88353599999999</v>
      </c>
      <c r="H209" s="16">
        <f>('Monthly ELEC - Raw'!H52*3.412)</f>
        <v>71.263031999999995</v>
      </c>
      <c r="I209" s="16">
        <f>('Monthly ELEC - Raw'!I52*3.412)</f>
        <v>150.45555199999998</v>
      </c>
      <c r="J209" s="16">
        <f>('Monthly ELEC - Raw'!J52*3.412)</f>
        <v>772.24137199999996</v>
      </c>
      <c r="K209" s="16">
        <f>('Monthly ELEC - Raw'!K52*3.412)</f>
        <v>241.71290399999998</v>
      </c>
      <c r="L209" s="16">
        <f>('Monthly ELEC - Raw'!L52*3.412)</f>
        <v>951.86611199999993</v>
      </c>
      <c r="M209" s="16">
        <f>('Monthly ELEC - Raw'!M52*3.412)</f>
        <v>1085.1695400000001</v>
      </c>
      <c r="N209" s="16">
        <f>('Monthly ELEC - Raw'!N52*3.412)</f>
        <v>6364.8983400000006</v>
      </c>
    </row>
    <row r="210" spans="1:14" x14ac:dyDescent="0.4">
      <c r="A210">
        <f>'Monthly ELEC - Raw'!A250</f>
        <v>248</v>
      </c>
      <c r="B210" s="16">
        <f>('Monthly ELEC - Raw'!B250*3.412)</f>
        <v>1643.795828</v>
      </c>
      <c r="C210" s="16">
        <f>('Monthly ELEC - Raw'!C250*3.412)</f>
        <v>1311.1121799999999</v>
      </c>
      <c r="D210" s="16">
        <f>('Monthly ELEC - Raw'!D250*3.412)</f>
        <v>1356.1096359999999</v>
      </c>
      <c r="E210" s="16">
        <f>('Monthly ELEC - Raw'!E250*3.412)</f>
        <v>1301.9782560000001</v>
      </c>
      <c r="F210" s="16">
        <f>('Monthly ELEC - Raw'!F250*3.412)</f>
        <v>1925.5690239999999</v>
      </c>
      <c r="G210" s="16">
        <f>('Monthly ELEC - Raw'!G250*3.412)</f>
        <v>2633.5283159999999</v>
      </c>
      <c r="H210" s="16">
        <f>('Monthly ELEC - Raw'!H250*3.412)</f>
        <v>3241.8230880000001</v>
      </c>
      <c r="I210" s="16">
        <f>('Monthly ELEC - Raw'!I250*3.412)</f>
        <v>3719.2915439999997</v>
      </c>
      <c r="J210" s="16">
        <f>('Monthly ELEC - Raw'!J250*3.412)</f>
        <v>2510.9146839999999</v>
      </c>
      <c r="K210" s="16">
        <f>('Monthly ELEC - Raw'!K250*3.412)</f>
        <v>1773.4381799999999</v>
      </c>
      <c r="L210" s="16">
        <f>('Monthly ELEC - Raw'!L250*3.412)</f>
        <v>1497.7827</v>
      </c>
      <c r="M210" s="16">
        <f>('Monthly ELEC - Raw'!M250*3.412)</f>
        <v>1397.190116</v>
      </c>
      <c r="N210" s="16">
        <f>('Monthly ELEC - Raw'!N250*3.412)</f>
        <v>24312.533552000004</v>
      </c>
    </row>
    <row r="211" spans="1:14" x14ac:dyDescent="0.4">
      <c r="A211">
        <f>'Monthly ELEC - Raw'!A258</f>
        <v>256</v>
      </c>
      <c r="B211" s="16">
        <f>('Monthly ELEC - Raw'!B258*3.412)</f>
        <v>2300.4795839999997</v>
      </c>
      <c r="C211" s="16">
        <f>('Monthly ELEC - Raw'!C258*3.412)</f>
        <v>2008.1325999999999</v>
      </c>
      <c r="D211" s="16">
        <f>('Monthly ELEC - Raw'!D258*3.412)</f>
        <v>1886.0000599999998</v>
      </c>
      <c r="E211" s="16">
        <f>('Monthly ELEC - Raw'!E258*3.412)</f>
        <v>1613.8964719999999</v>
      </c>
      <c r="F211" s="16">
        <f>('Monthly ELEC - Raw'!F258*3.412)</f>
        <v>1955.0691760000002</v>
      </c>
      <c r="G211" s="16">
        <f>('Monthly ELEC - Raw'!G258*3.412)</f>
        <v>3047.2742600000001</v>
      </c>
      <c r="H211" s="16">
        <f>('Monthly ELEC - Raw'!H258*3.412)</f>
        <v>3376.4333120000001</v>
      </c>
      <c r="I211" s="16">
        <f>('Monthly ELEC - Raw'!I258*3.412)</f>
        <v>4352.5280359999997</v>
      </c>
      <c r="J211" s="16">
        <f>('Monthly ELEC - Raw'!J258*3.412)</f>
        <v>2721.7387520000002</v>
      </c>
      <c r="K211" s="16">
        <f>('Monthly ELEC - Raw'!K258*3.412)</f>
        <v>2218.92596</v>
      </c>
      <c r="L211" s="16">
        <f>('Monthly ELEC - Raw'!L258*3.412)</f>
        <v>1978.3936079999999</v>
      </c>
      <c r="M211" s="16">
        <f>('Monthly ELEC - Raw'!M258*3.412)</f>
        <v>2527.4355879999998</v>
      </c>
      <c r="N211" s="16">
        <f>('Monthly ELEC - Raw'!N258*3.412)</f>
        <v>29986.307408000001</v>
      </c>
    </row>
    <row r="212" spans="1:14" x14ac:dyDescent="0.4">
      <c r="A212">
        <f>'Monthly ELEC - Raw'!A26</f>
        <v>24</v>
      </c>
      <c r="B212" s="16">
        <f>('Monthly ELEC - Raw'!B26*3.412)</f>
        <v>2470.6701439999997</v>
      </c>
      <c r="C212" s="16">
        <f>('Monthly ELEC - Raw'!C26*3.412)</f>
        <v>2108.6364719999997</v>
      </c>
      <c r="D212" s="16">
        <f>('Monthly ELEC - Raw'!D26*3.412)</f>
        <v>1747.5138040000002</v>
      </c>
      <c r="E212" s="16">
        <f>('Monthly ELEC - Raw'!E26*3.412)</f>
        <v>1393.5222160000001</v>
      </c>
      <c r="F212" s="16">
        <f>('Monthly ELEC - Raw'!F26*3.412)</f>
        <v>1019.4271239999999</v>
      </c>
      <c r="G212" s="16">
        <f>('Monthly ELEC - Raw'!G26*3.412)</f>
        <v>685.55951199999993</v>
      </c>
      <c r="H212" s="16">
        <f>('Monthly ELEC - Raw'!H26*3.412)</f>
        <v>863.52602000000002</v>
      </c>
      <c r="I212" s="16">
        <f>('Monthly ELEC - Raw'!I26*3.412)</f>
        <v>865.25249199999996</v>
      </c>
      <c r="J212" s="16">
        <f>('Monthly ELEC - Raw'!J26*3.412)</f>
        <v>656.70081599999992</v>
      </c>
      <c r="K212" s="16">
        <f>('Monthly ELEC - Raw'!K26*3.412)</f>
        <v>910.37277999999992</v>
      </c>
      <c r="L212" s="16">
        <f>('Monthly ELEC - Raw'!L26*3.412)</f>
        <v>2605.1438880000001</v>
      </c>
      <c r="M212" s="16">
        <f>('Monthly ELEC - Raw'!M26*3.412)</f>
        <v>3170.0243719999999</v>
      </c>
      <c r="N212" s="16">
        <f>('Monthly ELEC - Raw'!N26*3.412)</f>
        <v>18496.34964</v>
      </c>
    </row>
    <row r="213" spans="1:14" x14ac:dyDescent="0.4">
      <c r="A213">
        <f>'Monthly ELEC - Raw'!A232</f>
        <v>230</v>
      </c>
      <c r="B213" s="16">
        <f>('Monthly ELEC - Raw'!B232*3.412)</f>
        <v>1332.3689400000001</v>
      </c>
      <c r="C213" s="16">
        <f>('Monthly ELEC - Raw'!C232*3.412)</f>
        <v>1199.9969880000001</v>
      </c>
      <c r="D213" s="16">
        <f>('Monthly ELEC - Raw'!D232*3.412)</f>
        <v>1056.0174119999999</v>
      </c>
      <c r="E213" s="16">
        <f>('Monthly ELEC - Raw'!E232*3.412)</f>
        <v>1048.333588</v>
      </c>
      <c r="F213" s="16">
        <f>('Monthly ELEC - Raw'!F232*3.412)</f>
        <v>1115.7820039999999</v>
      </c>
      <c r="G213" s="16">
        <f>('Monthly ELEC - Raw'!G232*3.412)</f>
        <v>1804.4703199999999</v>
      </c>
      <c r="H213" s="16">
        <f>('Monthly ELEC - Raw'!H232*3.412)</f>
        <v>1689.4859200000001</v>
      </c>
      <c r="I213" s="16">
        <f>('Monthly ELEC - Raw'!I232*3.412)</f>
        <v>2116.705852</v>
      </c>
      <c r="J213" s="16">
        <f>('Monthly ELEC - Raw'!J232*3.412)</f>
        <v>1114.949476</v>
      </c>
      <c r="K213" s="16">
        <f>('Monthly ELEC - Raw'!K232*3.412)</f>
        <v>925.29686800000002</v>
      </c>
      <c r="L213" s="16">
        <f>('Monthly ELEC - Raw'!L232*3.412)</f>
        <v>1207.9913039999999</v>
      </c>
      <c r="M213" s="16">
        <f>('Monthly ELEC - Raw'!M232*3.412)</f>
        <v>1243.984492</v>
      </c>
      <c r="N213" s="16">
        <f>('Monthly ELEC - Raw'!N232*3.412)</f>
        <v>15855.383164000001</v>
      </c>
    </row>
    <row r="214" spans="1:14" x14ac:dyDescent="0.4">
      <c r="A214">
        <f>'Monthly ELEC - Raw'!A97</f>
        <v>95</v>
      </c>
      <c r="B214" s="16">
        <f>('Monthly ELEC - Raw'!B97*3.412)</f>
        <v>2906.2938319999998</v>
      </c>
      <c r="C214" s="16">
        <f>('Monthly ELEC - Raw'!C97*3.412)</f>
        <v>2273.3268879999964</v>
      </c>
      <c r="D214" s="16">
        <f>('Monthly ELEC - Raw'!D97*3.412)</f>
        <v>2987.1479959999997</v>
      </c>
      <c r="E214" s="16">
        <f>('Monthly ELEC - Raw'!E97*3.412)</f>
        <v>2177.6544079999999</v>
      </c>
      <c r="F214" s="16">
        <f>('Monthly ELEC - Raw'!F97*3.412)</f>
        <v>1049.841692</v>
      </c>
      <c r="G214" s="16">
        <f>('Monthly ELEC - Raw'!G97*3.412)</f>
        <v>2793.6227679999965</v>
      </c>
      <c r="H214" s="16">
        <f>('Monthly ELEC - Raw'!H97*3.412)</f>
        <v>2760.8197999999998</v>
      </c>
      <c r="I214" s="16">
        <f>('Monthly ELEC - Raw'!I97*3.412)</f>
        <v>2565.506684</v>
      </c>
      <c r="J214" s="16">
        <f>('Monthly ELEC - Raw'!J97*3.412)</f>
        <v>1301.2549119999967</v>
      </c>
      <c r="K214" s="16">
        <f>('Monthly ELEC - Raw'!K97*3.412)</f>
        <v>1161.567632</v>
      </c>
      <c r="L214" s="16">
        <f>('Monthly ELEC - Raw'!L97*3.412)</f>
        <v>1024.9340919999966</v>
      </c>
      <c r="M214" s="16">
        <f>('Monthly ELEC - Raw'!M97*3.412)</f>
        <v>1296.573648</v>
      </c>
      <c r="N214" s="16">
        <f>('Monthly ELEC - Raw'!N97*3.412)</f>
        <v>24298.544351999983</v>
      </c>
    </row>
    <row r="215" spans="1:14" x14ac:dyDescent="0.4">
      <c r="A215">
        <f>'Monthly ELEC - Raw'!A178</f>
        <v>176</v>
      </c>
      <c r="B215" s="16">
        <f>('Monthly ELEC - Raw'!B178*3.412)</f>
        <v>1126.4683879999966</v>
      </c>
      <c r="C215" s="16">
        <f>('Monthly ELEC - Raw'!C178*3.412)</f>
        <v>1079.4987959999967</v>
      </c>
      <c r="D215" s="16">
        <f>('Monthly ELEC - Raw'!D178*3.412)</f>
        <v>1132.5246879999966</v>
      </c>
      <c r="E215" s="16">
        <f>('Monthly ELEC - Raw'!E178*3.412)</f>
        <v>1104.5974679999965</v>
      </c>
      <c r="F215" s="16">
        <f>('Monthly ELEC - Raw'!F178*3.412)</f>
        <v>1186.052144</v>
      </c>
      <c r="G215" s="16">
        <f>('Monthly ELEC - Raw'!G178*3.412)</f>
        <v>1919.5673159999967</v>
      </c>
      <c r="H215" s="16">
        <f>('Monthly ELEC - Raw'!H178*3.412)</f>
        <v>1253.6438640000001</v>
      </c>
      <c r="I215" s="16">
        <f>('Monthly ELEC - Raw'!I178*3.412)</f>
        <v>385.20115199999998</v>
      </c>
      <c r="J215" s="16">
        <f>('Monthly ELEC - Raw'!J178*3.412)</f>
        <v>1272.1846719999999</v>
      </c>
      <c r="K215" s="16">
        <f>('Monthly ELEC - Raw'!K178*3.412)</f>
        <v>1347.1736080000001</v>
      </c>
      <c r="L215" s="16">
        <f>('Monthly ELEC - Raw'!L178*3.412)</f>
        <v>2287.4628039999966</v>
      </c>
      <c r="M215" s="16">
        <f>('Monthly ELEC - Raw'!M178*3.412)</f>
        <v>2132.8889679999966</v>
      </c>
      <c r="N215" s="16">
        <f>('Monthly ELEC - Raw'!N178*3.412)</f>
        <v>16227.263867999973</v>
      </c>
    </row>
    <row r="216" spans="1:14" x14ac:dyDescent="0.4">
      <c r="A216">
        <f>'Monthly ELEC - Raw'!A226</f>
        <v>224</v>
      </c>
      <c r="B216" s="16">
        <f>('Monthly ELEC - Raw'!B226*3.412)</f>
        <v>756.51205200000004</v>
      </c>
      <c r="C216" s="16">
        <f>('Monthly ELEC - Raw'!C226*3.412)</f>
        <v>748.36078399999997</v>
      </c>
      <c r="D216" s="16">
        <f>('Monthly ELEC - Raw'!D226*3.412)</f>
        <v>665.32976400000007</v>
      </c>
      <c r="E216" s="16">
        <f>('Monthly ELEC - Raw'!E226*3.412)</f>
        <v>568.75651600000003</v>
      </c>
      <c r="F216" s="16">
        <f>('Monthly ELEC - Raw'!F226*3.412)</f>
        <v>548.56088799999998</v>
      </c>
      <c r="G216" s="16">
        <f>('Monthly ELEC - Raw'!G226*3.412)</f>
        <v>851.82627200000002</v>
      </c>
      <c r="H216" s="16">
        <f>('Monthly ELEC - Raw'!H226*3.412)</f>
        <v>1075.0973160000001</v>
      </c>
      <c r="I216" s="16">
        <f>('Monthly ELEC - Raw'!I226*3.412)</f>
        <v>1237.6927640000001</v>
      </c>
      <c r="J216" s="16">
        <f>('Monthly ELEC - Raw'!J226*3.412)</f>
        <v>586.82305599999995</v>
      </c>
      <c r="K216" s="16">
        <f>('Monthly ELEC - Raw'!K226*3.412)</f>
        <v>623.22909599999991</v>
      </c>
      <c r="L216" s="16">
        <f>('Monthly ELEC - Raw'!L226*3.412)</f>
        <v>635.51229599999999</v>
      </c>
      <c r="M216" s="16">
        <f>('Monthly ELEC - Raw'!M226*3.412)</f>
        <v>937.77455199999997</v>
      </c>
      <c r="N216" s="16">
        <f>('Monthly ELEC - Raw'!N226*3.412)</f>
        <v>9235.475355999999</v>
      </c>
    </row>
    <row r="217" spans="1:14" x14ac:dyDescent="0.4">
      <c r="A217">
        <f>'Monthly ELEC - Raw'!A188</f>
        <v>186</v>
      </c>
      <c r="B217" s="16">
        <f>('Monthly ELEC - Raw'!B188*3.412)</f>
        <v>1060.2005239999999</v>
      </c>
      <c r="C217" s="16">
        <f>('Monthly ELEC - Raw'!C188*3.412)</f>
        <v>727.55099599999994</v>
      </c>
      <c r="D217" s="16">
        <f>('Monthly ELEC - Raw'!D188*3.412)</f>
        <v>563.25978399999997</v>
      </c>
      <c r="E217" s="16">
        <f>('Monthly ELEC - Raw'!E188*3.412)</f>
        <v>588.97943999999995</v>
      </c>
      <c r="F217" s="16">
        <f>('Monthly ELEC - Raw'!F188*3.412)</f>
        <v>494.70929200000006</v>
      </c>
      <c r="G217" s="16">
        <f>('Monthly ELEC - Raw'!G188*3.412)</f>
        <v>461.93020799999994</v>
      </c>
      <c r="H217" s="16">
        <f>('Monthly ELEC - Raw'!H188*3.412)</f>
        <v>457.76074399999999</v>
      </c>
      <c r="I217" s="16">
        <f>('Monthly ELEC - Raw'!I188*3.412)</f>
        <v>439.80680000000001</v>
      </c>
      <c r="J217" s="16">
        <f>('Monthly ELEC - Raw'!J188*3.412)</f>
        <v>455.46105599999999</v>
      </c>
      <c r="K217" s="16">
        <f>('Monthly ELEC - Raw'!K188*3.412)</f>
        <v>449.10449999999997</v>
      </c>
      <c r="L217" s="16">
        <f>('Monthly ELEC - Raw'!L188*3.412)</f>
        <v>527.23588800000005</v>
      </c>
      <c r="M217" s="16">
        <f>('Monthly ELEC - Raw'!M188*3.412)</f>
        <v>699.35422799999992</v>
      </c>
      <c r="N217" s="16">
        <f>('Monthly ELEC - Raw'!N188*3.412)</f>
        <v>6925.3534600000012</v>
      </c>
    </row>
    <row r="218" spans="1:14" x14ac:dyDescent="0.4">
      <c r="A218">
        <f>'Monthly ELEC - Raw'!A39</f>
        <v>37</v>
      </c>
      <c r="B218" s="16">
        <f>('Monthly ELEC - Raw'!B39*3.412)</f>
        <v>2131.2204999999999</v>
      </c>
      <c r="C218" s="16">
        <f>('Monthly ELEC - Raw'!C39*3.412)</f>
        <v>1608.990016</v>
      </c>
      <c r="D218" s="16">
        <f>('Monthly ELEC - Raw'!D39*3.412)</f>
        <v>1401.4005239999999</v>
      </c>
      <c r="E218" s="16">
        <f>('Monthly ELEC - Raw'!E39*3.412)</f>
        <v>1268.946684</v>
      </c>
      <c r="F218" s="16">
        <f>('Monthly ELEC - Raw'!F39*3.412)</f>
        <v>1267.6330639999999</v>
      </c>
      <c r="G218" s="16">
        <f>('Monthly ELEC - Raw'!G39*3.412)</f>
        <v>1602.6982879999998</v>
      </c>
      <c r="H218" s="16">
        <f>('Monthly ELEC - Raw'!H39*3.412)</f>
        <v>1966.5232599999999</v>
      </c>
      <c r="I218" s="16">
        <f>('Monthly ELEC - Raw'!I39*3.412)</f>
        <v>2380.2180239999998</v>
      </c>
      <c r="J218" s="16">
        <f>('Monthly ELEC - Raw'!J39*3.412)</f>
        <v>1572.06194</v>
      </c>
      <c r="K218" s="16">
        <f>('Monthly ELEC - Raw'!K39*3.412)</f>
        <v>1450.7380439999999</v>
      </c>
      <c r="L218" s="16">
        <f>('Monthly ELEC - Raw'!L39*3.412)</f>
        <v>1676.998</v>
      </c>
      <c r="M218" s="16">
        <f>('Monthly ELEC - Raw'!M39*3.412)</f>
        <v>1447.60924</v>
      </c>
      <c r="N218" s="16">
        <f>('Monthly ELEC - Raw'!N39*3.412)</f>
        <v>19775.037583999998</v>
      </c>
    </row>
    <row r="219" spans="1:14" x14ac:dyDescent="0.4">
      <c r="A219">
        <f>'Monthly ELEC - Raw'!A244</f>
        <v>242</v>
      </c>
      <c r="B219" s="16">
        <f>('Monthly ELEC - Raw'!B244*3.412)</f>
        <v>1305.4141400000001</v>
      </c>
      <c r="C219" s="16">
        <f>('Monthly ELEC - Raw'!C244*3.412)</f>
        <v>1215.8627879999999</v>
      </c>
      <c r="D219" s="16">
        <f>('Monthly ELEC - Raw'!D244*3.412)</f>
        <v>1111.08368</v>
      </c>
      <c r="E219" s="16">
        <f>('Monthly ELEC - Raw'!E244*3.412)</f>
        <v>971.72054000000003</v>
      </c>
      <c r="F219" s="16">
        <f>('Monthly ELEC - Raw'!F244*3.412)</f>
        <v>896.64630399999987</v>
      </c>
      <c r="G219" s="16">
        <f>('Monthly ELEC - Raw'!G244*3.412)</f>
        <v>781.97580800000003</v>
      </c>
      <c r="H219" s="16">
        <f>('Monthly ELEC - Raw'!H244*3.412)</f>
        <v>787.90245199999993</v>
      </c>
      <c r="I219" s="16">
        <f>('Monthly ELEC - Raw'!I244*3.412)</f>
        <v>1061.2309479999999</v>
      </c>
      <c r="J219" s="16">
        <f>('Monthly ELEC - Raw'!J244*3.412)</f>
        <v>1119.685332</v>
      </c>
      <c r="K219" s="16">
        <f>('Monthly ELEC - Raw'!K244*3.412)</f>
        <v>851.24964399999999</v>
      </c>
      <c r="L219" s="16">
        <f>('Monthly ELEC - Raw'!L244*3.412)</f>
        <v>1196.7999439999999</v>
      </c>
      <c r="M219" s="16">
        <f>('Monthly ELEC - Raw'!M244*3.412)</f>
        <v>1198.359228</v>
      </c>
      <c r="N219" s="16">
        <f>('Monthly ELEC - Raw'!N244*3.412)</f>
        <v>12497.930808000001</v>
      </c>
    </row>
    <row r="220" spans="1:14" x14ac:dyDescent="0.4">
      <c r="A220">
        <f>'Monthly ELEC - Raw'!A50</f>
        <v>48</v>
      </c>
      <c r="B220" s="16">
        <f>('Monthly ELEC - Raw'!B50*3.412)</f>
        <v>1638.5584079999999</v>
      </c>
      <c r="C220" s="16">
        <f>('Monthly ELEC - Raw'!C50*3.412)</f>
        <v>1660.1461319999999</v>
      </c>
      <c r="D220" s="16">
        <f>('Monthly ELEC - Raw'!D50*3.412)</f>
        <v>1397.1457600000001</v>
      </c>
      <c r="E220" s="16">
        <f>('Monthly ELEC - Raw'!E50*3.412)</f>
        <v>1321.0615719999998</v>
      </c>
      <c r="F220" s="16">
        <f>('Monthly ELEC - Raw'!F50*3.412)</f>
        <v>1533.9260159999999</v>
      </c>
      <c r="G220" s="16">
        <f>('Monthly ELEC - Raw'!G50*3.412)</f>
        <v>2009.2995040000001</v>
      </c>
      <c r="H220" s="16">
        <f>('Monthly ELEC - Raw'!H50*3.412)</f>
        <v>2287.2034920000001</v>
      </c>
      <c r="I220" s="16">
        <f>('Monthly ELEC - Raw'!I50*3.412)</f>
        <v>2510.4915959999998</v>
      </c>
      <c r="J220" s="16">
        <f>('Monthly ELEC - Raw'!J50*3.412)</f>
        <v>1550.1261919999999</v>
      </c>
      <c r="K220" s="16">
        <f>('Monthly ELEC - Raw'!K50*3.412)</f>
        <v>1322.470728</v>
      </c>
      <c r="L220" s="16">
        <f>('Monthly ELEC - Raw'!L50*3.412)</f>
        <v>1284.2187959999999</v>
      </c>
      <c r="M220" s="16">
        <f>('Monthly ELEC - Raw'!M50*3.412)</f>
        <v>1817.626992</v>
      </c>
      <c r="N220" s="16">
        <f>('Monthly ELEC - Raw'!N50*3.412)</f>
        <v>20332.275188</v>
      </c>
    </row>
    <row r="221" spans="1:14" x14ac:dyDescent="0.4">
      <c r="A221">
        <f>'Monthly ELEC - Raw'!A155</f>
        <v>153</v>
      </c>
      <c r="B221" s="16">
        <f>('Monthly ELEC - Raw'!B155*3.412)</f>
        <v>7981.2207439999647</v>
      </c>
      <c r="C221" s="16">
        <f>('Monthly ELEC - Raw'!C155*3.412)</f>
        <v>7760.4916399999647</v>
      </c>
      <c r="D221" s="16">
        <f>('Monthly ELEC - Raw'!D155*3.412)</f>
        <v>3307.18336</v>
      </c>
      <c r="E221" s="16">
        <f>('Monthly ELEC - Raw'!E155*3.412)</f>
        <v>1923.869848</v>
      </c>
      <c r="F221" s="16">
        <f>('Monthly ELEC - Raw'!F155*3.412)</f>
        <v>2110.5710759999997</v>
      </c>
      <c r="G221" s="16">
        <f>('Monthly ELEC - Raw'!G155*3.412)</f>
        <v>2702.0651599999965</v>
      </c>
      <c r="H221" s="16">
        <f>('Monthly ELEC - Raw'!H155*3.412)</f>
        <v>2944.2250359999966</v>
      </c>
      <c r="I221" s="16">
        <f>('Monthly ELEC - Raw'!I155*3.412)</f>
        <v>3372.2604359999996</v>
      </c>
      <c r="J221" s="16">
        <f>('Monthly ELEC - Raw'!J155*3.412)</f>
        <v>2091.7197759999999</v>
      </c>
      <c r="K221" s="16">
        <f>('Monthly ELEC - Raw'!K155*3.412)</f>
        <v>2731.3981239999966</v>
      </c>
      <c r="L221" s="16">
        <f>('Monthly ELEC - Raw'!L155*3.412)</f>
        <v>4345.6937999999664</v>
      </c>
      <c r="M221" s="16">
        <f>('Monthly ELEC - Raw'!M155*3.412)</f>
        <v>2005.2221639999964</v>
      </c>
      <c r="N221" s="16">
        <f>('Monthly ELEC - Raw'!N155*3.412)</f>
        <v>43275.921163999883</v>
      </c>
    </row>
    <row r="222" spans="1:14" x14ac:dyDescent="0.4">
      <c r="A222">
        <f>'Monthly ELEC - Raw'!A203</f>
        <v>201</v>
      </c>
      <c r="B222" s="16">
        <f>('Monthly ELEC - Raw'!B203*3.412)</f>
        <v>2432.3158519999997</v>
      </c>
      <c r="C222" s="16">
        <f>('Monthly ELEC - Raw'!C203*3.412)</f>
        <v>3295.8623439999997</v>
      </c>
      <c r="D222" s="16">
        <f>('Monthly ELEC - Raw'!D203*3.412)</f>
        <v>3205.6524760000002</v>
      </c>
      <c r="E222" s="16">
        <f>('Monthly ELEC - Raw'!E203*3.412)</f>
        <v>2565.032416</v>
      </c>
      <c r="F222" s="16">
        <f>('Monthly ELEC - Raw'!F203*3.412)</f>
        <v>2054.2560159999998</v>
      </c>
      <c r="G222" s="16">
        <f>('Monthly ELEC - Raw'!G203*3.412)</f>
        <v>1781.719104</v>
      </c>
      <c r="H222" s="16">
        <f>('Monthly ELEC - Raw'!H203*3.412)</f>
        <v>1748.6499999999999</v>
      </c>
      <c r="I222" s="16">
        <f>('Monthly ELEC - Raw'!I203*3.412)</f>
        <v>1885.7305120000001</v>
      </c>
      <c r="J222" s="16">
        <f>('Monthly ELEC - Raw'!J203*3.412)</f>
        <v>1527.487572</v>
      </c>
      <c r="K222" s="16">
        <f>('Monthly ELEC - Raw'!K203*3.412)</f>
        <v>1539.0883719999999</v>
      </c>
      <c r="L222" s="16">
        <f>('Monthly ELEC - Raw'!L203*3.412)</f>
        <v>2606.9863679999999</v>
      </c>
      <c r="M222" s="16">
        <f>('Monthly ELEC - Raw'!M203*3.412)</f>
        <v>2896.1397199999997</v>
      </c>
      <c r="N222" s="16">
        <f>('Monthly ELEC - Raw'!N203*3.412)</f>
        <v>27538.920751999998</v>
      </c>
    </row>
    <row r="223" spans="1:14" x14ac:dyDescent="0.4">
      <c r="A223">
        <f>'Monthly ELEC - Raw'!A170</f>
        <v>168</v>
      </c>
      <c r="B223" s="16">
        <f>('Monthly ELEC - Raw'!B170*3.412)</f>
        <v>1481.0263679999966</v>
      </c>
      <c r="C223" s="16">
        <f>('Monthly ELEC - Raw'!C170*3.412)</f>
        <v>1212.3996079999999</v>
      </c>
      <c r="D223" s="16">
        <f>('Monthly ELEC - Raw'!D170*3.412)</f>
        <v>1394.7812439999998</v>
      </c>
      <c r="E223" s="16">
        <f>('Monthly ELEC - Raw'!E170*3.412)</f>
        <v>1440.676056</v>
      </c>
      <c r="F223" s="16">
        <f>('Monthly ELEC - Raw'!F170*3.412)</f>
        <v>2144.8684999999928</v>
      </c>
      <c r="G223" s="16">
        <f>('Monthly ELEC - Raw'!G170*3.412)</f>
        <v>3463.1083480000002</v>
      </c>
      <c r="H223" s="16">
        <f>('Monthly ELEC - Raw'!H170*3.412)</f>
        <v>4439.370259999966</v>
      </c>
      <c r="I223" s="16">
        <f>('Monthly ELEC - Raw'!I170*3.412)</f>
        <v>4186.2817479999658</v>
      </c>
      <c r="J223" s="16">
        <f>('Monthly ELEC - Raw'!J170*3.412)</f>
        <v>3361.5706399999967</v>
      </c>
      <c r="K223" s="16">
        <f>('Monthly ELEC - Raw'!K170*3.412)</f>
        <v>3293.798084</v>
      </c>
      <c r="L223" s="16">
        <f>('Monthly ELEC - Raw'!L170*3.412)</f>
        <v>2965.0928279999998</v>
      </c>
      <c r="M223" s="16">
        <f>('Monthly ELEC - Raw'!M170*3.412)</f>
        <v>2695.8109639999934</v>
      </c>
      <c r="N223" s="16">
        <f>('Monthly ELEC - Raw'!N170*3.412)</f>
        <v>32078.78464799991</v>
      </c>
    </row>
    <row r="224" spans="1:14" x14ac:dyDescent="0.4">
      <c r="A224">
        <f>'Monthly ELEC - Raw'!A62</f>
        <v>60</v>
      </c>
      <c r="B224" s="16">
        <f>('Monthly ELEC - Raw'!B62*3.412)</f>
        <v>2311.1011400000002</v>
      </c>
      <c r="C224" s="16">
        <f>('Monthly ELEC - Raw'!C62*3.412)</f>
        <v>2346.1628519999999</v>
      </c>
      <c r="D224" s="16">
        <f>('Monthly ELEC - Raw'!D62*3.412)</f>
        <v>1790.6005399999999</v>
      </c>
      <c r="E224" s="16">
        <f>('Monthly ELEC - Raw'!E62*3.412)</f>
        <v>1316.223356</v>
      </c>
      <c r="F224" s="16">
        <f>('Monthly ELEC - Raw'!F62*3.412)</f>
        <v>758.21805199999994</v>
      </c>
      <c r="G224" s="16">
        <f>('Monthly ELEC - Raw'!G62*3.412)</f>
        <v>1899.5900560000002</v>
      </c>
      <c r="H224" s="16">
        <f>('Monthly ELEC - Raw'!H62*3.412)</f>
        <v>2228.2373079999998</v>
      </c>
      <c r="I224" s="16">
        <f>('Monthly ELEC - Raw'!I62*3.412)</f>
        <v>2397.9843080000001</v>
      </c>
      <c r="J224" s="16">
        <f>('Monthly ELEC - Raw'!J62*3.412)</f>
        <v>1231.5136319999999</v>
      </c>
      <c r="K224" s="16">
        <f>('Monthly ELEC - Raw'!K62*3.412)</f>
        <v>1050.4080840000001</v>
      </c>
      <c r="L224" s="16">
        <f>('Monthly ELEC - Raw'!L62*3.412)</f>
        <v>1912.1428040000001</v>
      </c>
      <c r="M224" s="16">
        <f>('Monthly ELEC - Raw'!M62*3.412)</f>
        <v>2173.0174999999999</v>
      </c>
      <c r="N224" s="16">
        <f>('Monthly ELEC - Raw'!N62*3.412)</f>
        <v>21415.199632</v>
      </c>
    </row>
    <row r="225" spans="1:14" x14ac:dyDescent="0.4">
      <c r="A225">
        <f>'Monthly ELEC - Raw'!A148</f>
        <v>146</v>
      </c>
      <c r="B225" s="16">
        <f>('Monthly ELEC - Raw'!B148*3.412)</f>
        <v>2121.7351399999966</v>
      </c>
      <c r="C225" s="16">
        <f>('Monthly ELEC - Raw'!C148*3.412)</f>
        <v>1955.5570919999968</v>
      </c>
      <c r="D225" s="16">
        <f>('Monthly ELEC - Raw'!D148*3.412)</f>
        <v>1899.5388759999967</v>
      </c>
      <c r="E225" s="16">
        <f>('Monthly ELEC - Raw'!E148*3.412)</f>
        <v>1990.5062079999966</v>
      </c>
      <c r="F225" s="16">
        <f>('Monthly ELEC - Raw'!F148*3.412)</f>
        <v>2103.2625720000001</v>
      </c>
      <c r="G225" s="16">
        <f>('Monthly ELEC - Raw'!G148*3.412)</f>
        <v>3396.1887919999999</v>
      </c>
      <c r="H225" s="16">
        <f>('Monthly ELEC - Raw'!H148*3.412)</f>
        <v>3649.9835879999659</v>
      </c>
      <c r="I225" s="16">
        <f>('Monthly ELEC - Raw'!I148*3.412)</f>
        <v>3302.8091759999966</v>
      </c>
      <c r="J225" s="16">
        <f>('Monthly ELEC - Raw'!J148*3.412)</f>
        <v>2237.3848799999964</v>
      </c>
      <c r="K225" s="16">
        <f>('Monthly ELEC - Raw'!K148*3.412)</f>
        <v>2183.6015239999965</v>
      </c>
      <c r="L225" s="16">
        <f>('Monthly ELEC - Raw'!L148*3.412)</f>
        <v>1752.86382</v>
      </c>
      <c r="M225" s="16">
        <f>('Monthly ELEC - Raw'!M148*3.412)</f>
        <v>2162.4778319999996</v>
      </c>
      <c r="N225" s="16">
        <f>('Monthly ELEC - Raw'!N148*3.412)</f>
        <v>28755.909499999936</v>
      </c>
    </row>
    <row r="226" spans="1:14" x14ac:dyDescent="0.4">
      <c r="A226">
        <f>'Monthly ELEC - Raw'!A31</f>
        <v>29</v>
      </c>
      <c r="B226" s="16">
        <f>('Monthly ELEC - Raw'!B31*3.412)</f>
        <v>476.75875999999994</v>
      </c>
      <c r="C226" s="16">
        <f>('Monthly ELEC - Raw'!C31*3.412)</f>
        <v>457.32059599999997</v>
      </c>
      <c r="D226" s="16">
        <f>('Monthly ELEC - Raw'!D31*3.412)</f>
        <v>393.71067999999997</v>
      </c>
      <c r="E226" s="16">
        <f>('Monthly ELEC - Raw'!E31*3.412)</f>
        <v>339.24492400000003</v>
      </c>
      <c r="F226" s="16">
        <f>('Monthly ELEC - Raw'!F31*3.412)</f>
        <v>323.46101199999998</v>
      </c>
      <c r="G226" s="16">
        <f>('Monthly ELEC - Raw'!G31*3.412)</f>
        <v>279.69869999999997</v>
      </c>
      <c r="H226" s="16">
        <f>('Monthly ELEC - Raw'!H31*3.412)</f>
        <v>410.38853599999999</v>
      </c>
      <c r="I226" s="16">
        <f>('Monthly ELEC - Raw'!I31*3.412)</f>
        <v>641.81425999999999</v>
      </c>
      <c r="J226" s="16">
        <f>('Monthly ELEC - Raw'!J31*3.412)</f>
        <v>286.77859999999998</v>
      </c>
      <c r="K226" s="16">
        <f>('Monthly ELEC - Raw'!K31*3.412)</f>
        <v>254.38507199999998</v>
      </c>
      <c r="L226" s="16">
        <f>('Monthly ELEC - Raw'!L31*3.412)</f>
        <v>355.18237599999998</v>
      </c>
      <c r="M226" s="16">
        <f>('Monthly ELEC - Raw'!M31*3.412)</f>
        <v>402.278212</v>
      </c>
      <c r="N226" s="16">
        <f>('Monthly ELEC - Raw'!N31*3.412)</f>
        <v>4621.0217279999997</v>
      </c>
    </row>
    <row r="227" spans="1:14" x14ac:dyDescent="0.4">
      <c r="A227">
        <f>'Monthly ELEC - Raw'!A115</f>
        <v>113</v>
      </c>
      <c r="B227" s="16">
        <f>('Monthly ELEC - Raw'!B115*3.412)</f>
        <v>1772.5032919999999</v>
      </c>
      <c r="C227" s="16">
        <f>('Monthly ELEC - Raw'!C115*3.412)</f>
        <v>1636.8182879999999</v>
      </c>
      <c r="D227" s="16">
        <f>('Monthly ELEC - Raw'!D115*3.412)</f>
        <v>1629.1481119999964</v>
      </c>
      <c r="E227" s="16">
        <f>('Monthly ELEC - Raw'!E115*3.412)</f>
        <v>1621.805488</v>
      </c>
      <c r="F227" s="16">
        <f>('Monthly ELEC - Raw'!F115*3.412)</f>
        <v>1788.5976959999964</v>
      </c>
      <c r="G227" s="16">
        <f>('Monthly ELEC - Raw'!G115*3.412)</f>
        <v>2321.0266479999964</v>
      </c>
      <c r="H227" s="16">
        <f>('Monthly ELEC - Raw'!H115*3.412)</f>
        <v>2376.6763679999967</v>
      </c>
      <c r="I227" s="16">
        <f>('Monthly ELEC - Raw'!I115*3.412)</f>
        <v>2819.6802120000034</v>
      </c>
      <c r="J227" s="16">
        <f>('Monthly ELEC - Raw'!J115*3.412)</f>
        <v>2195.697064</v>
      </c>
      <c r="K227" s="16">
        <f>('Monthly ELEC - Raw'!K115*3.412)</f>
        <v>2249.9171559999963</v>
      </c>
      <c r="L227" s="16">
        <f>('Monthly ELEC - Raw'!L115*3.412)</f>
        <v>2076.0382239999999</v>
      </c>
      <c r="M227" s="16">
        <f>('Monthly ELEC - Raw'!M115*3.412)</f>
        <v>2660.1043839999998</v>
      </c>
      <c r="N227" s="16">
        <f>('Monthly ELEC - Raw'!N115*3.412)</f>
        <v>25148.012931999983</v>
      </c>
    </row>
    <row r="228" spans="1:14" x14ac:dyDescent="0.4">
      <c r="A228">
        <f>'Monthly ELEC - Raw'!A197</f>
        <v>195</v>
      </c>
      <c r="B228" s="16">
        <f>('Monthly ELEC - Raw'!B197*3.412)</f>
        <v>1505.691716</v>
      </c>
      <c r="C228" s="16">
        <f>('Monthly ELEC - Raw'!C197*3.412)</f>
        <v>1342.7107120000001</v>
      </c>
      <c r="D228" s="16">
        <f>('Monthly ELEC - Raw'!D197*3.412)</f>
        <v>1398.03288</v>
      </c>
      <c r="E228" s="16">
        <f>('Monthly ELEC - Raw'!E197*3.412)</f>
        <v>1411.9197199999999</v>
      </c>
      <c r="F228" s="16">
        <f>('Monthly ELEC - Raw'!F197*3.412)</f>
        <v>1483.5683080000001</v>
      </c>
      <c r="G228" s="16">
        <f>('Monthly ELEC - Raw'!G197*3.412)</f>
        <v>2309.2518359999999</v>
      </c>
      <c r="H228" s="16">
        <f>('Monthly ELEC - Raw'!H197*3.412)</f>
        <v>3214.5885040000003</v>
      </c>
      <c r="I228" s="16">
        <f>('Monthly ELEC - Raw'!I197*3.412)</f>
        <v>3245.7230039999999</v>
      </c>
      <c r="J228" s="16">
        <f>('Monthly ELEC - Raw'!J197*3.412)</f>
        <v>2182.5745120000001</v>
      </c>
      <c r="K228" s="16">
        <f>('Monthly ELEC - Raw'!K197*3.412)</f>
        <v>2137.324568</v>
      </c>
      <c r="L228" s="16">
        <f>('Monthly ELEC - Raw'!L197*3.412)</f>
        <v>2158.434612</v>
      </c>
      <c r="M228" s="16">
        <f>('Monthly ELEC - Raw'!M197*3.412)</f>
        <v>1686.8313840000001</v>
      </c>
      <c r="N228" s="16">
        <f>('Monthly ELEC - Raw'!N197*3.412)</f>
        <v>24076.651755999996</v>
      </c>
    </row>
    <row r="229" spans="1:14" x14ac:dyDescent="0.4">
      <c r="A229">
        <f>'Monthly ELEC - Raw'!A90</f>
        <v>88</v>
      </c>
      <c r="B229" s="16">
        <f>('Monthly ELEC - Raw'!B90*3.412)</f>
        <v>2111.8608119999999</v>
      </c>
      <c r="C229" s="16">
        <f>('Monthly ELEC - Raw'!C90*3.412)</f>
        <v>1953.3051719999999</v>
      </c>
      <c r="D229" s="16">
        <f>('Monthly ELEC - Raw'!D90*3.412)</f>
        <v>2160.0791959999997</v>
      </c>
      <c r="E229" s="16">
        <f>('Monthly ELEC - Raw'!E90*3.412)</f>
        <v>2428.9857400000001</v>
      </c>
      <c r="F229" s="16">
        <f>('Monthly ELEC - Raw'!F90*3.412)</f>
        <v>1599.8492679999999</v>
      </c>
      <c r="G229" s="16">
        <f>('Monthly ELEC - Raw'!G90*3.412)</f>
        <v>1556.1551960000002</v>
      </c>
      <c r="H229" s="16">
        <f>('Monthly ELEC - Raw'!H90*3.412)</f>
        <v>1635.5387879999998</v>
      </c>
      <c r="I229" s="16">
        <f>('Monthly ELEC - Raw'!I90*3.412)</f>
        <v>1418.835844</v>
      </c>
      <c r="J229" s="16">
        <f>('Monthly ELEC - Raw'!J90*3.412)</f>
        <v>2567.8950839999998</v>
      </c>
      <c r="K229" s="16">
        <f>('Monthly ELEC - Raw'!K90*3.412)</f>
        <v>2499.0375119999999</v>
      </c>
      <c r="L229" s="16">
        <f>('Monthly ELEC - Raw'!L90*3.412)</f>
        <v>2019.9074119999998</v>
      </c>
      <c r="M229" s="16">
        <f>('Monthly ELEC - Raw'!M90*3.412)</f>
        <v>1954.5505519999999</v>
      </c>
      <c r="N229" s="16">
        <f>('Monthly ELEC - Raw'!N90*3.412)</f>
        <v>23906.000576000002</v>
      </c>
    </row>
    <row r="230" spans="1:14" x14ac:dyDescent="0.4">
      <c r="A230">
        <f>'Monthly ELEC - Raw'!A172</f>
        <v>170</v>
      </c>
      <c r="B230" s="16">
        <f>('Monthly ELEC - Raw'!B172*3.412)</f>
        <v>1315.0359799999965</v>
      </c>
      <c r="C230" s="16">
        <f>('Monthly ELEC - Raw'!C172*3.412)</f>
        <v>1368.3450679999967</v>
      </c>
      <c r="D230" s="16">
        <f>('Monthly ELEC - Raw'!D172*3.412)</f>
        <v>1960.9855839999964</v>
      </c>
      <c r="E230" s="16">
        <f>('Monthly ELEC - Raw'!E172*3.412)</f>
        <v>1536.055104</v>
      </c>
      <c r="F230" s="16">
        <f>('Monthly ELEC - Raw'!F172*3.412)</f>
        <v>1675.78674</v>
      </c>
      <c r="G230" s="16">
        <f>('Monthly ELEC - Raw'!G172*3.412)</f>
        <v>1922.1979680000002</v>
      </c>
      <c r="H230" s="16">
        <f>('Monthly ELEC - Raw'!H172*3.412)</f>
        <v>2174.1127519999964</v>
      </c>
      <c r="I230" s="16">
        <f>('Monthly ELEC - Raw'!I172*3.412)</f>
        <v>2556.2260440000036</v>
      </c>
      <c r="J230" s="16">
        <f>('Monthly ELEC - Raw'!J172*3.412)</f>
        <v>1541.3505279999965</v>
      </c>
      <c r="K230" s="16">
        <f>('Monthly ELEC - Raw'!K172*3.412)</f>
        <v>1684.6818239999966</v>
      </c>
      <c r="L230" s="16">
        <f>('Monthly ELEC - Raw'!L172*3.412)</f>
        <v>2760.2124639999997</v>
      </c>
      <c r="M230" s="16">
        <f>('Monthly ELEC - Raw'!M172*3.412)</f>
        <v>2511.900752</v>
      </c>
      <c r="N230" s="16">
        <f>('Monthly ELEC - Raw'!N172*3.412)</f>
        <v>23006.890807999978</v>
      </c>
    </row>
    <row r="231" spans="1:14" x14ac:dyDescent="0.4">
      <c r="A231">
        <f>'Monthly ELEC - Raw'!A18</f>
        <v>16</v>
      </c>
      <c r="B231" s="16">
        <f>('Monthly ELEC - Raw'!B18*3.412)</f>
        <v>1745.227764</v>
      </c>
      <c r="C231" s="16">
        <f>('Monthly ELEC - Raw'!C18*3.412)</f>
        <v>1532.51686</v>
      </c>
      <c r="D231" s="16">
        <f>('Monthly ELEC - Raw'!D18*3.412)</f>
        <v>1463.802592</v>
      </c>
      <c r="E231" s="16">
        <f>('Monthly ELEC - Raw'!E18*3.412)</f>
        <v>1340.465616</v>
      </c>
      <c r="F231" s="16">
        <f>('Monthly ELEC - Raw'!F18*3.412)</f>
        <v>1543.0292319999999</v>
      </c>
      <c r="G231" s="16">
        <f>('Monthly ELEC - Raw'!G18*3.412)</f>
        <v>2878.1345959999999</v>
      </c>
      <c r="H231" s="16">
        <f>('Monthly ELEC - Raw'!H18*3.412)</f>
        <v>3421.3591160000001</v>
      </c>
      <c r="I231" s="16">
        <f>('Monthly ELEC - Raw'!I18*3.412)</f>
        <v>4044.629156</v>
      </c>
      <c r="J231" s="16">
        <f>('Monthly ELEC - Raw'!J18*3.412)</f>
        <v>2546.0412240000001</v>
      </c>
      <c r="K231" s="16">
        <f>('Monthly ELEC - Raw'!K18*3.412)</f>
        <v>1882.6119439999998</v>
      </c>
      <c r="L231" s="16">
        <f>('Monthly ELEC - Raw'!L18*3.412)</f>
        <v>1387.083772</v>
      </c>
      <c r="M231" s="16">
        <f>('Monthly ELEC - Raw'!M18*3.412)</f>
        <v>1420.5930239999998</v>
      </c>
      <c r="N231" s="16">
        <f>('Monthly ELEC - Raw'!N18*3.412)</f>
        <v>25205.494895999997</v>
      </c>
    </row>
    <row r="232" spans="1:14" x14ac:dyDescent="0.4">
      <c r="A232">
        <f>'Monthly ELEC - Raw'!A113</f>
        <v>111</v>
      </c>
      <c r="B232" s="16">
        <f>('Monthly ELEC - Raw'!B113*3.412)</f>
        <v>6807.6223999999656</v>
      </c>
      <c r="C232" s="16">
        <f>('Monthly ELEC - Raw'!C113*3.412)</f>
        <v>5367.4854399999658</v>
      </c>
      <c r="D232" s="16">
        <f>('Monthly ELEC - Raw'!D113*3.412)</f>
        <v>3437.1771479999998</v>
      </c>
      <c r="E232" s="16">
        <f>('Monthly ELEC - Raw'!E113*3.412)</f>
        <v>2591.1308039999967</v>
      </c>
      <c r="F232" s="16">
        <f>('Monthly ELEC - Raw'!F113*3.412)</f>
        <v>2703.4436079999996</v>
      </c>
      <c r="G232" s="16">
        <f>('Monthly ELEC - Raw'!G113*3.412)</f>
        <v>4216.5598359999658</v>
      </c>
      <c r="H232" s="16">
        <f>('Monthly ELEC - Raw'!H113*3.412)</f>
        <v>5275.2249599999659</v>
      </c>
      <c r="I232" s="16">
        <f>('Monthly ELEC - Raw'!I113*3.412)</f>
        <v>5743.6720879999657</v>
      </c>
      <c r="J232" s="16">
        <f>('Monthly ELEC - Raw'!J113*3.412)</f>
        <v>3448.1467280000002</v>
      </c>
      <c r="K232" s="16">
        <f>('Monthly ELEC - Raw'!K113*3.412)</f>
        <v>2461.8978919999968</v>
      </c>
      <c r="L232" s="16">
        <f>('Monthly ELEC - Raw'!L113*3.412)</f>
        <v>4185.3332119999659</v>
      </c>
      <c r="M232" s="16">
        <f>('Monthly ELEC - Raw'!M113*3.412)</f>
        <v>6155.8758079999998</v>
      </c>
      <c r="N232" s="16">
        <f>('Monthly ELEC - Raw'!N113*3.412)</f>
        <v>52393.569923999785</v>
      </c>
    </row>
    <row r="233" spans="1:14" x14ac:dyDescent="0.4">
      <c r="A233">
        <f>'Monthly ELEC - Raw'!A235</f>
        <v>233</v>
      </c>
      <c r="B233" s="16">
        <f>('Monthly ELEC - Raw'!B235*3.412)</f>
        <v>4860.7761440000004</v>
      </c>
      <c r="C233" s="16">
        <f>('Monthly ELEC - Raw'!C235*3.412)</f>
        <v>3510.2212439999998</v>
      </c>
      <c r="D233" s="16">
        <f>('Monthly ELEC - Raw'!D235*3.412)</f>
        <v>2536.443268</v>
      </c>
      <c r="E233" s="16">
        <f>('Monthly ELEC - Raw'!E235*3.412)</f>
        <v>1987.3637559999997</v>
      </c>
      <c r="F233" s="16">
        <f>('Monthly ELEC - Raw'!F235*3.412)</f>
        <v>2000.5374879999997</v>
      </c>
      <c r="G233" s="16">
        <f>('Monthly ELEC - Raw'!G235*3.412)</f>
        <v>2121.4314719999998</v>
      </c>
      <c r="H233" s="16">
        <f>('Monthly ELEC - Raw'!H235*3.412)</f>
        <v>1906.042148</v>
      </c>
      <c r="I233" s="16">
        <f>('Monthly ELEC - Raw'!I235*3.412)</f>
        <v>2531.8200079999997</v>
      </c>
      <c r="J233" s="16">
        <f>('Monthly ELEC - Raw'!J235*3.412)</f>
        <v>1746.73928</v>
      </c>
      <c r="K233" s="16">
        <f>('Monthly ELEC - Raw'!K235*3.412)</f>
        <v>1659.559268</v>
      </c>
      <c r="L233" s="16">
        <f>('Monthly ELEC - Raw'!L235*3.412)</f>
        <v>3098.5395599999997</v>
      </c>
      <c r="M233" s="16">
        <f>('Monthly ELEC - Raw'!M235*3.412)</f>
        <v>3050.0482160000001</v>
      </c>
      <c r="N233" s="16">
        <f>('Monthly ELEC - Raw'!N235*3.412)</f>
        <v>31009.521851999998</v>
      </c>
    </row>
    <row r="234" spans="1:14" x14ac:dyDescent="0.4">
      <c r="A234">
        <f>'Monthly ELEC - Raw'!A82</f>
        <v>80</v>
      </c>
      <c r="B234" s="16">
        <f>('Monthly ELEC - Raw'!B82*3.412)</f>
        <v>3965.9313759999995</v>
      </c>
      <c r="C234" s="16">
        <f>('Monthly ELEC - Raw'!C82*3.412)</f>
        <v>3670.1450959999997</v>
      </c>
      <c r="D234" s="16">
        <f>('Monthly ELEC - Raw'!D82*3.412)</f>
        <v>4034.0417199999997</v>
      </c>
      <c r="E234" s="16">
        <f>('Monthly ELEC - Raw'!E82*3.412)</f>
        <v>3658.6637159999996</v>
      </c>
      <c r="F234" s="16">
        <f>('Monthly ELEC - Raw'!F82*3.412)</f>
        <v>3868.3311159999998</v>
      </c>
      <c r="G234" s="16">
        <f>('Monthly ELEC - Raw'!G82*3.412)</f>
        <v>5119.3613879999994</v>
      </c>
      <c r="H234" s="16">
        <f>('Monthly ELEC - Raw'!H82*3.412)</f>
        <v>5368.1883120000002</v>
      </c>
      <c r="I234" s="16">
        <f>('Monthly ELEC - Raw'!I82*3.412)</f>
        <v>5328.2679120000003</v>
      </c>
      <c r="J234" s="16">
        <f>('Monthly ELEC - Raw'!J82*3.412)</f>
        <v>4026.3169520000001</v>
      </c>
      <c r="K234" s="16">
        <f>('Monthly ELEC - Raw'!K82*3.412)</f>
        <v>4150.291972</v>
      </c>
      <c r="L234" s="16">
        <f>('Monthly ELEC - Raw'!L82*3.412)</f>
        <v>5159.1657800000003</v>
      </c>
      <c r="M234" s="16">
        <f>('Monthly ELEC - Raw'!M82*3.412)</f>
        <v>5352.9776159999992</v>
      </c>
      <c r="N234" s="16">
        <f>('Monthly ELEC - Raw'!N82*3.412)</f>
        <v>53701.68295599999</v>
      </c>
    </row>
    <row r="235" spans="1:14" x14ac:dyDescent="0.4">
      <c r="A235">
        <f>'Monthly ELEC - Raw'!A165</f>
        <v>163</v>
      </c>
      <c r="B235" s="16">
        <f>('Monthly ELEC - Raw'!B165*3.412)</f>
        <v>1110.513876</v>
      </c>
      <c r="C235" s="16">
        <f>('Monthly ELEC - Raw'!C165*3.412)</f>
        <v>971.35204399999657</v>
      </c>
      <c r="D235" s="16">
        <f>('Monthly ELEC - Raw'!D165*3.412)</f>
        <v>753.91893200000004</v>
      </c>
      <c r="E235" s="16">
        <f>('Monthly ELEC - Raw'!E165*3.412)</f>
        <v>729.23652400000003</v>
      </c>
      <c r="F235" s="16">
        <f>('Monthly ELEC - Raw'!F165*3.412)</f>
        <v>1091.0142959999998</v>
      </c>
      <c r="G235" s="16">
        <f>('Monthly ELEC - Raw'!G165*3.412)</f>
        <v>2528.8788640000002</v>
      </c>
      <c r="H235" s="16">
        <f>('Monthly ELEC - Raw'!H165*3.412)</f>
        <v>2584.576352</v>
      </c>
      <c r="I235" s="16">
        <f>('Monthly ELEC - Raw'!I165*3.412)</f>
        <v>3899.5065599999662</v>
      </c>
      <c r="J235" s="16">
        <f>('Monthly ELEC - Raw'!J165*3.412)</f>
        <v>1832.342948</v>
      </c>
      <c r="K235" s="16">
        <f>('Monthly ELEC - Raw'!K165*3.412)</f>
        <v>1272.4951639999965</v>
      </c>
      <c r="L235" s="16">
        <f>('Monthly ELEC - Raw'!L165*3.412)</f>
        <v>934.45808800000009</v>
      </c>
      <c r="M235" s="16">
        <f>('Monthly ELEC - Raw'!M165*3.412)</f>
        <v>1011.8183639999966</v>
      </c>
      <c r="N235" s="16">
        <f>('Monthly ELEC - Raw'!N165*3.412)</f>
        <v>18720.112011999958</v>
      </c>
    </row>
    <row r="236" spans="1:14" x14ac:dyDescent="0.4">
      <c r="A236">
        <f>'Monthly ELEC - Raw'!A164</f>
        <v>162</v>
      </c>
      <c r="B236" s="16">
        <f>('Monthly ELEC - Raw'!B164*3.412)</f>
        <v>1317.7416959999966</v>
      </c>
      <c r="C236" s="16">
        <f>('Monthly ELEC - Raw'!C164*3.412)</f>
        <v>1153.126344</v>
      </c>
      <c r="D236" s="16">
        <f>('Monthly ELEC - Raw'!D164*3.412)</f>
        <v>1272.048192</v>
      </c>
      <c r="E236" s="16">
        <f>('Monthly ELEC - Raw'!E164*3.412)</f>
        <v>1190.7743519999999</v>
      </c>
      <c r="F236" s="16">
        <f>('Monthly ELEC - Raw'!F164*3.412)</f>
        <v>1271.150836</v>
      </c>
      <c r="G236" s="16">
        <f>('Monthly ELEC - Raw'!G164*3.412)</f>
        <v>2037.6293399999965</v>
      </c>
      <c r="H236" s="16">
        <f>('Monthly ELEC - Raw'!H164*3.412)</f>
        <v>2189.1392000000001</v>
      </c>
      <c r="I236" s="16">
        <f>('Monthly ELEC - Raw'!I164*3.412)</f>
        <v>2804.2818559999932</v>
      </c>
      <c r="J236" s="16">
        <f>('Monthly ELEC - Raw'!J164*3.412)</f>
        <v>1866.0978640000001</v>
      </c>
      <c r="K236" s="16">
        <f>('Monthly ELEC - Raw'!K164*3.412)</f>
        <v>1279.4522319999999</v>
      </c>
      <c r="L236" s="16">
        <f>('Monthly ELEC - Raw'!L164*3.412)</f>
        <v>1241.0467599999999</v>
      </c>
      <c r="M236" s="16">
        <f>('Monthly ELEC - Raw'!M164*3.412)</f>
        <v>1366.6049480000036</v>
      </c>
      <c r="N236" s="16">
        <f>('Monthly ELEC - Raw'!N164*3.412)</f>
        <v>18989.093619999992</v>
      </c>
    </row>
    <row r="237" spans="1:14" x14ac:dyDescent="0.4">
      <c r="A237">
        <f>'Monthly ELEC - Raw'!A196</f>
        <v>194</v>
      </c>
      <c r="B237" s="16">
        <f>('Monthly ELEC - Raw'!B196*3.412)</f>
        <v>3539.8749360000002</v>
      </c>
      <c r="C237" s="16">
        <f>('Monthly ELEC - Raw'!C196*3.412)</f>
        <v>2197.7886199999998</v>
      </c>
      <c r="D237" s="16">
        <f>('Monthly ELEC - Raw'!D196*3.412)</f>
        <v>2038.571052</v>
      </c>
      <c r="E237" s="16">
        <f>('Monthly ELEC - Raw'!E196*3.412)</f>
        <v>1889.0367399999998</v>
      </c>
      <c r="F237" s="16">
        <f>('Monthly ELEC - Raw'!F196*3.412)</f>
        <v>1724.3190280000001</v>
      </c>
      <c r="G237" s="16">
        <f>('Monthly ELEC - Raw'!G196*3.412)</f>
        <v>897.959924</v>
      </c>
      <c r="H237" s="16">
        <f>('Monthly ELEC - Raw'!H196*3.412)</f>
        <v>1535.0110320000001</v>
      </c>
      <c r="I237" s="16">
        <f>('Monthly ELEC - Raw'!I196*3.412)</f>
        <v>2066.5972199999997</v>
      </c>
      <c r="J237" s="16">
        <f>('Monthly ELEC - Raw'!J196*3.412)</f>
        <v>1495.3362959999999</v>
      </c>
      <c r="K237" s="16">
        <f>('Monthly ELEC - Raw'!K196*3.412)</f>
        <v>1492.8489480000001</v>
      </c>
      <c r="L237" s="16">
        <f>('Monthly ELEC - Raw'!L196*3.412)</f>
        <v>1714.407168</v>
      </c>
      <c r="M237" s="16">
        <f>('Monthly ELEC - Raw'!M196*3.412)</f>
        <v>2052.597784</v>
      </c>
      <c r="N237" s="16">
        <f>('Monthly ELEC - Raw'!N196*3.412)</f>
        <v>22644.348748</v>
      </c>
    </row>
    <row r="238" spans="1:14" x14ac:dyDescent="0.4">
      <c r="A238">
        <f>'Monthly ELEC - Raw'!A34</f>
        <v>32</v>
      </c>
      <c r="B238" s="16">
        <f>('Monthly ELEC - Raw'!B34*3.412)</f>
        <v>1580.5714679999999</v>
      </c>
      <c r="C238" s="16">
        <f>('Monthly ELEC - Raw'!C34*3.412)</f>
        <v>1898.0478319999997</v>
      </c>
      <c r="D238" s="16">
        <f>('Monthly ELEC - Raw'!D34*3.412)</f>
        <v>1387.8651199999999</v>
      </c>
      <c r="E238" s="16">
        <f>('Monthly ELEC - Raw'!E34*3.412)</f>
        <v>1150.737944</v>
      </c>
      <c r="F238" s="16">
        <f>('Monthly ELEC - Raw'!F34*3.412)</f>
        <v>858.4148439999999</v>
      </c>
      <c r="G238" s="16">
        <f>('Monthly ELEC - Raw'!G34*3.412)</f>
        <v>787.308764</v>
      </c>
      <c r="H238" s="16">
        <f>('Monthly ELEC - Raw'!H34*3.412)</f>
        <v>1046.282976</v>
      </c>
      <c r="I238" s="16">
        <f>('Monthly ELEC - Raw'!I34*3.412)</f>
        <v>1550.3274999999999</v>
      </c>
      <c r="J238" s="16">
        <f>('Monthly ELEC - Raw'!J34*3.412)</f>
        <v>1253.4289079999999</v>
      </c>
      <c r="K238" s="16">
        <f>('Monthly ELEC - Raw'!K34*3.412)</f>
        <v>1086.356916</v>
      </c>
      <c r="L238" s="16">
        <f>('Monthly ELEC - Raw'!L34*3.412)</f>
        <v>1390.3661159999999</v>
      </c>
      <c r="M238" s="16">
        <f>('Monthly ELEC - Raw'!M34*3.412)</f>
        <v>1889.8010280000001</v>
      </c>
      <c r="N238" s="16">
        <f>('Monthly ELEC - Raw'!N34*3.412)</f>
        <v>15879.509415999999</v>
      </c>
    </row>
    <row r="239" spans="1:14" x14ac:dyDescent="0.4">
      <c r="A239">
        <f>'Monthly ELEC - Raw'!A131</f>
        <v>129</v>
      </c>
      <c r="B239" s="16">
        <f>('Monthly ELEC - Raw'!B131*3.412)</f>
        <v>2613.339512</v>
      </c>
      <c r="C239" s="16">
        <f>('Monthly ELEC - Raw'!C131*3.412)</f>
        <v>1696.316744</v>
      </c>
      <c r="D239" s="16">
        <f>('Monthly ELEC - Raw'!D131*3.412)</f>
        <v>2219.9973279999963</v>
      </c>
      <c r="E239" s="16">
        <f>('Monthly ELEC - Raw'!E131*3.412)</f>
        <v>1764.7000479999997</v>
      </c>
      <c r="F239" s="16">
        <f>('Monthly ELEC - Raw'!F131*3.412)</f>
        <v>1773.8646799999965</v>
      </c>
      <c r="G239" s="16">
        <f>('Monthly ELEC - Raw'!G131*3.412)</f>
        <v>3187.5074599999966</v>
      </c>
      <c r="H239" s="16">
        <f>('Monthly ELEC - Raw'!H131*3.412)</f>
        <v>4480.8601800000006</v>
      </c>
      <c r="I239" s="16">
        <f>('Monthly ELEC - Raw'!I131*3.412)</f>
        <v>4975.4022840000007</v>
      </c>
      <c r="J239" s="16">
        <f>('Monthly ELEC - Raw'!J131*3.412)</f>
        <v>3819.1266639999994</v>
      </c>
      <c r="K239" s="16">
        <f>('Monthly ELEC - Raw'!K131*3.412)</f>
        <v>2935.0058119999967</v>
      </c>
      <c r="L239" s="16">
        <f>('Monthly ELEC - Raw'!L131*3.412)</f>
        <v>2071.8209919999999</v>
      </c>
      <c r="M239" s="16">
        <f>('Monthly ELEC - Raw'!M131*3.412)</f>
        <v>2256.1611159999966</v>
      </c>
      <c r="N239" s="16">
        <f>('Monthly ELEC - Raw'!N131*3.412)</f>
        <v>33794.102819999986</v>
      </c>
    </row>
    <row r="240" spans="1:14" x14ac:dyDescent="0.4">
      <c r="A240">
        <f>'Monthly ELEC - Raw'!A183</f>
        <v>181</v>
      </c>
      <c r="B240" s="16">
        <f>('Monthly ELEC - Raw'!B183*3.412)</f>
        <v>1037.3469479999999</v>
      </c>
      <c r="C240" s="16">
        <f>('Monthly ELEC - Raw'!C183*3.412)</f>
        <v>988.48710800000003</v>
      </c>
      <c r="D240" s="16">
        <f>('Monthly ELEC - Raw'!D183*3.412)</f>
        <v>823.94340799999998</v>
      </c>
      <c r="E240" s="16">
        <f>('Monthly ELEC - Raw'!E183*3.412)</f>
        <v>789.00793999999996</v>
      </c>
      <c r="F240" s="16">
        <f>('Monthly ELEC - Raw'!F183*3.412)</f>
        <v>1092.297208</v>
      </c>
      <c r="G240" s="16">
        <f>('Monthly ELEC - Raw'!G183*3.412)</f>
        <v>1514.2660719999999</v>
      </c>
      <c r="H240" s="16">
        <f>('Monthly ELEC - Raw'!H183*3.412)</f>
        <v>1619.6866359999999</v>
      </c>
      <c r="I240" s="16">
        <f>('Monthly ELEC - Raw'!I183*3.412)</f>
        <v>1835.7378879999999</v>
      </c>
      <c r="J240" s="16">
        <f>('Monthly ELEC - Raw'!J183*3.412)</f>
        <v>654.62973199999999</v>
      </c>
      <c r="K240" s="16">
        <f>('Monthly ELEC - Raw'!K183*3.412)</f>
        <v>713.6300359999999</v>
      </c>
      <c r="L240" s="16">
        <f>('Monthly ELEC - Raw'!L183*3.412)</f>
        <v>947.57381600000008</v>
      </c>
      <c r="M240" s="16">
        <f>('Monthly ELEC - Raw'!M183*3.412)</f>
        <v>977.94402800000012</v>
      </c>
      <c r="N240" s="16">
        <f>('Monthly ELEC - Raw'!N183*3.412)</f>
        <v>12994.550819999999</v>
      </c>
    </row>
    <row r="241" spans="1:14" x14ac:dyDescent="0.4">
      <c r="A241">
        <f>'Monthly ELEC - Raw'!A58</f>
        <v>56</v>
      </c>
      <c r="B241" s="16">
        <f>('Monthly ELEC - Raw'!B58*3.412)</f>
        <v>2033.3984600000001</v>
      </c>
      <c r="C241" s="16">
        <f>('Monthly ELEC - Raw'!C58*3.412)</f>
        <v>1694.1262399999998</v>
      </c>
      <c r="D241" s="16">
        <f>('Monthly ELEC - Raw'!D58*3.412)</f>
        <v>1826.470896</v>
      </c>
      <c r="E241" s="16">
        <f>('Monthly ELEC - Raw'!E58*3.412)</f>
        <v>1783.6025280000001</v>
      </c>
      <c r="F241" s="16">
        <f>('Monthly ELEC - Raw'!F58*3.412)</f>
        <v>2189.1562600000002</v>
      </c>
      <c r="G241" s="16">
        <f>('Monthly ELEC - Raw'!G58*3.412)</f>
        <v>3607.3233520000003</v>
      </c>
      <c r="H241" s="16">
        <f>('Monthly ELEC - Raw'!H58*3.412)</f>
        <v>3691.1561919999999</v>
      </c>
      <c r="I241" s="16">
        <f>('Monthly ELEC - Raw'!I58*3.412)</f>
        <v>3680.7052359999998</v>
      </c>
      <c r="J241" s="16">
        <f>('Monthly ELEC - Raw'!J58*3.412)</f>
        <v>2074.185508</v>
      </c>
      <c r="K241" s="16">
        <f>('Monthly ELEC - Raw'!K58*3.412)</f>
        <v>2048.66716</v>
      </c>
      <c r="L241" s="16">
        <f>('Monthly ELEC - Raw'!L58*3.412)</f>
        <v>2528.2954119999999</v>
      </c>
      <c r="M241" s="16">
        <f>('Monthly ELEC - Raw'!M58*3.412)</f>
        <v>2555.7824839999998</v>
      </c>
      <c r="N241" s="16">
        <f>('Monthly ELEC - Raw'!N58*3.412)</f>
        <v>29712.869728000001</v>
      </c>
    </row>
    <row r="242" spans="1:14" x14ac:dyDescent="0.4">
      <c r="A242">
        <f>'Monthly ELEC - Raw'!A237</f>
        <v>235</v>
      </c>
      <c r="B242" s="16">
        <f>('Monthly ELEC - Raw'!B237*3.412)</f>
        <v>2657.0779400000001</v>
      </c>
      <c r="C242" s="16">
        <f>('Monthly ELEC - Raw'!C237*3.412)</f>
        <v>5269.8647080000001</v>
      </c>
      <c r="D242" s="16">
        <f>('Monthly ELEC - Raw'!D237*3.412)</f>
        <v>2490.8453</v>
      </c>
      <c r="E242" s="16">
        <f>('Monthly ELEC - Raw'!E237*3.412)</f>
        <v>2029.5394879999999</v>
      </c>
      <c r="F242" s="16">
        <f>('Monthly ELEC - Raw'!F237*3.412)</f>
        <v>3080.9609359999999</v>
      </c>
      <c r="G242" s="16">
        <f>('Monthly ELEC - Raw'!G237*3.412)</f>
        <v>4590.4809160000004</v>
      </c>
      <c r="H242" s="16">
        <f>('Monthly ELEC - Raw'!H237*3.412)</f>
        <v>4702.6265320000002</v>
      </c>
      <c r="I242" s="16">
        <f>('Monthly ELEC - Raw'!I237*3.412)</f>
        <v>4098.5148719999997</v>
      </c>
      <c r="J242" s="16">
        <f>('Monthly ELEC - Raw'!J237*3.412)</f>
        <v>1875.2044920000001</v>
      </c>
      <c r="K242" s="16">
        <f>('Monthly ELEC - Raw'!K237*3.412)</f>
        <v>1358.0101199999999</v>
      </c>
      <c r="L242" s="16">
        <f>('Monthly ELEC - Raw'!L237*3.412)</f>
        <v>1734.0227560000001</v>
      </c>
      <c r="M242" s="16">
        <f>('Monthly ELEC - Raw'!M237*3.412)</f>
        <v>2174.8702159999998</v>
      </c>
      <c r="N242" s="16">
        <f>('Monthly ELEC - Raw'!N237*3.412)</f>
        <v>36062.018276000003</v>
      </c>
    </row>
    <row r="243" spans="1:14" x14ac:dyDescent="0.4">
      <c r="A243">
        <f>'Monthly ELEC - Raw'!A202</f>
        <v>200</v>
      </c>
      <c r="B243" s="16">
        <f>('Monthly ELEC - Raw'!B202*3.412)</f>
        <v>2915.240096</v>
      </c>
      <c r="C243" s="16">
        <f>('Monthly ELEC - Raw'!C202*3.412)</f>
        <v>1580.91608</v>
      </c>
      <c r="D243" s="16">
        <f>('Monthly ELEC - Raw'!D202*3.412)</f>
        <v>1984.6750999999997</v>
      </c>
      <c r="E243" s="16">
        <f>('Monthly ELEC - Raw'!E202*3.412)</f>
        <v>2015.6355880000001</v>
      </c>
      <c r="F243" s="16">
        <f>('Monthly ELEC - Raw'!F202*3.412)</f>
        <v>1627.571768</v>
      </c>
      <c r="G243" s="16">
        <f>('Monthly ELEC - Raw'!G202*3.412)</f>
        <v>1524.014156</v>
      </c>
      <c r="H243" s="16">
        <f>('Monthly ELEC - Raw'!H202*3.412)</f>
        <v>1596.9217719999999</v>
      </c>
      <c r="I243" s="16">
        <f>('Monthly ELEC - Raw'!I202*3.412)</f>
        <v>1888.0472600000001</v>
      </c>
      <c r="J243" s="16">
        <f>('Monthly ELEC - Raw'!J202*3.412)</f>
        <v>1424.74884</v>
      </c>
      <c r="K243" s="16">
        <f>('Monthly ELEC - Raw'!K202*3.412)</f>
        <v>1333.6757359999999</v>
      </c>
      <c r="L243" s="16">
        <f>('Monthly ELEC - Raw'!L202*3.412)</f>
        <v>1466.23876</v>
      </c>
      <c r="M243" s="16">
        <f>('Monthly ELEC - Raw'!M202*3.412)</f>
        <v>1552.15292</v>
      </c>
      <c r="N243" s="16">
        <f>('Monthly ELEC - Raw'!N202*3.412)</f>
        <v>20909.838076</v>
      </c>
    </row>
    <row r="244" spans="1:14" x14ac:dyDescent="0.4">
      <c r="A244">
        <f>'Monthly ELEC - Raw'!A198</f>
        <v>196</v>
      </c>
      <c r="B244" s="16">
        <f>('Monthly ELEC - Raw'!B198*3.412)</f>
        <v>1137.5744480000001</v>
      </c>
      <c r="C244" s="16">
        <f>('Monthly ELEC - Raw'!C198*3.412)</f>
        <v>1004.2061919999999</v>
      </c>
      <c r="D244" s="16">
        <f>('Monthly ELEC - Raw'!D198*3.412)</f>
        <v>999.07795599999997</v>
      </c>
      <c r="E244" s="16">
        <f>('Monthly ELEC - Raw'!E198*3.412)</f>
        <v>895.77624399999991</v>
      </c>
      <c r="F244" s="16">
        <f>('Monthly ELEC - Raw'!F198*3.412)</f>
        <v>1037.7120320000001</v>
      </c>
      <c r="G244" s="16">
        <f>('Monthly ELEC - Raw'!G198*3.412)</f>
        <v>1337.3129280000001</v>
      </c>
      <c r="H244" s="16">
        <f>('Monthly ELEC - Raw'!H198*3.412)</f>
        <v>2048.2577199999996</v>
      </c>
      <c r="I244" s="16">
        <f>('Monthly ELEC - Raw'!I198*3.412)</f>
        <v>2286.0161160000002</v>
      </c>
      <c r="J244" s="16">
        <f>('Monthly ELEC - Raw'!J198*3.412)</f>
        <v>1341.762176</v>
      </c>
      <c r="K244" s="16">
        <f>('Monthly ELEC - Raw'!K198*3.412)</f>
        <v>1373.2003439999999</v>
      </c>
      <c r="L244" s="16">
        <f>('Monthly ELEC - Raw'!L198*3.412)</f>
        <v>1073.0535280000001</v>
      </c>
      <c r="M244" s="16">
        <f>('Monthly ELEC - Raw'!M198*3.412)</f>
        <v>1197.175264</v>
      </c>
      <c r="N244" s="16">
        <f>('Monthly ELEC - Raw'!N198*3.412)</f>
        <v>15731.124948000001</v>
      </c>
    </row>
    <row r="245" spans="1:14" x14ac:dyDescent="0.4">
      <c r="A245">
        <f>'Monthly ELEC - Raw'!A121</f>
        <v>119</v>
      </c>
      <c r="B245" s="16">
        <f>('Monthly ELEC - Raw'!B121*3.412)</f>
        <v>2961.7354199999932</v>
      </c>
      <c r="C245" s="16">
        <f>('Monthly ELEC - Raw'!C121*3.412)</f>
        <v>2654.3244559999962</v>
      </c>
      <c r="D245" s="16">
        <f>('Monthly ELEC - Raw'!D121*3.412)</f>
        <v>3086.0618759999998</v>
      </c>
      <c r="E245" s="16">
        <f>('Monthly ELEC - Raw'!E121*3.412)</f>
        <v>3096.045388</v>
      </c>
      <c r="F245" s="16">
        <f>('Monthly ELEC - Raw'!F121*3.412)</f>
        <v>4043.5646120000001</v>
      </c>
      <c r="G245" s="16">
        <f>('Monthly ELEC - Raw'!G121*3.412)</f>
        <v>5304.7114639999654</v>
      </c>
      <c r="H245" s="16">
        <f>('Monthly ELEC - Raw'!H121*3.412)</f>
        <v>5751.7073479999999</v>
      </c>
      <c r="I245" s="16">
        <f>('Monthly ELEC - Raw'!I121*3.412)</f>
        <v>6498.3723680000003</v>
      </c>
      <c r="J245" s="16">
        <f>('Monthly ELEC - Raw'!J121*3.412)</f>
        <v>5365.0492719999993</v>
      </c>
      <c r="K245" s="16">
        <f>('Monthly ELEC - Raw'!K121*3.412)</f>
        <v>4526.9631239999999</v>
      </c>
      <c r="L245" s="16">
        <f>('Monthly ELEC - Raw'!L121*3.412)</f>
        <v>2867.7723519999963</v>
      </c>
      <c r="M245" s="16">
        <f>('Monthly ELEC - Raw'!M121*3.412)</f>
        <v>2896.4092679999999</v>
      </c>
      <c r="N245" s="16">
        <f>('Monthly ELEC - Raw'!N121*3.412)</f>
        <v>49052.71694799995</v>
      </c>
    </row>
    <row r="246" spans="1:14" x14ac:dyDescent="0.4">
      <c r="A246">
        <f>'Monthly ELEC - Raw'!A95</f>
        <v>93</v>
      </c>
      <c r="B246" s="16">
        <f>('Monthly ELEC - Raw'!B95*3.412)</f>
        <v>5141.0924160000004</v>
      </c>
      <c r="C246" s="16">
        <f>('Monthly ELEC - Raw'!C95*3.412)</f>
        <v>5017.4415360000003</v>
      </c>
      <c r="D246" s="16">
        <f>('Monthly ELEC - Raw'!D95*3.412)</f>
        <v>4408.0958679999658</v>
      </c>
      <c r="E246" s="16">
        <f>('Monthly ELEC - Raw'!E95*3.412)</f>
        <v>3786.8423199999656</v>
      </c>
      <c r="F246" s="16">
        <f>('Monthly ELEC - Raw'!F95*3.412)</f>
        <v>4379.8069759999998</v>
      </c>
      <c r="G246" s="16">
        <f>('Monthly ELEC - Raw'!G95*3.412)</f>
        <v>6492.6402079999662</v>
      </c>
      <c r="H246" s="16">
        <f>('Monthly ELEC - Raw'!H95*3.412)</f>
        <v>6789.1600680000001</v>
      </c>
      <c r="I246" s="16">
        <f>('Monthly ELEC - Raw'!I95*3.412)</f>
        <v>6696.4287319999657</v>
      </c>
      <c r="J246" s="16">
        <f>('Monthly ELEC - Raw'!J95*3.412)</f>
        <v>4510.5275199999996</v>
      </c>
      <c r="K246" s="16">
        <f>('Monthly ELEC - Raw'!K95*3.412)</f>
        <v>4063.3712719999999</v>
      </c>
      <c r="L246" s="16">
        <f>('Monthly ELEC - Raw'!L95*3.412)</f>
        <v>4372.8942639999659</v>
      </c>
      <c r="M246" s="16">
        <f>('Monthly ELEC - Raw'!M95*3.412)</f>
        <v>4795.3783399999993</v>
      </c>
      <c r="N246" s="16">
        <f>('Monthly ELEC - Raw'!N95*3.412)</f>
        <v>60453.679519999838</v>
      </c>
    </row>
    <row r="247" spans="1:14" x14ac:dyDescent="0.4">
      <c r="A247">
        <f>'Monthly ELEC - Raw'!A207</f>
        <v>205</v>
      </c>
      <c r="B247" s="16">
        <f>('Monthly ELEC - Raw'!B207*3.412)</f>
        <v>1940.2440360000001</v>
      </c>
      <c r="C247" s="16">
        <f>('Monthly ELEC - Raw'!C207*3.412)</f>
        <v>2021.2790360000001</v>
      </c>
      <c r="D247" s="16">
        <f>('Monthly ELEC - Raw'!D207*3.412)</f>
        <v>1648.55898</v>
      </c>
      <c r="E247" s="16">
        <f>('Monthly ELEC - Raw'!E207*3.412)</f>
        <v>1427.792344</v>
      </c>
      <c r="F247" s="16">
        <f>('Monthly ELEC - Raw'!F207*3.412)</f>
        <v>1873.3415399999999</v>
      </c>
      <c r="G247" s="16">
        <f>('Monthly ELEC - Raw'!G207*3.412)</f>
        <v>3738.5420479999998</v>
      </c>
      <c r="H247" s="16">
        <f>('Monthly ELEC - Raw'!H207*3.412)</f>
        <v>4063.4838680000003</v>
      </c>
      <c r="I247" s="16">
        <f>('Monthly ELEC - Raw'!I207*3.412)</f>
        <v>4175.9468000000006</v>
      </c>
      <c r="J247" s="16">
        <f>('Monthly ELEC - Raw'!J207*3.412)</f>
        <v>1819.7151359999998</v>
      </c>
      <c r="K247" s="16">
        <f>('Monthly ELEC - Raw'!K207*3.412)</f>
        <v>1626.1899079999998</v>
      </c>
      <c r="L247" s="16">
        <f>('Monthly ELEC - Raw'!L207*3.412)</f>
        <v>1376.499748</v>
      </c>
      <c r="M247" s="16">
        <f>('Monthly ELEC - Raw'!M207*3.412)</f>
        <v>1590.029532</v>
      </c>
      <c r="N247" s="16">
        <f>('Monthly ELEC - Raw'!N207*3.412)</f>
        <v>27301.622976000002</v>
      </c>
    </row>
    <row r="248" spans="1:14" x14ac:dyDescent="0.4">
      <c r="A248">
        <f>'Monthly ELEC - Raw'!A56</f>
        <v>54</v>
      </c>
      <c r="B248" s="16">
        <f>('Monthly ELEC - Raw'!B56*3.412)</f>
        <v>956.63267599999995</v>
      </c>
      <c r="C248" s="16">
        <f>('Monthly ELEC - Raw'!C56*3.412)</f>
        <v>853.86323599999992</v>
      </c>
      <c r="D248" s="16">
        <f>('Monthly ELEC - Raw'!D56*3.412)</f>
        <v>819.14954799999998</v>
      </c>
      <c r="E248" s="16">
        <f>('Monthly ELEC - Raw'!E56*3.412)</f>
        <v>797.82113600000002</v>
      </c>
      <c r="F248" s="16">
        <f>('Monthly ELEC - Raw'!F56*3.412)</f>
        <v>844.11515199999997</v>
      </c>
      <c r="G248" s="16">
        <f>('Monthly ELEC - Raw'!G56*3.412)</f>
        <v>1343.9287959999999</v>
      </c>
      <c r="H248" s="16">
        <f>('Monthly ELEC - Raw'!H56*3.412)</f>
        <v>1461.4005440000001</v>
      </c>
      <c r="I248" s="16">
        <f>('Monthly ELEC - Raw'!I56*3.412)</f>
        <v>1640.6704359999999</v>
      </c>
      <c r="J248" s="16">
        <f>('Monthly ELEC - Raw'!J56*3.412)</f>
        <v>1099.868436</v>
      </c>
      <c r="K248" s="16">
        <f>('Monthly ELEC - Raw'!K56*3.412)</f>
        <v>853.05459199999996</v>
      </c>
      <c r="L248" s="16">
        <f>('Monthly ELEC - Raw'!L56*3.412)</f>
        <v>939.83198800000002</v>
      </c>
      <c r="M248" s="16">
        <f>('Monthly ELEC - Raw'!M56*3.412)</f>
        <v>1041.796196</v>
      </c>
      <c r="N248" s="16">
        <f>('Monthly ELEC - Raw'!N56*3.412)</f>
        <v>12652.132736</v>
      </c>
    </row>
    <row r="249" spans="1:14" x14ac:dyDescent="0.4">
      <c r="A249">
        <f>'Monthly ELEC - Raw'!A221</f>
        <v>219</v>
      </c>
      <c r="B249" s="16">
        <f>('Monthly ELEC - Raw'!B221*3.412)</f>
        <v>2407.742628</v>
      </c>
      <c r="C249" s="16">
        <f>('Monthly ELEC - Raw'!C221*3.412)</f>
        <v>2183.888132</v>
      </c>
      <c r="D249" s="16">
        <f>('Monthly ELEC - Raw'!D221*3.412)</f>
        <v>2198.0138120000001</v>
      </c>
      <c r="E249" s="16">
        <f>('Monthly ELEC - Raw'!E221*3.412)</f>
        <v>2152.1497079999999</v>
      </c>
      <c r="F249" s="16">
        <f>('Monthly ELEC - Raw'!F221*3.412)</f>
        <v>2618.4131560000001</v>
      </c>
      <c r="G249" s="16">
        <f>('Monthly ELEC - Raw'!G221*3.412)</f>
        <v>3536.2684520000003</v>
      </c>
      <c r="H249" s="16">
        <f>('Monthly ELEC - Raw'!H221*3.412)</f>
        <v>4215.427052</v>
      </c>
      <c r="I249" s="16">
        <f>('Monthly ELEC - Raw'!I221*3.412)</f>
        <v>4174.9812039999997</v>
      </c>
      <c r="J249" s="16">
        <f>('Monthly ELEC - Raw'!J221*3.412)</f>
        <v>2510.9249199999999</v>
      </c>
      <c r="K249" s="16">
        <f>('Monthly ELEC - Raw'!K221*3.412)</f>
        <v>1717.8328160000001</v>
      </c>
      <c r="L249" s="16">
        <f>('Monthly ELEC - Raw'!L221*3.412)</f>
        <v>1752.3554320000001</v>
      </c>
      <c r="M249" s="16">
        <f>('Monthly ELEC - Raw'!M221*3.412)</f>
        <v>1711.029288</v>
      </c>
      <c r="N249" s="16">
        <f>('Monthly ELEC - Raw'!N221*3.412)</f>
        <v>31179.026600000005</v>
      </c>
    </row>
    <row r="250" spans="1:14" x14ac:dyDescent="0.4">
      <c r="A250">
        <f>'Monthly ELEC - Raw'!A161</f>
        <v>159</v>
      </c>
      <c r="B250" s="16">
        <f>('Monthly ELEC - Raw'!B161*3.412)</f>
        <v>9612.9415039999985</v>
      </c>
      <c r="C250" s="16">
        <f>('Monthly ELEC - Raw'!C161*3.412)</f>
        <v>9254.3198319999992</v>
      </c>
      <c r="D250" s="16">
        <f>('Monthly ELEC - Raw'!D161*3.412)</f>
        <v>6628.2876799999658</v>
      </c>
      <c r="E250" s="16">
        <f>('Monthly ELEC - Raw'!E161*3.412)</f>
        <v>4745.2526479999651</v>
      </c>
      <c r="F250" s="16">
        <f>('Monthly ELEC - Raw'!F161*3.412)</f>
        <v>3128.5276279999998</v>
      </c>
      <c r="G250" s="16">
        <f>('Monthly ELEC - Raw'!G161*3.412)</f>
        <v>2227.3706599999996</v>
      </c>
      <c r="H250" s="16">
        <f>('Monthly ELEC - Raw'!H161*3.412)</f>
        <v>2699.0353039999964</v>
      </c>
      <c r="I250" s="16">
        <f>('Monthly ELEC - Raw'!I161*3.412)</f>
        <v>2654.6554199999964</v>
      </c>
      <c r="J250" s="16">
        <f>('Monthly ELEC - Raw'!J161*3.412)</f>
        <v>2447.8745720000002</v>
      </c>
      <c r="K250" s="16">
        <f>('Monthly ELEC - Raw'!K161*3.412)</f>
        <v>3791.837487999966</v>
      </c>
      <c r="L250" s="16">
        <f>('Monthly ELEC - Raw'!L161*3.412)</f>
        <v>9145.8796480000001</v>
      </c>
      <c r="M250" s="16">
        <f>('Monthly ELEC - Raw'!M161*3.412)</f>
        <v>11132.257335999966</v>
      </c>
      <c r="N250" s="16">
        <f>('Monthly ELEC - Raw'!N161*3.412)</f>
        <v>67468.239719999852</v>
      </c>
    </row>
    <row r="251" spans="1:14" x14ac:dyDescent="0.4">
      <c r="A251">
        <f>'Monthly ELEC - Raw'!A21</f>
        <v>19</v>
      </c>
      <c r="B251" s="16">
        <f>('Monthly ELEC - Raw'!B21*3.412)</f>
        <v>653.17621999999994</v>
      </c>
      <c r="C251" s="16">
        <f>('Monthly ELEC - Raw'!C21*3.412)</f>
        <v>610.24984800000004</v>
      </c>
      <c r="D251" s="16">
        <f>('Monthly ELEC - Raw'!D21*3.412)</f>
        <v>788.34260000000006</v>
      </c>
      <c r="E251" s="16">
        <f>('Monthly ELEC - Raw'!E21*3.412)</f>
        <v>315.47351999999995</v>
      </c>
      <c r="F251" s="16">
        <f>('Monthly ELEC - Raw'!F21*3.412)</f>
        <v>408.099084</v>
      </c>
      <c r="G251" s="16">
        <f>('Monthly ELEC - Raw'!G21*3.412)</f>
        <v>1432.98882</v>
      </c>
      <c r="H251" s="16">
        <f>('Monthly ELEC - Raw'!H21*3.412)</f>
        <v>1213.4846239999999</v>
      </c>
      <c r="I251" s="16">
        <f>('Monthly ELEC - Raw'!I21*3.412)</f>
        <v>1644.5942359999999</v>
      </c>
      <c r="J251" s="16">
        <f>('Monthly ELEC - Raw'!J21*3.412)</f>
        <v>72.999740000000003</v>
      </c>
      <c r="K251" s="16">
        <f>('Monthly ELEC - Raw'!K21*3.412)</f>
        <v>47.317616000000001</v>
      </c>
      <c r="L251" s="16">
        <f>('Monthly ELEC - Raw'!L21*3.412)</f>
        <v>91.868099999999998</v>
      </c>
      <c r="M251" s="16">
        <f>('Monthly ELEC - Raw'!M21*3.412)</f>
        <v>431.59070400000002</v>
      </c>
      <c r="N251" s="16">
        <f>('Monthly ELEC - Raw'!N21*3.412)</f>
        <v>7710.1851120000019</v>
      </c>
    </row>
    <row r="252" spans="1:14" x14ac:dyDescent="0.4">
      <c r="A252">
        <f>'Monthly ELEC - Raw'!A240</f>
        <v>238</v>
      </c>
      <c r="B252" s="16">
        <f>('Monthly ELEC - Raw'!B240*3.412)</f>
        <v>4589.2969519999997</v>
      </c>
      <c r="C252" s="16">
        <f>('Monthly ELEC - Raw'!C240*3.412)</f>
        <v>3918.8662480000003</v>
      </c>
      <c r="D252" s="16">
        <f>('Monthly ELEC - Raw'!D240*3.412)</f>
        <v>4752.8443479999996</v>
      </c>
      <c r="E252" s="16">
        <f>('Monthly ELEC - Raw'!E240*3.412)</f>
        <v>4233.9303280000004</v>
      </c>
      <c r="F252" s="16">
        <f>('Monthly ELEC - Raw'!F240*3.412)</f>
        <v>5104.13022</v>
      </c>
      <c r="G252" s="16">
        <f>('Monthly ELEC - Raw'!G240*3.412)</f>
        <v>5233.5917359999994</v>
      </c>
      <c r="H252" s="16">
        <f>('Monthly ELEC - Raw'!H240*3.412)</f>
        <v>5459.9813480000003</v>
      </c>
      <c r="I252" s="16">
        <f>('Monthly ELEC - Raw'!I240*3.412)</f>
        <v>5102.44128</v>
      </c>
      <c r="J252" s="16">
        <f>('Monthly ELEC - Raw'!J240*3.412)</f>
        <v>4471.1189199999999</v>
      </c>
      <c r="K252" s="16">
        <f>('Monthly ELEC - Raw'!K240*3.412)</f>
        <v>3512.7358879999997</v>
      </c>
      <c r="L252" s="16">
        <f>('Monthly ELEC - Raw'!L240*3.412)</f>
        <v>3514.7626159999995</v>
      </c>
      <c r="M252" s="16">
        <f>('Monthly ELEC - Raw'!M240*3.412)</f>
        <v>3792.5983639999999</v>
      </c>
      <c r="N252" s="16">
        <f>('Monthly ELEC - Raw'!N240*3.412)</f>
        <v>53686.298248000006</v>
      </c>
    </row>
    <row r="253" spans="1:14" x14ac:dyDescent="0.4">
      <c r="A253">
        <f>'Monthly ELEC - Raw'!A100</f>
        <v>98</v>
      </c>
      <c r="B253" s="16">
        <f>('Monthly ELEC - Raw'!B100*3.412)</f>
        <v>5466.6859279999653</v>
      </c>
      <c r="C253" s="16">
        <f>('Monthly ELEC - Raw'!C100*3.412)</f>
        <v>4893.654176</v>
      </c>
      <c r="D253" s="16">
        <f>('Monthly ELEC - Raw'!D100*3.412)</f>
        <v>3833.8938000000003</v>
      </c>
      <c r="E253" s="16">
        <f>('Monthly ELEC - Raw'!E100*3.412)</f>
        <v>2980.6140159999964</v>
      </c>
      <c r="F253" s="16">
        <f>('Monthly ELEC - Raw'!F100*3.412)</f>
        <v>3166.7761479999999</v>
      </c>
      <c r="G253" s="16">
        <f>('Monthly ELEC - Raw'!G100*3.412)</f>
        <v>5198.8302799999656</v>
      </c>
      <c r="H253" s="16">
        <f>('Monthly ELEC - Raw'!H100*3.412)</f>
        <v>5816.7707760000003</v>
      </c>
      <c r="I253" s="16">
        <f>('Monthly ELEC - Raw'!I100*3.412)</f>
        <v>6661.2032440000003</v>
      </c>
      <c r="J253" s="16">
        <f>('Monthly ELEC - Raw'!J100*3.412)</f>
        <v>3713.0134639999997</v>
      </c>
      <c r="K253" s="16">
        <f>('Monthly ELEC - Raw'!K100*3.412)</f>
        <v>3002.6009439999966</v>
      </c>
      <c r="L253" s="16">
        <f>('Monthly ELEC - Raw'!L100*3.412)</f>
        <v>3970.1997879999653</v>
      </c>
      <c r="M253" s="16">
        <f>('Monthly ELEC - Raw'!M100*3.412)</f>
        <v>4412.036728</v>
      </c>
      <c r="N253" s="16">
        <f>('Monthly ELEC - Raw'!N100*3.412)</f>
        <v>53116.27929199989</v>
      </c>
    </row>
    <row r="254" spans="1:14" x14ac:dyDescent="0.4">
      <c r="A254">
        <f>'Monthly ELEC - Raw'!A80</f>
        <v>78</v>
      </c>
      <c r="B254" s="16">
        <f>('Monthly ELEC - Raw'!B80*3.412)</f>
        <v>924.42680800000005</v>
      </c>
      <c r="C254" s="16">
        <f>('Monthly ELEC - Raw'!C80*3.412)</f>
        <v>877.55957599999988</v>
      </c>
      <c r="D254" s="16">
        <f>('Monthly ELEC - Raw'!D80*3.412)</f>
        <v>742.11341200000004</v>
      </c>
      <c r="E254" s="16">
        <f>('Monthly ELEC - Raw'!E80*3.412)</f>
        <v>640.32662800000003</v>
      </c>
      <c r="F254" s="16">
        <f>('Monthly ELEC - Raw'!F80*3.412)</f>
        <v>631.608968</v>
      </c>
      <c r="G254" s="16">
        <f>('Monthly ELEC - Raw'!G80*3.412)</f>
        <v>985.22182399999997</v>
      </c>
      <c r="H254" s="16">
        <f>('Monthly ELEC - Raw'!H80*3.412)</f>
        <v>1175.6114239999999</v>
      </c>
      <c r="I254" s="16">
        <f>('Monthly ELEC - Raw'!I80*3.412)</f>
        <v>1335.255492</v>
      </c>
      <c r="J254" s="16">
        <f>('Monthly ELEC - Raw'!J80*3.412)</f>
        <v>679.36332000000004</v>
      </c>
      <c r="K254" s="16">
        <f>('Monthly ELEC - Raw'!K80*3.412)</f>
        <v>660.90098799999998</v>
      </c>
      <c r="L254" s="16">
        <f>('Monthly ELEC - Raw'!L80*3.412)</f>
        <v>676.65419199999997</v>
      </c>
      <c r="M254" s="16">
        <f>('Monthly ELEC - Raw'!M80*3.412)</f>
        <v>796.56551999999999</v>
      </c>
      <c r="N254" s="16">
        <f>('Monthly ELEC - Raw'!N80*3.412)</f>
        <v>10125.608151999999</v>
      </c>
    </row>
    <row r="255" spans="1:14" x14ac:dyDescent="0.4">
      <c r="A255">
        <f>'Monthly ELEC - Raw'!A135</f>
        <v>133</v>
      </c>
      <c r="B255" s="16">
        <f>('Monthly ELEC - Raw'!B135*3.412)</f>
        <v>4595.609152</v>
      </c>
      <c r="C255" s="16">
        <f>('Monthly ELEC - Raw'!C135*3.412)</f>
        <v>5578.3675119999998</v>
      </c>
      <c r="D255" s="16">
        <f>('Monthly ELEC - Raw'!D135*3.412)</f>
        <v>3106.8034239999965</v>
      </c>
      <c r="E255" s="16">
        <f>('Monthly ELEC - Raw'!E135*3.412)</f>
        <v>2646.9135919999999</v>
      </c>
      <c r="F255" s="16">
        <f>('Monthly ELEC - Raw'!F135*3.412)</f>
        <v>3792.2981079999659</v>
      </c>
      <c r="G255" s="16">
        <f>('Monthly ELEC - Raw'!G135*3.412)</f>
        <v>4974.2626760000003</v>
      </c>
      <c r="H255" s="16">
        <f>('Monthly ELEC - Raw'!H135*3.412)</f>
        <v>6052.2294839999995</v>
      </c>
      <c r="I255" s="16">
        <f>('Monthly ELEC - Raw'!I135*3.412)</f>
        <v>6963.5576239999655</v>
      </c>
      <c r="J255" s="16">
        <f>('Monthly ELEC - Raw'!J135*3.412)</f>
        <v>3650.4203239999997</v>
      </c>
      <c r="K255" s="16">
        <f>('Monthly ELEC - Raw'!K135*3.412)</f>
        <v>3383.3119039999965</v>
      </c>
      <c r="L255" s="16">
        <f>('Monthly ELEC - Raw'!L135*3.412)</f>
        <v>3046.2472479999997</v>
      </c>
      <c r="M255" s="16">
        <f>('Monthly ELEC - Raw'!M135*3.412)</f>
        <v>3095.8031359999964</v>
      </c>
      <c r="N255" s="16">
        <f>('Monthly ELEC - Raw'!N135*3.412)</f>
        <v>50885.824183999925</v>
      </c>
    </row>
    <row r="256" spans="1:14" x14ac:dyDescent="0.4">
      <c r="A256">
        <f>'Monthly ELEC - Raw'!A20</f>
        <v>18</v>
      </c>
      <c r="B256" s="16">
        <f>('Monthly ELEC - Raw'!B20*3.412)</f>
        <v>1367.73432</v>
      </c>
      <c r="C256" s="16">
        <f>('Monthly ELEC - Raw'!C20*3.412)</f>
        <v>1411.213436</v>
      </c>
      <c r="D256" s="16">
        <f>('Monthly ELEC - Raw'!D20*3.412)</f>
        <v>1279.895792</v>
      </c>
      <c r="E256" s="16">
        <f>('Monthly ELEC - Raw'!E20*3.412)</f>
        <v>1427.372668</v>
      </c>
      <c r="F256" s="16">
        <f>('Monthly ELEC - Raw'!F20*3.412)</f>
        <v>1900.1325640000002</v>
      </c>
      <c r="G256" s="16">
        <f>('Monthly ELEC - Raw'!G20*3.412)</f>
        <v>3234.3473960000001</v>
      </c>
      <c r="H256" s="16">
        <f>('Monthly ELEC - Raw'!H20*3.412)</f>
        <v>3182.7408959999998</v>
      </c>
      <c r="I256" s="16">
        <f>('Monthly ELEC - Raw'!I20*3.412)</f>
        <v>3506.744416</v>
      </c>
      <c r="J256" s="16">
        <f>('Monthly ELEC - Raw'!J20*3.412)</f>
        <v>1824.2599199999997</v>
      </c>
      <c r="K256" s="16">
        <f>('Monthly ELEC - Raw'!K20*3.412)</f>
        <v>1376.8477720000001</v>
      </c>
      <c r="L256" s="16">
        <f>('Monthly ELEC - Raw'!L20*3.412)</f>
        <v>1300.4189719999999</v>
      </c>
      <c r="M256" s="16">
        <f>('Monthly ELEC - Raw'!M20*3.412)</f>
        <v>1443.4295400000001</v>
      </c>
      <c r="N256" s="16">
        <f>('Monthly ELEC - Raw'!N20*3.412)</f>
        <v>23255.137692</v>
      </c>
    </row>
    <row r="257" spans="1:14" x14ac:dyDescent="0.4">
      <c r="A257">
        <f>'Monthly ELEC - Raw'!A236</f>
        <v>234</v>
      </c>
      <c r="B257" s="16">
        <f>('Monthly ELEC - Raw'!B236*3.412)</f>
        <v>1344.8056799999999</v>
      </c>
      <c r="C257" s="16">
        <f>('Monthly ELEC - Raw'!C236*3.412)</f>
        <v>1444.6032680000001</v>
      </c>
      <c r="D257" s="16">
        <f>('Monthly ELEC - Raw'!D236*3.412)</f>
        <v>1286.3001159999999</v>
      </c>
      <c r="E257" s="16">
        <f>('Monthly ELEC - Raw'!E236*3.412)</f>
        <v>1056.420028</v>
      </c>
      <c r="F257" s="16">
        <f>('Monthly ELEC - Raw'!F236*3.412)</f>
        <v>1170.0328039999999</v>
      </c>
      <c r="G257" s="16">
        <f>('Monthly ELEC - Raw'!G236*3.412)</f>
        <v>2031.4365599999999</v>
      </c>
      <c r="H257" s="16">
        <f>('Monthly ELEC - Raw'!H236*3.412)</f>
        <v>2263.7152839999999</v>
      </c>
      <c r="I257" s="16">
        <f>('Monthly ELEC - Raw'!I236*3.412)</f>
        <v>2579.6084799999999</v>
      </c>
      <c r="J257" s="16">
        <f>('Monthly ELEC - Raw'!J236*3.412)</f>
        <v>1709.6610759999999</v>
      </c>
      <c r="K257" s="16">
        <f>('Monthly ELEC - Raw'!K236*3.412)</f>
        <v>1297.051328</v>
      </c>
      <c r="L257" s="16">
        <f>('Monthly ELEC - Raw'!L236*3.412)</f>
        <v>1272.0004240000001</v>
      </c>
      <c r="M257" s="16">
        <f>('Monthly ELEC - Raw'!M236*3.412)</f>
        <v>1250.095384</v>
      </c>
      <c r="N257" s="16">
        <f>('Monthly ELEC - Raw'!N236*3.412)</f>
        <v>18705.730431999997</v>
      </c>
    </row>
    <row r="258" spans="1:14" x14ac:dyDescent="0.4">
      <c r="A258">
        <f>'Monthly ELEC - Raw'!A223</f>
        <v>221</v>
      </c>
      <c r="B258" s="16">
        <f>('Monthly ELEC - Raw'!B223*3.412)</f>
        <v>4144.7065279999997</v>
      </c>
      <c r="C258" s="16">
        <f>('Monthly ELEC - Raw'!C223*3.412)</f>
        <v>4092.5575199999998</v>
      </c>
      <c r="D258" s="16">
        <f>('Monthly ELEC - Raw'!D223*3.412)</f>
        <v>2468.0463159999999</v>
      </c>
      <c r="E258" s="16">
        <f>('Monthly ELEC - Raw'!E223*3.412)</f>
        <v>1867.9164600000001</v>
      </c>
      <c r="F258" s="16">
        <f>('Monthly ELEC - Raw'!F223*3.412)</f>
        <v>1927.5889279999999</v>
      </c>
      <c r="G258" s="16">
        <f>('Monthly ELEC - Raw'!G223*3.412)</f>
        <v>3077.9106079999997</v>
      </c>
      <c r="H258" s="16">
        <f>('Monthly ELEC - Raw'!H223*3.412)</f>
        <v>3283.3812479999997</v>
      </c>
      <c r="I258" s="16">
        <f>('Monthly ELEC - Raw'!I223*3.412)</f>
        <v>3564.58464</v>
      </c>
      <c r="J258" s="16">
        <f>('Monthly ELEC - Raw'!J223*3.412)</f>
        <v>2613.998028</v>
      </c>
      <c r="K258" s="16">
        <f>('Monthly ELEC - Raw'!K223*3.412)</f>
        <v>2023.097632</v>
      </c>
      <c r="L258" s="16">
        <f>('Monthly ELEC - Raw'!L223*3.412)</f>
        <v>1618.2399479999999</v>
      </c>
      <c r="M258" s="16">
        <f>('Monthly ELEC - Raw'!M223*3.412)</f>
        <v>1978.0728799999999</v>
      </c>
      <c r="N258" s="16">
        <f>('Monthly ELEC - Raw'!N223*3.412)</f>
        <v>32660.100736</v>
      </c>
    </row>
    <row r="259" spans="1:14" x14ac:dyDescent="0.4">
      <c r="A259">
        <f>'Monthly ELEC - Raw'!A247</f>
        <v>245</v>
      </c>
      <c r="B259" s="16">
        <f>('Monthly ELEC - Raw'!B247*3.412)</f>
        <v>782.20441200000005</v>
      </c>
      <c r="C259" s="16">
        <f>('Monthly ELEC - Raw'!C247*3.412)</f>
        <v>697.57998800000007</v>
      </c>
      <c r="D259" s="16">
        <f>('Monthly ELEC - Raw'!D247*3.412)</f>
        <v>708.92147599999998</v>
      </c>
      <c r="E259" s="16">
        <f>('Monthly ELEC - Raw'!E247*3.412)</f>
        <v>697.72670399999993</v>
      </c>
      <c r="F259" s="16">
        <f>('Monthly ELEC - Raw'!F247*3.412)</f>
        <v>625.23876400000006</v>
      </c>
      <c r="G259" s="16">
        <f>('Monthly ELEC - Raw'!G247*3.412)</f>
        <v>1123.5238320000001</v>
      </c>
      <c r="H259" s="16">
        <f>('Monthly ELEC - Raw'!H247*3.412)</f>
        <v>1632.7272999999998</v>
      </c>
      <c r="I259" s="16">
        <f>('Monthly ELEC - Raw'!I247*3.412)</f>
        <v>2021.4496359999998</v>
      </c>
      <c r="J259" s="16">
        <f>('Monthly ELEC - Raw'!J247*3.412)</f>
        <v>862.24652000000003</v>
      </c>
      <c r="K259" s="16">
        <f>('Monthly ELEC - Raw'!K247*3.412)</f>
        <v>644.15489200000002</v>
      </c>
      <c r="L259" s="16">
        <f>('Monthly ELEC - Raw'!L247*3.412)</f>
        <v>585.20235600000001</v>
      </c>
      <c r="M259" s="16">
        <f>('Monthly ELEC - Raw'!M247*3.412)</f>
        <v>629.71189599999991</v>
      </c>
      <c r="N259" s="16">
        <f>('Monthly ELEC - Raw'!N247*3.412)</f>
        <v>11010.687776000001</v>
      </c>
    </row>
    <row r="260" spans="1:14" x14ac:dyDescent="0.4">
      <c r="A260">
        <f>'Monthly ELEC - Raw'!A153</f>
        <v>151</v>
      </c>
      <c r="B260" s="16">
        <f>('Monthly ELEC - Raw'!B153*3.412)</f>
        <v>2211.0169439999968</v>
      </c>
      <c r="C260" s="16">
        <f>('Monthly ELEC - Raw'!C153*3.412)</f>
        <v>1936.9412199999967</v>
      </c>
      <c r="D260" s="16">
        <f>('Monthly ELEC - Raw'!D153*3.412)</f>
        <v>1914.5141439999998</v>
      </c>
      <c r="E260" s="16">
        <f>('Monthly ELEC - Raw'!E153*3.412)</f>
        <v>1917.0356119999999</v>
      </c>
      <c r="F260" s="16">
        <f>('Monthly ELEC - Raw'!F153*3.412)</f>
        <v>2454.5416199999963</v>
      </c>
      <c r="G260" s="16">
        <f>('Monthly ELEC - Raw'!G153*3.412)</f>
        <v>3160.3752359999999</v>
      </c>
      <c r="H260" s="16">
        <f>('Monthly ELEC - Raw'!H153*3.412)</f>
        <v>4099.5043519999663</v>
      </c>
      <c r="I260" s="16">
        <f>('Monthly ELEC - Raw'!I153*3.412)</f>
        <v>4263.065396</v>
      </c>
      <c r="J260" s="16">
        <f>('Monthly ELEC - Raw'!J153*3.412)</f>
        <v>2828.3535159999997</v>
      </c>
      <c r="K260" s="16">
        <f>('Monthly ELEC - Raw'!K153*3.412)</f>
        <v>2429.4156519999997</v>
      </c>
      <c r="L260" s="16">
        <f>('Monthly ELEC - Raw'!L153*3.412)</f>
        <v>1953.4689479999965</v>
      </c>
      <c r="M260" s="16">
        <f>('Monthly ELEC - Raw'!M153*3.412)</f>
        <v>2427.170556</v>
      </c>
      <c r="N260" s="16">
        <f>('Monthly ELEC - Raw'!N153*3.412)</f>
        <v>31595.403195999952</v>
      </c>
    </row>
    <row r="261" spans="1:14" x14ac:dyDescent="0.4">
      <c r="A261">
        <f>'Monthly ELEC - Raw'!A49</f>
        <v>47</v>
      </c>
      <c r="B261" s="16">
        <f>('Monthly ELEC - Raw'!B49*3.412)</f>
        <v>6656.6106920000002</v>
      </c>
      <c r="C261" s="16">
        <f>('Monthly ELEC - Raw'!C49*3.412)</f>
        <v>8610.7927479999998</v>
      </c>
      <c r="D261" s="16">
        <f>('Monthly ELEC - Raw'!D49*3.412)</f>
        <v>7523.0983279999991</v>
      </c>
      <c r="E261" s="16">
        <f>('Monthly ELEC - Raw'!E49*3.412)</f>
        <v>7832.1334040000002</v>
      </c>
      <c r="F261" s="16">
        <f>('Monthly ELEC - Raw'!F49*3.412)</f>
        <v>7215.1243839999997</v>
      </c>
      <c r="G261" s="16">
        <f>('Monthly ELEC - Raw'!G49*3.412)</f>
        <v>7490.9709359999997</v>
      </c>
      <c r="H261" s="16">
        <f>('Monthly ELEC - Raw'!H49*3.412)</f>
        <v>8533.7804960000012</v>
      </c>
      <c r="I261" s="16">
        <f>('Monthly ELEC - Raw'!I49*3.412)</f>
        <v>8471.5831479999997</v>
      </c>
      <c r="J261" s="16">
        <f>('Monthly ELEC - Raw'!J49*3.412)</f>
        <v>7286.8514479999994</v>
      </c>
      <c r="K261" s="16">
        <f>('Monthly ELEC - Raw'!K49*3.412)</f>
        <v>5928.8515639999996</v>
      </c>
      <c r="L261" s="16">
        <f>('Monthly ELEC - Raw'!L49*3.412)</f>
        <v>7346.1963640000004</v>
      </c>
      <c r="M261" s="16">
        <f>('Monthly ELEC - Raw'!M49*3.412)</f>
        <v>9288.9311600000001</v>
      </c>
      <c r="N261" s="16">
        <f>('Monthly ELEC - Raw'!N49*3.412)</f>
        <v>92184.924671999994</v>
      </c>
    </row>
    <row r="262" spans="1:14" x14ac:dyDescent="0.4">
      <c r="A262">
        <f>'Monthly ELEC - Raw'!A257</f>
        <v>255</v>
      </c>
      <c r="B262" s="16">
        <f>('Monthly ELEC - Raw'!B257*3.412)</f>
        <v>659.13698399999998</v>
      </c>
      <c r="C262" s="16">
        <f>('Monthly ELEC - Raw'!C257*3.412)</f>
        <v>599.95925599999998</v>
      </c>
      <c r="D262" s="16">
        <f>('Monthly ELEC - Raw'!D257*3.412)</f>
        <v>586.67975200000001</v>
      </c>
      <c r="E262" s="16">
        <f>('Monthly ELEC - Raw'!E257*3.412)</f>
        <v>534.55462799999998</v>
      </c>
      <c r="F262" s="16">
        <f>('Monthly ELEC - Raw'!F257*3.412)</f>
        <v>508.67119600000001</v>
      </c>
      <c r="G262" s="16">
        <f>('Monthly ELEC - Raw'!G257*3.412)</f>
        <v>489.22279600000002</v>
      </c>
      <c r="H262" s="16">
        <f>('Monthly ELEC - Raw'!H257*3.412)</f>
        <v>623.14720799999998</v>
      </c>
      <c r="I262" s="16">
        <f>('Monthly ELEC - Raw'!I257*3.412)</f>
        <v>564.2595</v>
      </c>
      <c r="J262" s="16">
        <f>('Monthly ELEC - Raw'!J257*3.412)</f>
        <v>520.91345200000001</v>
      </c>
      <c r="K262" s="16">
        <f>('Monthly ELEC - Raw'!K257*3.412)</f>
        <v>482.70246400000002</v>
      </c>
      <c r="L262" s="16">
        <f>('Monthly ELEC - Raw'!L257*3.412)</f>
        <v>329.96428399999996</v>
      </c>
      <c r="M262" s="16">
        <f>('Monthly ELEC - Raw'!M257*3.412)</f>
        <v>434.91399199999995</v>
      </c>
      <c r="N262" s="16">
        <f>('Monthly ELEC - Raw'!N257*3.412)</f>
        <v>6334.1255119999996</v>
      </c>
    </row>
    <row r="263" spans="1:14" x14ac:dyDescent="0.4">
      <c r="A263">
        <f>'Monthly ELEC - Raw'!A245</f>
        <v>243</v>
      </c>
      <c r="B263" s="16">
        <f>('Monthly ELEC - Raw'!B245*3.412)</f>
        <v>3452.592564</v>
      </c>
      <c r="C263" s="16">
        <f>('Monthly ELEC - Raw'!C245*3.412)</f>
        <v>5341.3461079999997</v>
      </c>
      <c r="D263" s="16">
        <f>('Monthly ELEC - Raw'!D245*3.412)</f>
        <v>3753.7493320000003</v>
      </c>
      <c r="E263" s="16">
        <f>('Monthly ELEC - Raw'!E245*3.412)</f>
        <v>2981.4124240000001</v>
      </c>
      <c r="F263" s="16">
        <f>('Monthly ELEC - Raw'!F245*3.412)</f>
        <v>2613.513524</v>
      </c>
      <c r="G263" s="16">
        <f>('Monthly ELEC - Raw'!G245*3.412)</f>
        <v>2214.69508</v>
      </c>
      <c r="H263" s="16">
        <f>('Monthly ELEC - Raw'!H245*3.412)</f>
        <v>2540.970992</v>
      </c>
      <c r="I263" s="16">
        <f>('Monthly ELEC - Raw'!I245*3.412)</f>
        <v>2393.0164359999999</v>
      </c>
      <c r="J263" s="16">
        <f>('Monthly ELEC - Raw'!J245*3.412)</f>
        <v>2273.9512839999998</v>
      </c>
      <c r="K263" s="16">
        <f>('Monthly ELEC - Raw'!K245*3.412)</f>
        <v>2515.1762719999997</v>
      </c>
      <c r="L263" s="16">
        <f>('Monthly ELEC - Raw'!L245*3.412)</f>
        <v>3918.0030119999997</v>
      </c>
      <c r="M263" s="16">
        <f>('Monthly ELEC - Raw'!M245*3.412)</f>
        <v>4977.1116959999999</v>
      </c>
      <c r="N263" s="16">
        <f>('Monthly ELEC - Raw'!N245*3.412)</f>
        <v>38975.538724000005</v>
      </c>
    </row>
    <row r="264" spans="1:14" x14ac:dyDescent="0.4">
      <c r="A264">
        <f>'Monthly ELEC - Raw'!A63</f>
        <v>61</v>
      </c>
      <c r="B264" s="16">
        <f>('Monthly ELEC - Raw'!B63*3.412)</f>
        <v>1472.9603999999999</v>
      </c>
      <c r="C264" s="16">
        <f>('Monthly ELEC - Raw'!C63*3.412)</f>
        <v>1092.0447199999999</v>
      </c>
      <c r="D264" s="16">
        <f>('Monthly ELEC - Raw'!D63*3.412)</f>
        <v>1145.858784</v>
      </c>
      <c r="E264" s="16">
        <f>('Monthly ELEC - Raw'!E63*3.412)</f>
        <v>1064.530352</v>
      </c>
      <c r="F264" s="16">
        <f>('Monthly ELEC - Raw'!F63*3.412)</f>
        <v>1280.254052</v>
      </c>
      <c r="G264" s="16">
        <f>('Monthly ELEC - Raw'!G63*3.412)</f>
        <v>1930.826916</v>
      </c>
      <c r="H264" s="16">
        <f>('Monthly ELEC - Raw'!H63*3.412)</f>
        <v>2192.4283679999999</v>
      </c>
      <c r="I264" s="16">
        <f>('Monthly ELEC - Raw'!I63*3.412)</f>
        <v>2688.2772679999998</v>
      </c>
      <c r="J264" s="16">
        <f>('Monthly ELEC - Raw'!J63*3.412)</f>
        <v>1497.5438599999998</v>
      </c>
      <c r="K264" s="16">
        <f>('Monthly ELEC - Raw'!K63*3.412)</f>
        <v>1108.2346600000001</v>
      </c>
      <c r="L264" s="16">
        <f>('Monthly ELEC - Raw'!L63*3.412)</f>
        <v>1083.681908</v>
      </c>
      <c r="M264" s="16">
        <f>('Monthly ELEC - Raw'!M63*3.412)</f>
        <v>1105.2798680000001</v>
      </c>
      <c r="N264" s="16">
        <f>('Monthly ELEC - Raw'!N63*3.412)</f>
        <v>17661.921156000004</v>
      </c>
    </row>
    <row r="265" spans="1:14" x14ac:dyDescent="0.4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</row>
    <row r="266" spans="1:14" x14ac:dyDescent="0.4">
      <c r="A266" t="str">
        <f>'Monthly ELEC - Raw'!A266</f>
        <v>Total</v>
      </c>
      <c r="B266" s="16">
        <f>('Monthly ELEC - Raw'!B266*3.412)</f>
        <v>451782.97800399968</v>
      </c>
      <c r="C266" s="16">
        <f>('Monthly ELEC - Raw'!C266*3.412)</f>
        <v>422279.0728039997</v>
      </c>
      <c r="D266" s="16">
        <f>('Monthly ELEC - Raw'!D266*3.412)</f>
        <v>375200.67212399963</v>
      </c>
      <c r="E266" s="16">
        <f>('Monthly ELEC - Raw'!E266*3.412)</f>
        <v>339676.25197999965</v>
      </c>
      <c r="F266" s="16">
        <f>('Monthly ELEC - Raw'!F266*3.412)</f>
        <v>375112.4070960001</v>
      </c>
      <c r="G266" s="16">
        <f>('Monthly ELEC - Raw'!G266*3.412)</f>
        <v>512948.56108799955</v>
      </c>
      <c r="H266" s="16">
        <f>('Monthly ELEC - Raw'!H266*3.412)</f>
        <v>563178.55451599939</v>
      </c>
      <c r="I266" s="16">
        <f>('Monthly ELEC - Raw'!I266*3.412)</f>
        <v>614269.49449199915</v>
      </c>
      <c r="J266" s="16">
        <f>('Monthly ELEC - Raw'!J266*3.412)</f>
        <v>394532.37490000005</v>
      </c>
      <c r="K266" s="16">
        <f>('Monthly ELEC - Raw'!K266*3.412)</f>
        <v>356258.76987600006</v>
      </c>
      <c r="L266" s="16">
        <f>('Monthly ELEC - Raw'!L266*3.412)</f>
        <v>389922.51382400002</v>
      </c>
      <c r="M266" s="16">
        <f>('Monthly ELEC - Raw'!M266*3.412)</f>
        <v>423973.70060800022</v>
      </c>
      <c r="N266" s="16">
        <f>('Monthly ELEC - Raw'!N266*3.412)</f>
        <v>5219135.3513119975</v>
      </c>
    </row>
  </sheetData>
  <autoFilter ref="A2:N264" xr:uid="{414F2EAC-03CE-492F-B6F1-BB35BCD33DEE}">
    <sortState xmlns:xlrd2="http://schemas.microsoft.com/office/spreadsheetml/2017/richdata2" ref="A3:N264">
      <sortCondition ref="N2:N264"/>
    </sortState>
  </autoFilter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FA418-46DB-4A37-B317-B57459470FF0}">
  <dimension ref="A2:AF266"/>
  <sheetViews>
    <sheetView zoomScale="48" zoomScaleNormal="71" workbookViewId="0">
      <selection activeCell="L48" sqref="A42:L48"/>
    </sheetView>
  </sheetViews>
  <sheetFormatPr defaultRowHeight="14.6" x14ac:dyDescent="0.4"/>
  <cols>
    <col min="2" max="7" width="13.4609375" bestFit="1" customWidth="1"/>
    <col min="8" max="11" width="12.3828125" bestFit="1" customWidth="1"/>
    <col min="12" max="13" width="13.4609375" bestFit="1" customWidth="1"/>
    <col min="14" max="14" width="14.4609375" bestFit="1" customWidth="1"/>
    <col min="16" max="16" width="16.61328125" bestFit="1" customWidth="1"/>
  </cols>
  <sheetData>
    <row r="2" spans="1:32" x14ac:dyDescent="0.4">
      <c r="A2" s="1" t="str">
        <f>'Monthly ELEC - Raw'!A2</f>
        <v>House</v>
      </c>
      <c r="B2" s="31" t="str">
        <f>'Monthly ELEC - Raw'!B2</f>
        <v>January</v>
      </c>
      <c r="C2" s="1" t="str">
        <f>'Monthly ELEC - Raw'!C2</f>
        <v>Feburary</v>
      </c>
      <c r="D2" s="1" t="str">
        <f>'Monthly ELEC - Raw'!D2</f>
        <v>March</v>
      </c>
      <c r="E2" s="1" t="str">
        <f>'Monthly ELEC - Raw'!E2</f>
        <v>April</v>
      </c>
      <c r="F2" s="1" t="str">
        <f>'Monthly ELEC - Raw'!F2</f>
        <v>May</v>
      </c>
      <c r="G2" s="1" t="str">
        <f>'Monthly ELEC - Raw'!G2</f>
        <v>June</v>
      </c>
      <c r="H2" s="1" t="str">
        <f>'Monthly ELEC - Raw'!H2</f>
        <v>July</v>
      </c>
      <c r="I2" s="1" t="str">
        <f>'Monthly ELEC - Raw'!I2</f>
        <v>August</v>
      </c>
      <c r="J2" s="1" t="str">
        <f>'Monthly ELEC - Raw'!J2</f>
        <v>September</v>
      </c>
      <c r="K2" s="1" t="str">
        <f>'Monthly ELEC - Raw'!K2</f>
        <v>October</v>
      </c>
      <c r="L2" s="1" t="str">
        <f>'Monthly ELEC - Raw'!L2</f>
        <v>November</v>
      </c>
      <c r="M2" s="1" t="str">
        <f>'Monthly ELEC - Raw'!M2</f>
        <v>December</v>
      </c>
      <c r="N2" s="1" t="str">
        <f>'Monthly ELEC - Raw'!N2</f>
        <v>Total 2021</v>
      </c>
      <c r="P2" s="34" t="s">
        <v>32</v>
      </c>
      <c r="Q2" s="33" t="s">
        <v>0</v>
      </c>
      <c r="R2" t="s">
        <v>1</v>
      </c>
      <c r="S2" t="s">
        <v>2</v>
      </c>
      <c r="T2" t="s">
        <v>3</v>
      </c>
      <c r="U2" t="s">
        <v>4</v>
      </c>
      <c r="V2" t="s">
        <v>5</v>
      </c>
      <c r="W2" t="s">
        <v>6</v>
      </c>
      <c r="X2" t="s">
        <v>7</v>
      </c>
      <c r="Y2" t="s">
        <v>8</v>
      </c>
      <c r="Z2" t="s">
        <v>9</v>
      </c>
      <c r="AA2" t="s">
        <v>10</v>
      </c>
      <c r="AB2" t="s">
        <v>11</v>
      </c>
      <c r="AC2" t="s">
        <v>12</v>
      </c>
      <c r="AD2" s="41" t="s">
        <v>52</v>
      </c>
      <c r="AE2" s="41" t="s">
        <v>51</v>
      </c>
      <c r="AF2" s="41" t="s">
        <v>53</v>
      </c>
    </row>
    <row r="3" spans="1:32" x14ac:dyDescent="0.4">
      <c r="A3" s="30">
        <f>'Monthly ELEC - Raw'!A261</f>
        <v>259</v>
      </c>
      <c r="B3" s="32">
        <f>('Monthly GAS - Raw'!B261*102)</f>
        <v>0</v>
      </c>
      <c r="C3" s="32">
        <f>('Monthly GAS - Raw'!C261*102)</f>
        <v>0</v>
      </c>
      <c r="D3" s="32">
        <f>('Monthly GAS - Raw'!D261*102)</f>
        <v>0</v>
      </c>
      <c r="E3" s="32">
        <f>('Monthly GAS - Raw'!E261*102)</f>
        <v>0</v>
      </c>
      <c r="F3" s="32">
        <f>('Monthly GAS - Raw'!F261*102)</f>
        <v>0</v>
      </c>
      <c r="G3" s="32">
        <f>('Monthly GAS - Raw'!G261*102)</f>
        <v>0</v>
      </c>
      <c r="H3" s="32">
        <f>('Monthly GAS - Raw'!H261*102)</f>
        <v>0</v>
      </c>
      <c r="I3" s="32">
        <f>('Monthly GAS - Raw'!I261*102)</f>
        <v>0</v>
      </c>
      <c r="J3" s="32">
        <f>('Monthly GAS - Raw'!J261*102)</f>
        <v>0</v>
      </c>
      <c r="K3" s="32">
        <f>('Monthly GAS - Raw'!K261*102)</f>
        <v>0</v>
      </c>
      <c r="L3" s="32">
        <f>('Monthly GAS - Raw'!L261*102)</f>
        <v>0</v>
      </c>
      <c r="M3" s="32">
        <f>('Monthly GAS - Raw'!M261*102)</f>
        <v>0</v>
      </c>
      <c r="N3" s="32">
        <f>('Monthly GAS - Raw'!N261*102)</f>
        <v>0</v>
      </c>
      <c r="P3" s="33" t="s">
        <v>29</v>
      </c>
      <c r="Q3" s="16">
        <f>AVERAGE(B5,B7,B9:B93)</f>
        <v>7759.7135731034477</v>
      </c>
      <c r="R3" s="16">
        <f t="shared" ref="R3:AC3" si="0">AVERAGE(C5,C7,C9:C93)</f>
        <v>8084.2665325517246</v>
      </c>
      <c r="S3" s="16">
        <f t="shared" si="0"/>
        <v>9302.9162035862064</v>
      </c>
      <c r="T3" s="16">
        <f t="shared" si="0"/>
        <v>4243.1422192183909</v>
      </c>
      <c r="U3" s="16">
        <f t="shared" si="0"/>
        <v>3243.8237176091952</v>
      </c>
      <c r="V3" s="16">
        <f t="shared" si="0"/>
        <v>1986.3292418850576</v>
      </c>
      <c r="W3" s="16">
        <f t="shared" si="0"/>
        <v>919.96978680459756</v>
      </c>
      <c r="X3" s="16">
        <f t="shared" si="0"/>
        <v>877.29048629885062</v>
      </c>
      <c r="Y3" s="16">
        <f t="shared" si="0"/>
        <v>937.74337917241371</v>
      </c>
      <c r="Z3" s="16">
        <f t="shared" si="0"/>
        <v>1093.423259862069</v>
      </c>
      <c r="AA3" s="16">
        <f t="shared" si="0"/>
        <v>2698.0101254712645</v>
      </c>
      <c r="AB3" s="16">
        <f t="shared" si="0"/>
        <v>7015.4895213333339</v>
      </c>
      <c r="AC3" s="16">
        <f t="shared" si="0"/>
        <v>48162.118046896554</v>
      </c>
      <c r="AD3" s="24">
        <f>AC3/864</f>
        <v>55.74319218390805</v>
      </c>
      <c r="AE3">
        <v>50</v>
      </c>
      <c r="AF3">
        <v>55</v>
      </c>
    </row>
    <row r="4" spans="1:32" x14ac:dyDescent="0.4">
      <c r="A4" s="30">
        <f>'Monthly ELEC - Raw'!A263</f>
        <v>261</v>
      </c>
      <c r="B4" s="32">
        <f>('Monthly GAS - Raw'!B263*102)</f>
        <v>0</v>
      </c>
      <c r="C4" s="32">
        <f>('Monthly GAS - Raw'!C263*102)</f>
        <v>0</v>
      </c>
      <c r="D4" s="32">
        <f>('Monthly GAS - Raw'!D263*102)</f>
        <v>0</v>
      </c>
      <c r="E4" s="32">
        <f>('Monthly GAS - Raw'!E263*102)</f>
        <v>0</v>
      </c>
      <c r="F4" s="32">
        <f>('Monthly GAS - Raw'!F263*102)</f>
        <v>0</v>
      </c>
      <c r="G4" s="32">
        <f>('Monthly GAS - Raw'!G263*102)</f>
        <v>0</v>
      </c>
      <c r="H4" s="32">
        <f>('Monthly GAS - Raw'!H263*102)</f>
        <v>0</v>
      </c>
      <c r="I4" s="32">
        <f>('Monthly GAS - Raw'!I263*102)</f>
        <v>0</v>
      </c>
      <c r="J4" s="32">
        <f>('Monthly GAS - Raw'!J263*102)</f>
        <v>0</v>
      </c>
      <c r="K4" s="32">
        <f>('Monthly GAS - Raw'!K263*102)</f>
        <v>0</v>
      </c>
      <c r="L4" s="32">
        <f>('Monthly GAS - Raw'!L263*102)</f>
        <v>0</v>
      </c>
      <c r="M4" s="32">
        <f>('Monthly GAS - Raw'!M263*102)</f>
        <v>0</v>
      </c>
      <c r="N4" s="32">
        <f>('Monthly GAS - Raw'!N263*102)</f>
        <v>0</v>
      </c>
      <c r="P4" s="33" t="s">
        <v>28</v>
      </c>
      <c r="Q4" s="16">
        <f>AVERAGE(B94:B179)</f>
        <v>10470.418604651162</v>
      </c>
      <c r="R4" s="16">
        <f t="shared" ref="R4:AC4" si="1">AVERAGE(C94:C179)</f>
        <v>11045.651162790698</v>
      </c>
      <c r="S4" s="16">
        <f t="shared" si="1"/>
        <v>12637.325581395349</v>
      </c>
      <c r="T4" s="16">
        <f t="shared" si="1"/>
        <v>5824.6744186046508</v>
      </c>
      <c r="U4" s="16">
        <f t="shared" si="1"/>
        <v>4325.5116279069771</v>
      </c>
      <c r="V4" s="16">
        <f t="shared" si="1"/>
        <v>2536.953488372093</v>
      </c>
      <c r="W4" s="16">
        <f t="shared" si="1"/>
        <v>1123.1860465116279</v>
      </c>
      <c r="X4" s="16">
        <f t="shared" si="1"/>
        <v>1165.8837209302326</v>
      </c>
      <c r="Y4" s="16">
        <f t="shared" si="1"/>
        <v>1087.6046511627908</v>
      </c>
      <c r="Z4" s="16">
        <f t="shared" si="1"/>
        <v>1426.8139534883721</v>
      </c>
      <c r="AA4" s="16">
        <f t="shared" si="1"/>
        <v>3696.9069767441861</v>
      </c>
      <c r="AB4" s="16">
        <f t="shared" si="1"/>
        <v>9373.3255813953492</v>
      </c>
      <c r="AC4" s="16">
        <f t="shared" si="1"/>
        <v>64714.255813953489</v>
      </c>
      <c r="AD4" s="24">
        <f t="shared" ref="AD4:AD5" si="2">AC4/864</f>
        <v>74.90075904392765</v>
      </c>
      <c r="AE4">
        <v>68.5</v>
      </c>
      <c r="AF4">
        <v>70</v>
      </c>
    </row>
    <row r="5" spans="1:32" x14ac:dyDescent="0.4">
      <c r="A5">
        <f>'Monthly ELEC - Raw'!A29</f>
        <v>27</v>
      </c>
      <c r="B5" s="16">
        <f>('Monthly GAS - Raw'!B29*102)</f>
        <v>0</v>
      </c>
      <c r="C5" s="16">
        <f>('Monthly GAS - Raw'!C29*102)</f>
        <v>0</v>
      </c>
      <c r="D5" s="16">
        <f>('Monthly GAS - Raw'!D29*102)</f>
        <v>0</v>
      </c>
      <c r="E5" s="16">
        <f>('Monthly GAS - Raw'!E29*102)</f>
        <v>0</v>
      </c>
      <c r="F5" s="16">
        <f>('Monthly GAS - Raw'!F29*102)</f>
        <v>0</v>
      </c>
      <c r="G5" s="16">
        <f>('Monthly GAS - Raw'!G29*102)</f>
        <v>0</v>
      </c>
      <c r="H5" s="16">
        <f>('Monthly GAS - Raw'!H29*102)</f>
        <v>0</v>
      </c>
      <c r="I5" s="16">
        <f>('Monthly GAS - Raw'!I29*102)</f>
        <v>0</v>
      </c>
      <c r="J5" s="16">
        <f>('Monthly GAS - Raw'!J29*102)</f>
        <v>0</v>
      </c>
      <c r="K5" s="16">
        <f>('Monthly GAS - Raw'!K29*102)</f>
        <v>0</v>
      </c>
      <c r="L5" s="16">
        <f>('Monthly GAS - Raw'!L29*102)</f>
        <v>0</v>
      </c>
      <c r="M5" s="16">
        <f>('Monthly GAS - Raw'!M29*102)</f>
        <v>0</v>
      </c>
      <c r="N5" s="16">
        <f>('Monthly GAS - Raw'!N29*102)</f>
        <v>0</v>
      </c>
      <c r="P5" s="33" t="s">
        <v>27</v>
      </c>
      <c r="Q5" s="16">
        <f>AVERAGE(B180:B264)</f>
        <v>13884</v>
      </c>
      <c r="R5" s="16">
        <f t="shared" ref="R5:AC5" si="3">AVERAGE(C180:C264)</f>
        <v>14931.6</v>
      </c>
      <c r="S5" s="16">
        <f t="shared" si="3"/>
        <v>17005.2</v>
      </c>
      <c r="T5" s="16">
        <f t="shared" si="3"/>
        <v>7897.2</v>
      </c>
      <c r="U5" s="16">
        <f t="shared" si="3"/>
        <v>6296.4</v>
      </c>
      <c r="V5" s="16">
        <f t="shared" si="3"/>
        <v>3802.8</v>
      </c>
      <c r="W5" s="16">
        <f t="shared" si="3"/>
        <v>1588.8</v>
      </c>
      <c r="X5" s="16">
        <f t="shared" si="3"/>
        <v>1464</v>
      </c>
      <c r="Y5" s="16">
        <f t="shared" si="3"/>
        <v>1526.4</v>
      </c>
      <c r="Z5" s="16">
        <f t="shared" si="3"/>
        <v>2139.6</v>
      </c>
      <c r="AA5" s="16">
        <f t="shared" si="3"/>
        <v>5469.6</v>
      </c>
      <c r="AB5" s="16">
        <f t="shared" si="3"/>
        <v>12715.2</v>
      </c>
      <c r="AC5" s="16">
        <f t="shared" si="3"/>
        <v>88720.8</v>
      </c>
      <c r="AD5" s="24">
        <f t="shared" si="2"/>
        <v>102.68611111111112</v>
      </c>
      <c r="AE5">
        <v>97</v>
      </c>
      <c r="AF5">
        <v>97</v>
      </c>
    </row>
    <row r="6" spans="1:32" x14ac:dyDescent="0.4">
      <c r="A6" s="30">
        <f>'Monthly ELEC - Raw'!A262</f>
        <v>260</v>
      </c>
      <c r="B6" s="32">
        <f>('Monthly GAS - Raw'!B262*102)</f>
        <v>0</v>
      </c>
      <c r="C6" s="32">
        <f>('Monthly GAS - Raw'!C262*102)</f>
        <v>0</v>
      </c>
      <c r="D6" s="32">
        <f>('Monthly GAS - Raw'!D262*102)</f>
        <v>0</v>
      </c>
      <c r="E6" s="32">
        <f>('Monthly GAS - Raw'!E262*102)</f>
        <v>0</v>
      </c>
      <c r="F6" s="32">
        <f>('Monthly GAS - Raw'!F262*102)</f>
        <v>0</v>
      </c>
      <c r="G6" s="32">
        <f>('Monthly GAS - Raw'!G262*102)</f>
        <v>0</v>
      </c>
      <c r="H6" s="32">
        <f>('Monthly GAS - Raw'!H262*102)</f>
        <v>0</v>
      </c>
      <c r="I6" s="32">
        <f>('Monthly GAS - Raw'!I262*102)</f>
        <v>0</v>
      </c>
      <c r="J6" s="32">
        <f>('Monthly GAS - Raw'!J262*102)</f>
        <v>0</v>
      </c>
      <c r="K6" s="32">
        <f>('Monthly GAS - Raw'!K262*102)</f>
        <v>0</v>
      </c>
      <c r="L6" s="32">
        <f>('Monthly GAS - Raw'!L262*102)</f>
        <v>0</v>
      </c>
      <c r="M6" s="32">
        <f>('Monthly GAS - Raw'!M262*102)</f>
        <v>0</v>
      </c>
      <c r="N6" s="32">
        <f>('Monthly GAS - Raw'!N262*102)</f>
        <v>0</v>
      </c>
    </row>
    <row r="7" spans="1:32" x14ac:dyDescent="0.4">
      <c r="A7">
        <f>'Monthly ELEC - Raw'!A234</f>
        <v>232</v>
      </c>
      <c r="B7" s="16">
        <f>('Monthly GAS - Raw'!B234*102)</f>
        <v>1938</v>
      </c>
      <c r="C7" s="16">
        <f>('Monthly GAS - Raw'!C234*102)</f>
        <v>2244</v>
      </c>
      <c r="D7" s="16">
        <f>('Monthly GAS - Raw'!D234*102)</f>
        <v>3162</v>
      </c>
      <c r="E7" s="16">
        <f>('Monthly GAS - Raw'!E234*102)</f>
        <v>1224</v>
      </c>
      <c r="F7" s="16">
        <f>('Monthly GAS - Raw'!F234*102)</f>
        <v>1020</v>
      </c>
      <c r="G7" s="16">
        <f>('Monthly GAS - Raw'!G234*102)</f>
        <v>816</v>
      </c>
      <c r="H7" s="16">
        <f>('Monthly GAS - Raw'!H234*102)</f>
        <v>510</v>
      </c>
      <c r="I7" s="16">
        <f>('Monthly GAS - Raw'!I234*102)</f>
        <v>612</v>
      </c>
      <c r="J7" s="16">
        <f>('Monthly GAS - Raw'!J234*102)</f>
        <v>612</v>
      </c>
      <c r="K7" s="16">
        <f>('Monthly GAS - Raw'!K234*102)</f>
        <v>510</v>
      </c>
      <c r="L7" s="16">
        <f>('Monthly GAS - Raw'!L234*102)</f>
        <v>816</v>
      </c>
      <c r="M7" s="16">
        <f>('Monthly GAS - Raw'!M234*102)</f>
        <v>1224</v>
      </c>
      <c r="N7" s="16">
        <f>('Monthly GAS - Raw'!N234*102)</f>
        <v>14688</v>
      </c>
    </row>
    <row r="8" spans="1:32" x14ac:dyDescent="0.4">
      <c r="A8" s="30">
        <f>'Monthly ELEC - Raw'!A264</f>
        <v>262</v>
      </c>
      <c r="B8" s="32">
        <f>('Monthly GAS - Raw'!B264*102)</f>
        <v>0</v>
      </c>
      <c r="C8" s="32">
        <f>('Monthly GAS - Raw'!C264*102)</f>
        <v>0</v>
      </c>
      <c r="D8" s="32">
        <f>('Monthly GAS - Raw'!D264*102)</f>
        <v>0</v>
      </c>
      <c r="E8" s="32">
        <f>('Monthly GAS - Raw'!E264*102)</f>
        <v>0</v>
      </c>
      <c r="F8" s="32">
        <f>('Monthly GAS - Raw'!F264*102)</f>
        <v>0</v>
      </c>
      <c r="G8" s="32">
        <f>('Monthly GAS - Raw'!G264*102)</f>
        <v>0</v>
      </c>
      <c r="H8" s="32">
        <f>('Monthly GAS - Raw'!H264*102)</f>
        <v>0</v>
      </c>
      <c r="I8" s="32">
        <f>('Monthly GAS - Raw'!I264*102)</f>
        <v>0</v>
      </c>
      <c r="J8" s="32">
        <f>('Monthly GAS - Raw'!J264*102)</f>
        <v>0</v>
      </c>
      <c r="K8" s="32">
        <f>('Monthly GAS - Raw'!K264*102)</f>
        <v>0</v>
      </c>
      <c r="L8" s="32">
        <f>('Monthly GAS - Raw'!L264*102)</f>
        <v>0</v>
      </c>
      <c r="M8" s="32">
        <f>('Monthly GAS - Raw'!M264*102)</f>
        <v>0</v>
      </c>
      <c r="N8" s="32">
        <f>('Monthly GAS - Raw'!N264*102)</f>
        <v>0</v>
      </c>
    </row>
    <row r="9" spans="1:32" x14ac:dyDescent="0.4">
      <c r="A9">
        <f>'Monthly ELEC - Raw'!A22</f>
        <v>20</v>
      </c>
      <c r="B9" s="16">
        <f>('Monthly GAS - Raw'!B22*102)</f>
        <v>0</v>
      </c>
      <c r="C9" s="16">
        <f>('Monthly GAS - Raw'!C22*102)</f>
        <v>0</v>
      </c>
      <c r="D9" s="16">
        <f>('Monthly GAS - Raw'!D22*102)</f>
        <v>3978</v>
      </c>
      <c r="E9" s="16">
        <f>('Monthly GAS - Raw'!E22*102)</f>
        <v>3672</v>
      </c>
      <c r="F9" s="16">
        <f>('Monthly GAS - Raw'!F22*102)</f>
        <v>2652</v>
      </c>
      <c r="G9" s="16">
        <f>('Monthly GAS - Raw'!G22*102)</f>
        <v>1224</v>
      </c>
      <c r="H9" s="16">
        <f>('Monthly GAS - Raw'!H22*102)</f>
        <v>306</v>
      </c>
      <c r="I9" s="16">
        <f>('Monthly GAS - Raw'!I22*102)</f>
        <v>306</v>
      </c>
      <c r="J9" s="16">
        <f>('Monthly GAS - Raw'!J22*102)</f>
        <v>306</v>
      </c>
      <c r="K9" s="16">
        <f>('Monthly GAS - Raw'!K22*102)</f>
        <v>306</v>
      </c>
      <c r="L9" s="16">
        <f>('Monthly GAS - Raw'!L22*102)</f>
        <v>408</v>
      </c>
      <c r="M9" s="16">
        <f>('Monthly GAS - Raw'!M22*102)</f>
        <v>9792</v>
      </c>
      <c r="N9" s="16">
        <f>('Monthly GAS - Raw'!N22*102)</f>
        <v>22950</v>
      </c>
    </row>
    <row r="10" spans="1:32" x14ac:dyDescent="0.4">
      <c r="A10">
        <f>'Monthly ELEC - Raw'!A41</f>
        <v>39</v>
      </c>
      <c r="B10" s="16">
        <f>('Monthly GAS - Raw'!B41*102)</f>
        <v>3978</v>
      </c>
      <c r="C10" s="16">
        <f>('Monthly GAS - Raw'!C41*102)</f>
        <v>1020</v>
      </c>
      <c r="D10" s="16">
        <f>('Monthly GAS - Raw'!D41*102)</f>
        <v>510</v>
      </c>
      <c r="E10" s="16">
        <f>('Monthly GAS - Raw'!E41*102)</f>
        <v>408</v>
      </c>
      <c r="F10" s="16">
        <f>('Monthly GAS - Raw'!F41*102)</f>
        <v>510</v>
      </c>
      <c r="G10" s="16">
        <f>('Monthly GAS - Raw'!G41*102)</f>
        <v>612</v>
      </c>
      <c r="H10" s="16">
        <f>('Monthly GAS - Raw'!H41*102)</f>
        <v>408</v>
      </c>
      <c r="I10" s="16">
        <f>('Monthly GAS - Raw'!I41*102)</f>
        <v>1122</v>
      </c>
      <c r="J10" s="16">
        <f>('Monthly GAS - Raw'!J41*102)</f>
        <v>1836</v>
      </c>
      <c r="K10" s="16">
        <f>('Monthly GAS - Raw'!K41*102)</f>
        <v>3162</v>
      </c>
      <c r="L10" s="16">
        <f>('Monthly GAS - Raw'!L41*102)</f>
        <v>816</v>
      </c>
      <c r="M10" s="16">
        <f>('Monthly GAS - Raw'!M41*102)</f>
        <v>5202</v>
      </c>
      <c r="N10" s="16">
        <f>('Monthly GAS - Raw'!N41*102)</f>
        <v>19584</v>
      </c>
    </row>
    <row r="11" spans="1:32" x14ac:dyDescent="0.4">
      <c r="A11">
        <f>'Monthly ELEC - Raw'!A91</f>
        <v>89</v>
      </c>
      <c r="B11" s="16">
        <f>('Monthly GAS - Raw'!B91*102)</f>
        <v>5916</v>
      </c>
      <c r="C11" s="16">
        <f>('Monthly GAS - Raw'!C91*102)</f>
        <v>7854</v>
      </c>
      <c r="D11" s="16">
        <f>('Monthly GAS - Raw'!D91*102)</f>
        <v>5508</v>
      </c>
      <c r="E11" s="16">
        <f>('Monthly GAS - Raw'!E91*102)</f>
        <v>2652</v>
      </c>
      <c r="F11" s="16">
        <f>('Monthly GAS - Raw'!F91*102)</f>
        <v>2448</v>
      </c>
      <c r="G11" s="16">
        <f>('Monthly GAS - Raw'!G91*102)</f>
        <v>510</v>
      </c>
      <c r="H11" s="16">
        <f>('Monthly GAS - Raw'!H91*102)</f>
        <v>306</v>
      </c>
      <c r="I11" s="16">
        <f>('Monthly GAS - Raw'!I91*102)</f>
        <v>306</v>
      </c>
      <c r="J11" s="16">
        <f>('Monthly GAS - Raw'!J91*102)</f>
        <v>306</v>
      </c>
      <c r="K11" s="16">
        <f>('Monthly GAS - Raw'!K91*102)</f>
        <v>408</v>
      </c>
      <c r="L11" s="16">
        <f>('Monthly GAS - Raw'!L91*102)</f>
        <v>2346</v>
      </c>
      <c r="M11" s="16">
        <f>('Monthly GAS - Raw'!M91*102)</f>
        <v>5202</v>
      </c>
      <c r="N11" s="16">
        <f>('Monthly GAS - Raw'!N91*102)</f>
        <v>33762</v>
      </c>
    </row>
    <row r="12" spans="1:32" x14ac:dyDescent="0.4">
      <c r="A12">
        <f>'Monthly ELEC - Raw'!A149</f>
        <v>147</v>
      </c>
      <c r="B12" s="16">
        <f>('Monthly GAS - Raw'!B149*102)</f>
        <v>408</v>
      </c>
      <c r="C12" s="16">
        <f>('Monthly GAS - Raw'!C149*102)</f>
        <v>408</v>
      </c>
      <c r="D12" s="16">
        <f>('Monthly GAS - Raw'!D149*102)</f>
        <v>12138</v>
      </c>
      <c r="E12" s="16">
        <f>('Monthly GAS - Raw'!E149*102)</f>
        <v>510</v>
      </c>
      <c r="F12" s="16">
        <f>('Monthly GAS - Raw'!F149*102)</f>
        <v>408</v>
      </c>
      <c r="G12" s="16">
        <f>('Monthly GAS - Raw'!G149*102)</f>
        <v>510</v>
      </c>
      <c r="H12" s="16">
        <f>('Monthly GAS - Raw'!H149*102)</f>
        <v>408</v>
      </c>
      <c r="I12" s="16">
        <f>('Monthly GAS - Raw'!I149*102)</f>
        <v>408</v>
      </c>
      <c r="J12" s="16">
        <f>('Monthly GAS - Raw'!J149*102)</f>
        <v>408</v>
      </c>
      <c r="K12" s="16">
        <f>('Monthly GAS - Raw'!K149*102)</f>
        <v>510</v>
      </c>
      <c r="L12" s="16">
        <f>('Monthly GAS - Raw'!L149*102)</f>
        <v>408</v>
      </c>
      <c r="M12" s="16">
        <f>('Monthly GAS - Raw'!M149*102)</f>
        <v>510</v>
      </c>
      <c r="N12" s="16">
        <f>('Monthly GAS - Raw'!N149*102)</f>
        <v>17034</v>
      </c>
    </row>
    <row r="13" spans="1:32" x14ac:dyDescent="0.4">
      <c r="A13">
        <f>'Monthly ELEC - Raw'!A38</f>
        <v>36</v>
      </c>
      <c r="B13" s="16">
        <f>('Monthly ELEC - Raw'!B38*3.412)+('Monthly GAS - Raw'!B38*102)</f>
        <v>4751.08086</v>
      </c>
      <c r="C13" s="16">
        <f>('Monthly ELEC - Raw'!C38*3.412)+('Monthly GAS - Raw'!C38*102)</f>
        <v>5549.1883319999997</v>
      </c>
      <c r="D13" s="16">
        <f>('Monthly ELEC - Raw'!D38*3.412)+('Monthly GAS - Raw'!D38*102)</f>
        <v>6307.7097119999999</v>
      </c>
      <c r="E13" s="16">
        <f>('Monthly ELEC - Raw'!E38*3.412)+('Monthly GAS - Raw'!E38*102)</f>
        <v>3891.3730719999999</v>
      </c>
      <c r="F13" s="16">
        <f>('Monthly ELEC - Raw'!F38*3.412)+('Monthly GAS - Raw'!F38*102)</f>
        <v>3344.6634320000003</v>
      </c>
      <c r="G13" s="16">
        <f>('Monthly ELEC - Raw'!G38*3.412)+('Monthly GAS - Raw'!G38*102)</f>
        <v>2470.6440440000001</v>
      </c>
      <c r="H13" s="16">
        <f>('Monthly ELEC - Raw'!H38*3.412)+('Monthly GAS - Raw'!H38*102)</f>
        <v>2109.3714519999999</v>
      </c>
      <c r="I13" s="16">
        <f>('Monthly ELEC - Raw'!I38*3.412)+('Monthly GAS - Raw'!I38*102)</f>
        <v>2272.2723080000001</v>
      </c>
      <c r="J13" s="16">
        <f>('Monthly ELEC - Raw'!J38*3.412)+('Monthly GAS - Raw'!J38*102)</f>
        <v>2023.673988</v>
      </c>
      <c r="K13" s="16">
        <f>('Monthly ELEC - Raw'!K38*3.412)+('Monthly GAS - Raw'!K38*102)</f>
        <v>2409.8236079999997</v>
      </c>
      <c r="L13" s="16">
        <f>('Monthly ELEC - Raw'!L38*3.412)+('Monthly GAS - Raw'!L38*102)</f>
        <v>3798.8809160000001</v>
      </c>
      <c r="M13" s="16">
        <f>('Monthly ELEC - Raw'!M38*3.412)+('Monthly GAS - Raw'!M38*102)</f>
        <v>7731.5883560000002</v>
      </c>
      <c r="N13" s="16">
        <f>('Monthly ELEC - Raw'!N38*3.412)+('Monthly GAS - Raw'!N38*102)</f>
        <v>46660.270080000002</v>
      </c>
    </row>
    <row r="14" spans="1:32" x14ac:dyDescent="0.4">
      <c r="A14">
        <f>'Monthly ELEC - Raw'!A83</f>
        <v>81</v>
      </c>
      <c r="B14" s="16">
        <f>('Monthly GAS - Raw'!B83*102)</f>
        <v>6936</v>
      </c>
      <c r="C14" s="16">
        <f>('Monthly GAS - Raw'!C83*102)</f>
        <v>8058</v>
      </c>
      <c r="D14" s="16">
        <f>('Monthly GAS - Raw'!D83*102)</f>
        <v>8772</v>
      </c>
      <c r="E14" s="16">
        <f>('Monthly GAS - Raw'!E83*102)</f>
        <v>2652</v>
      </c>
      <c r="F14" s="16">
        <f>('Monthly GAS - Raw'!F83*102)</f>
        <v>1632</v>
      </c>
      <c r="G14" s="16">
        <f>('Monthly GAS - Raw'!G83*102)</f>
        <v>918</v>
      </c>
      <c r="H14" s="16">
        <f>('Monthly GAS - Raw'!H83*102)</f>
        <v>408</v>
      </c>
      <c r="I14" s="16">
        <f>('Monthly GAS - Raw'!I83*102)</f>
        <v>408</v>
      </c>
      <c r="J14" s="16">
        <f>('Monthly GAS - Raw'!J83*102)</f>
        <v>306</v>
      </c>
      <c r="K14" s="16">
        <f>('Monthly GAS - Raw'!K83*102)</f>
        <v>408</v>
      </c>
      <c r="L14" s="16">
        <f>('Monthly GAS - Raw'!L83*102)</f>
        <v>1632</v>
      </c>
      <c r="M14" s="16">
        <f>('Monthly GAS - Raw'!M83*102)</f>
        <v>6018</v>
      </c>
      <c r="N14" s="16">
        <f>('Monthly GAS - Raw'!N83*102)</f>
        <v>38148</v>
      </c>
    </row>
    <row r="15" spans="1:32" x14ac:dyDescent="0.4">
      <c r="A15">
        <f>'Monthly ELEC - Raw'!A150</f>
        <v>148</v>
      </c>
      <c r="B15" s="16">
        <f>('Monthly GAS - Raw'!B150*102)</f>
        <v>7038</v>
      </c>
      <c r="C15" s="16">
        <f>('Monthly GAS - Raw'!C150*102)</f>
        <v>7446</v>
      </c>
      <c r="D15" s="16">
        <f>('Monthly GAS - Raw'!D150*102)</f>
        <v>8670</v>
      </c>
      <c r="E15" s="16">
        <f>('Monthly GAS - Raw'!E150*102)</f>
        <v>3978</v>
      </c>
      <c r="F15" s="16">
        <f>('Monthly GAS - Raw'!F150*102)</f>
        <v>2958</v>
      </c>
      <c r="G15" s="16">
        <f>('Monthly GAS - Raw'!G150*102)</f>
        <v>1428</v>
      </c>
      <c r="H15" s="16">
        <f>('Monthly GAS - Raw'!H150*102)</f>
        <v>1122</v>
      </c>
      <c r="I15" s="16">
        <f>('Monthly GAS - Raw'!I150*102)</f>
        <v>408</v>
      </c>
      <c r="J15" s="16">
        <f>('Monthly GAS - Raw'!J150*102)</f>
        <v>816</v>
      </c>
      <c r="K15" s="16">
        <f>('Monthly GAS - Raw'!K150*102)</f>
        <v>918</v>
      </c>
      <c r="L15" s="16">
        <f>('Monthly GAS - Raw'!L150*102)</f>
        <v>2244</v>
      </c>
      <c r="M15" s="16">
        <f>('Monthly GAS - Raw'!M150*102)</f>
        <v>6426</v>
      </c>
      <c r="N15" s="16">
        <f>('Monthly GAS - Raw'!N150*102)</f>
        <v>43452</v>
      </c>
    </row>
    <row r="16" spans="1:32" x14ac:dyDescent="0.4">
      <c r="A16">
        <f>'Monthly ELEC - Raw'!A217</f>
        <v>215</v>
      </c>
      <c r="B16" s="16">
        <f>('Monthly GAS - Raw'!B217*102)</f>
        <v>6222</v>
      </c>
      <c r="C16" s="16">
        <f>('Monthly GAS - Raw'!C217*102)</f>
        <v>7242</v>
      </c>
      <c r="D16" s="16">
        <f>('Monthly GAS - Raw'!D217*102)</f>
        <v>8160</v>
      </c>
      <c r="E16" s="16">
        <f>('Monthly GAS - Raw'!E217*102)</f>
        <v>3060</v>
      </c>
      <c r="F16" s="16">
        <f>('Monthly GAS - Raw'!F217*102)</f>
        <v>2448</v>
      </c>
      <c r="G16" s="16">
        <f>('Monthly GAS - Raw'!G217*102)</f>
        <v>1836</v>
      </c>
      <c r="H16" s="16">
        <f>('Monthly GAS - Raw'!H217*102)</f>
        <v>1020</v>
      </c>
      <c r="I16" s="16">
        <f>('Monthly GAS - Raw'!I217*102)</f>
        <v>1020</v>
      </c>
      <c r="J16" s="16">
        <f>('Monthly GAS - Raw'!J217*102)</f>
        <v>1020</v>
      </c>
      <c r="K16" s="16">
        <f>('Monthly GAS - Raw'!K217*102)</f>
        <v>1020</v>
      </c>
      <c r="L16" s="16">
        <f>('Monthly GAS - Raw'!L217*102)</f>
        <v>2142</v>
      </c>
      <c r="M16" s="16">
        <f>('Monthly GAS - Raw'!M217*102)</f>
        <v>6324</v>
      </c>
      <c r="N16" s="16">
        <f>('Monthly GAS - Raw'!N217*102)</f>
        <v>41514</v>
      </c>
    </row>
    <row r="17" spans="1:14" x14ac:dyDescent="0.4">
      <c r="A17">
        <f>'Monthly ELEC - Raw'!A143</f>
        <v>141</v>
      </c>
      <c r="B17" s="16">
        <f>('Monthly GAS - Raw'!B143*102)</f>
        <v>6222</v>
      </c>
      <c r="C17" s="16">
        <f>('Monthly GAS - Raw'!C143*102)</f>
        <v>7140</v>
      </c>
      <c r="D17" s="16">
        <f>('Monthly GAS - Raw'!D143*102)</f>
        <v>9384</v>
      </c>
      <c r="E17" s="16">
        <f>('Monthly GAS - Raw'!E143*102)</f>
        <v>3570</v>
      </c>
      <c r="F17" s="16">
        <f>('Monthly GAS - Raw'!F143*102)</f>
        <v>2346</v>
      </c>
      <c r="G17" s="16">
        <f>('Monthly GAS - Raw'!G143*102)</f>
        <v>1224</v>
      </c>
      <c r="H17" s="16">
        <f>('Monthly GAS - Raw'!H143*102)</f>
        <v>612</v>
      </c>
      <c r="I17" s="16">
        <f>('Monthly GAS - Raw'!I143*102)</f>
        <v>612</v>
      </c>
      <c r="J17" s="16">
        <f>('Monthly GAS - Raw'!J143*102)</f>
        <v>612</v>
      </c>
      <c r="K17" s="16">
        <f>('Monthly GAS - Raw'!K143*102)</f>
        <v>612</v>
      </c>
      <c r="L17" s="16">
        <f>('Monthly GAS - Raw'!L143*102)</f>
        <v>2652</v>
      </c>
      <c r="M17" s="16">
        <f>('Monthly GAS - Raw'!M143*102)</f>
        <v>7956</v>
      </c>
      <c r="N17" s="16">
        <f>('Monthly GAS - Raw'!N143*102)</f>
        <v>42942</v>
      </c>
    </row>
    <row r="18" spans="1:14" x14ac:dyDescent="0.4">
      <c r="A18">
        <f>'Monthly ELEC - Raw'!A45</f>
        <v>43</v>
      </c>
      <c r="B18" s="16">
        <f>('Monthly GAS - Raw'!B45*102)</f>
        <v>6834</v>
      </c>
      <c r="C18" s="16">
        <f>('Monthly GAS - Raw'!C45*102)</f>
        <v>7344</v>
      </c>
      <c r="D18" s="16">
        <f>('Monthly GAS - Raw'!D45*102)</f>
        <v>8364</v>
      </c>
      <c r="E18" s="16">
        <f>('Monthly GAS - Raw'!E45*102)</f>
        <v>3366</v>
      </c>
      <c r="F18" s="16">
        <f>('Monthly GAS - Raw'!F45*102)</f>
        <v>2550</v>
      </c>
      <c r="G18" s="16">
        <f>('Monthly GAS - Raw'!G45*102)</f>
        <v>1326</v>
      </c>
      <c r="H18" s="16">
        <f>('Monthly GAS - Raw'!H45*102)</f>
        <v>612</v>
      </c>
      <c r="I18" s="16">
        <f>('Monthly GAS - Raw'!I45*102)</f>
        <v>510</v>
      </c>
      <c r="J18" s="16">
        <f>('Monthly GAS - Raw'!J45*102)</f>
        <v>612</v>
      </c>
      <c r="K18" s="16">
        <f>('Monthly GAS - Raw'!K45*102)</f>
        <v>612</v>
      </c>
      <c r="L18" s="16">
        <f>('Monthly GAS - Raw'!L45*102)</f>
        <v>2346</v>
      </c>
      <c r="M18" s="16">
        <f>('Monthly GAS - Raw'!M45*102)</f>
        <v>5916</v>
      </c>
      <c r="N18" s="16">
        <f>('Monthly GAS - Raw'!N45*102)</f>
        <v>40392</v>
      </c>
    </row>
    <row r="19" spans="1:14" x14ac:dyDescent="0.4">
      <c r="A19">
        <f>'Monthly ELEC - Raw'!A230</f>
        <v>228</v>
      </c>
      <c r="B19" s="16">
        <f>('Monthly GAS - Raw'!B230*102)</f>
        <v>11016</v>
      </c>
      <c r="C19" s="16">
        <f>('Monthly GAS - Raw'!C230*102)</f>
        <v>11628</v>
      </c>
      <c r="D19" s="16">
        <f>('Monthly GAS - Raw'!D230*102)</f>
        <v>7956</v>
      </c>
      <c r="E19" s="16">
        <f>('Monthly GAS - Raw'!E230*102)</f>
        <v>0</v>
      </c>
      <c r="F19" s="16">
        <f>('Monthly GAS - Raw'!F230*102)</f>
        <v>0</v>
      </c>
      <c r="G19" s="16">
        <f>('Monthly GAS - Raw'!G230*102)</f>
        <v>0</v>
      </c>
      <c r="H19" s="16">
        <f>('Monthly GAS - Raw'!H230*102)</f>
        <v>0</v>
      </c>
      <c r="I19" s="16">
        <f>('Monthly GAS - Raw'!I230*102)</f>
        <v>0</v>
      </c>
      <c r="J19" s="16">
        <f>('Monthly GAS - Raw'!J230*102)</f>
        <v>0</v>
      </c>
      <c r="K19" s="16">
        <f>('Monthly GAS - Raw'!K230*102)</f>
        <v>0</v>
      </c>
      <c r="L19" s="16">
        <f>('Monthly GAS - Raw'!L230*102)</f>
        <v>0</v>
      </c>
      <c r="M19" s="16">
        <f>('Monthly GAS - Raw'!M230*102)</f>
        <v>0</v>
      </c>
      <c r="N19" s="16">
        <f>('Monthly GAS - Raw'!N230*102)</f>
        <v>30600</v>
      </c>
    </row>
    <row r="20" spans="1:14" x14ac:dyDescent="0.4">
      <c r="A20">
        <f>'Monthly ELEC - Raw'!A174</f>
        <v>172</v>
      </c>
      <c r="B20" s="16">
        <f>('Monthly GAS - Raw'!B174*102)</f>
        <v>7548</v>
      </c>
      <c r="C20" s="16">
        <f>('Monthly GAS - Raw'!C174*102)</f>
        <v>8058</v>
      </c>
      <c r="D20" s="16">
        <f>('Monthly GAS - Raw'!D174*102)</f>
        <v>9384</v>
      </c>
      <c r="E20" s="16">
        <f>('Monthly GAS - Raw'!E174*102)</f>
        <v>3978</v>
      </c>
      <c r="F20" s="16">
        <f>('Monthly GAS - Raw'!F174*102)</f>
        <v>2856</v>
      </c>
      <c r="G20" s="16">
        <f>('Monthly GAS - Raw'!G174*102)</f>
        <v>1428</v>
      </c>
      <c r="H20" s="16">
        <f>('Monthly GAS - Raw'!H174*102)</f>
        <v>510</v>
      </c>
      <c r="I20" s="16">
        <f>('Monthly GAS - Raw'!I174*102)</f>
        <v>612</v>
      </c>
      <c r="J20" s="16">
        <f>('Monthly GAS - Raw'!J174*102)</f>
        <v>612</v>
      </c>
      <c r="K20" s="16">
        <f>('Monthly GAS - Raw'!K174*102)</f>
        <v>714</v>
      </c>
      <c r="L20" s="16">
        <f>('Monthly GAS - Raw'!L174*102)</f>
        <v>2244</v>
      </c>
      <c r="M20" s="16">
        <f>('Monthly GAS - Raw'!M174*102)</f>
        <v>6120</v>
      </c>
      <c r="N20" s="16">
        <f>('Monthly GAS - Raw'!N174*102)</f>
        <v>44064</v>
      </c>
    </row>
    <row r="21" spans="1:14" x14ac:dyDescent="0.4">
      <c r="A21">
        <f>'Monthly ELEC - Raw'!A122</f>
        <v>120</v>
      </c>
      <c r="B21" s="16">
        <f>('Monthly GAS - Raw'!B122*102)</f>
        <v>10608</v>
      </c>
      <c r="C21" s="16">
        <f>('Monthly GAS - Raw'!C122*102)</f>
        <v>4182</v>
      </c>
      <c r="D21" s="16">
        <f>('Monthly GAS - Raw'!D122*102)</f>
        <v>3264</v>
      </c>
      <c r="E21" s="16">
        <f>('Monthly GAS - Raw'!E122*102)</f>
        <v>2958</v>
      </c>
      <c r="F21" s="16">
        <f>('Monthly GAS - Raw'!F122*102)</f>
        <v>2448</v>
      </c>
      <c r="G21" s="16">
        <f>('Monthly GAS - Raw'!G122*102)</f>
        <v>2448</v>
      </c>
      <c r="H21" s="16">
        <f>('Monthly GAS - Raw'!H122*102)</f>
        <v>1836</v>
      </c>
      <c r="I21" s="16">
        <f>('Monthly GAS - Raw'!I122*102)</f>
        <v>1734</v>
      </c>
      <c r="J21" s="16">
        <f>('Monthly GAS - Raw'!J122*102)</f>
        <v>1938</v>
      </c>
      <c r="K21" s="16">
        <f>('Monthly GAS - Raw'!K122*102)</f>
        <v>2040</v>
      </c>
      <c r="L21" s="16">
        <f>('Monthly GAS - Raw'!L122*102)</f>
        <v>2142</v>
      </c>
      <c r="M21" s="16">
        <f>('Monthly GAS - Raw'!M122*102)</f>
        <v>2754</v>
      </c>
      <c r="N21" s="16">
        <f>('Monthly GAS - Raw'!N122*102)</f>
        <v>38352</v>
      </c>
    </row>
    <row r="22" spans="1:14" x14ac:dyDescent="0.4">
      <c r="A22">
        <f>'Monthly ELEC - Raw'!A118</f>
        <v>116</v>
      </c>
      <c r="B22" s="16">
        <f>('Monthly GAS - Raw'!B118*102)</f>
        <v>2550</v>
      </c>
      <c r="C22" s="16">
        <f>('Monthly GAS - Raw'!C118*102)</f>
        <v>2958</v>
      </c>
      <c r="D22" s="16">
        <f>('Monthly GAS - Raw'!D118*102)</f>
        <v>3060</v>
      </c>
      <c r="E22" s="16">
        <f>('Monthly GAS - Raw'!E118*102)</f>
        <v>8058</v>
      </c>
      <c r="F22" s="16">
        <f>('Monthly GAS - Raw'!F118*102)</f>
        <v>5610</v>
      </c>
      <c r="G22" s="16">
        <f>('Monthly GAS - Raw'!G118*102)</f>
        <v>4284</v>
      </c>
      <c r="H22" s="16">
        <f>('Monthly GAS - Raw'!H118*102)</f>
        <v>2142</v>
      </c>
      <c r="I22" s="16">
        <f>('Monthly GAS - Raw'!I118*102)</f>
        <v>2142</v>
      </c>
      <c r="J22" s="16">
        <f>('Monthly GAS - Raw'!J118*102)</f>
        <v>2244</v>
      </c>
      <c r="K22" s="16">
        <f>('Monthly GAS - Raw'!K118*102)</f>
        <v>1632</v>
      </c>
      <c r="L22" s="16">
        <f>('Monthly GAS - Raw'!L118*102)</f>
        <v>1836</v>
      </c>
      <c r="M22" s="16">
        <f>('Monthly GAS - Raw'!M118*102)</f>
        <v>9588</v>
      </c>
      <c r="N22" s="16">
        <f>('Monthly GAS - Raw'!N118*102)</f>
        <v>46104</v>
      </c>
    </row>
    <row r="23" spans="1:14" x14ac:dyDescent="0.4">
      <c r="A23">
        <f>'Monthly ELEC - Raw'!A33</f>
        <v>31</v>
      </c>
      <c r="B23" s="16">
        <f>('Monthly GAS - Raw'!B33*102)</f>
        <v>7446</v>
      </c>
      <c r="C23" s="16">
        <f>('Monthly GAS - Raw'!C33*102)</f>
        <v>8364</v>
      </c>
      <c r="D23" s="16">
        <f>('Monthly GAS - Raw'!D33*102)</f>
        <v>8976</v>
      </c>
      <c r="E23" s="16">
        <f>('Monthly GAS - Raw'!E33*102)</f>
        <v>3570</v>
      </c>
      <c r="F23" s="16">
        <f>('Monthly GAS - Raw'!F33*102)</f>
        <v>2448</v>
      </c>
      <c r="G23" s="16">
        <f>('Monthly GAS - Raw'!G33*102)</f>
        <v>1122</v>
      </c>
      <c r="H23" s="16">
        <f>('Monthly GAS - Raw'!H33*102)</f>
        <v>612</v>
      </c>
      <c r="I23" s="16">
        <f>('Monthly GAS - Raw'!I33*102)</f>
        <v>510</v>
      </c>
      <c r="J23" s="16">
        <f>('Monthly GAS - Raw'!J33*102)</f>
        <v>612</v>
      </c>
      <c r="K23" s="16">
        <f>('Monthly GAS - Raw'!K33*102)</f>
        <v>612</v>
      </c>
      <c r="L23" s="16">
        <f>('Monthly GAS - Raw'!L33*102)</f>
        <v>2142</v>
      </c>
      <c r="M23" s="16">
        <f>('Monthly GAS - Raw'!M33*102)</f>
        <v>6324</v>
      </c>
      <c r="N23" s="16">
        <f>('Monthly GAS - Raw'!N33*102)</f>
        <v>42738</v>
      </c>
    </row>
    <row r="24" spans="1:14" x14ac:dyDescent="0.4">
      <c r="A24">
        <f>'Monthly ELEC - Raw'!A66</f>
        <v>64</v>
      </c>
      <c r="B24" s="16">
        <f>('Monthly GAS - Raw'!B66*102)</f>
        <v>5100</v>
      </c>
      <c r="C24" s="16">
        <f>('Monthly GAS - Raw'!C66*102)</f>
        <v>5712</v>
      </c>
      <c r="D24" s="16">
        <f>('Monthly GAS - Raw'!D66*102)</f>
        <v>6528</v>
      </c>
      <c r="E24" s="16">
        <f>('Monthly GAS - Raw'!E66*102)</f>
        <v>2244</v>
      </c>
      <c r="F24" s="16">
        <f>('Monthly GAS - Raw'!F66*102)</f>
        <v>1734</v>
      </c>
      <c r="G24" s="16">
        <f>('Monthly GAS - Raw'!G66*102)</f>
        <v>1326</v>
      </c>
      <c r="H24" s="16">
        <f>('Monthly GAS - Raw'!H66*102)</f>
        <v>1020</v>
      </c>
      <c r="I24" s="16">
        <f>('Monthly GAS - Raw'!I66*102)</f>
        <v>918</v>
      </c>
      <c r="J24" s="16">
        <f>('Monthly GAS - Raw'!J66*102)</f>
        <v>1122</v>
      </c>
      <c r="K24" s="16">
        <f>('Monthly GAS - Raw'!K66*102)</f>
        <v>1122</v>
      </c>
      <c r="L24" s="16">
        <f>('Monthly GAS - Raw'!L66*102)</f>
        <v>1326</v>
      </c>
      <c r="M24" s="16">
        <f>('Monthly GAS - Raw'!M66*102)</f>
        <v>4386</v>
      </c>
      <c r="N24" s="16">
        <f>('Monthly GAS - Raw'!N66*102)</f>
        <v>32538</v>
      </c>
    </row>
    <row r="25" spans="1:14" x14ac:dyDescent="0.4">
      <c r="A25">
        <f>'Monthly ELEC - Raw'!A60</f>
        <v>58</v>
      </c>
      <c r="B25" s="16">
        <f>('Monthly GAS - Raw'!B60*102)</f>
        <v>7344</v>
      </c>
      <c r="C25" s="16">
        <f>('Monthly GAS - Raw'!C60*102)</f>
        <v>7854</v>
      </c>
      <c r="D25" s="16">
        <f>('Monthly GAS - Raw'!D60*102)</f>
        <v>6528</v>
      </c>
      <c r="E25" s="16">
        <f>('Monthly GAS - Raw'!E60*102)</f>
        <v>4386</v>
      </c>
      <c r="F25" s="16">
        <f>('Monthly GAS - Raw'!F60*102)</f>
        <v>3774</v>
      </c>
      <c r="G25" s="16">
        <f>('Monthly GAS - Raw'!G60*102)</f>
        <v>2856</v>
      </c>
      <c r="H25" s="16">
        <f>('Monthly GAS - Raw'!H60*102)</f>
        <v>1632</v>
      </c>
      <c r="I25" s="16">
        <f>('Monthly GAS - Raw'!I60*102)</f>
        <v>1224</v>
      </c>
      <c r="J25" s="16">
        <f>('Monthly GAS - Raw'!J60*102)</f>
        <v>408</v>
      </c>
      <c r="K25" s="16">
        <f>('Monthly GAS - Raw'!K60*102)</f>
        <v>408</v>
      </c>
      <c r="L25" s="16">
        <f>('Monthly GAS - Raw'!L60*102)</f>
        <v>1428</v>
      </c>
      <c r="M25" s="16">
        <f>('Monthly GAS - Raw'!M60*102)</f>
        <v>8262</v>
      </c>
      <c r="N25" s="16">
        <f>('Monthly GAS - Raw'!N60*102)</f>
        <v>46104</v>
      </c>
    </row>
    <row r="26" spans="1:14" x14ac:dyDescent="0.4">
      <c r="A26">
        <f>'Monthly ELEC - Raw'!A104</f>
        <v>102</v>
      </c>
      <c r="B26" s="16">
        <f>('Monthly GAS - Raw'!B104*102)</f>
        <v>9894</v>
      </c>
      <c r="C26" s="16">
        <f>('Monthly GAS - Raw'!C104*102)</f>
        <v>10608</v>
      </c>
      <c r="D26" s="16">
        <f>('Monthly GAS - Raw'!D104*102)</f>
        <v>11526</v>
      </c>
      <c r="E26" s="16">
        <f>('Monthly GAS - Raw'!E104*102)</f>
        <v>4590</v>
      </c>
      <c r="F26" s="16">
        <f>('Monthly GAS - Raw'!F104*102)</f>
        <v>2652</v>
      </c>
      <c r="G26" s="16">
        <f>('Monthly GAS - Raw'!G104*102)</f>
        <v>1326</v>
      </c>
      <c r="H26" s="16">
        <f>('Monthly GAS - Raw'!H104*102)</f>
        <v>714</v>
      </c>
      <c r="I26" s="16">
        <f>('Monthly GAS - Raw'!I104*102)</f>
        <v>612</v>
      </c>
      <c r="J26" s="16">
        <f>('Monthly GAS - Raw'!J104*102)</f>
        <v>612</v>
      </c>
      <c r="K26" s="16">
        <f>('Monthly GAS - Raw'!K104*102)</f>
        <v>612</v>
      </c>
      <c r="L26" s="16">
        <f>('Monthly GAS - Raw'!L104*102)</f>
        <v>2856</v>
      </c>
      <c r="M26" s="16">
        <f>('Monthly GAS - Raw'!M104*102)</f>
        <v>8874</v>
      </c>
      <c r="N26" s="16">
        <f>('Monthly GAS - Raw'!N104*102)</f>
        <v>54876</v>
      </c>
    </row>
    <row r="27" spans="1:14" x14ac:dyDescent="0.4">
      <c r="A27">
        <f>'Monthly ELEC - Raw'!A102</f>
        <v>100</v>
      </c>
      <c r="B27" s="16">
        <f>('Monthly GAS - Raw'!B102*102)</f>
        <v>6426</v>
      </c>
      <c r="C27" s="16">
        <f>('Monthly GAS - Raw'!C102*102)</f>
        <v>6732</v>
      </c>
      <c r="D27" s="16">
        <f>('Monthly GAS - Raw'!D102*102)</f>
        <v>8058</v>
      </c>
      <c r="E27" s="16">
        <f>('Monthly GAS - Raw'!E102*102)</f>
        <v>3366</v>
      </c>
      <c r="F27" s="16">
        <f>('Monthly GAS - Raw'!F102*102)</f>
        <v>1938</v>
      </c>
      <c r="G27" s="16">
        <f>('Monthly GAS - Raw'!G102*102)</f>
        <v>2244</v>
      </c>
      <c r="H27" s="16">
        <f>('Monthly GAS - Raw'!H102*102)</f>
        <v>1836</v>
      </c>
      <c r="I27" s="16">
        <f>('Monthly GAS - Raw'!I102*102)</f>
        <v>1326</v>
      </c>
      <c r="J27" s="16">
        <f>('Monthly GAS - Raw'!J102*102)</f>
        <v>1122</v>
      </c>
      <c r="K27" s="16">
        <f>('Monthly GAS - Raw'!K102*102)</f>
        <v>918</v>
      </c>
      <c r="L27" s="16">
        <f>('Monthly GAS - Raw'!L102*102)</f>
        <v>1836</v>
      </c>
      <c r="M27" s="16">
        <f>('Monthly GAS - Raw'!M102*102)</f>
        <v>4998</v>
      </c>
      <c r="N27" s="16">
        <f>('Monthly GAS - Raw'!N102*102)</f>
        <v>40800</v>
      </c>
    </row>
    <row r="28" spans="1:14" x14ac:dyDescent="0.4">
      <c r="A28">
        <f>'Monthly ELEC - Raw'!A101</f>
        <v>99</v>
      </c>
      <c r="B28" s="16">
        <f>('Monthly GAS - Raw'!B101*102)</f>
        <v>5202</v>
      </c>
      <c r="C28" s="16">
        <f>('Monthly GAS - Raw'!C101*102)</f>
        <v>5712</v>
      </c>
      <c r="D28" s="16">
        <f>('Monthly GAS - Raw'!D101*102)</f>
        <v>6528</v>
      </c>
      <c r="E28" s="16">
        <f>('Monthly GAS - Raw'!E101*102)</f>
        <v>3468</v>
      </c>
      <c r="F28" s="16">
        <f>('Monthly GAS - Raw'!F101*102)</f>
        <v>2550</v>
      </c>
      <c r="G28" s="16">
        <f>('Monthly GAS - Raw'!G101*102)</f>
        <v>918</v>
      </c>
      <c r="H28" s="16">
        <f>('Monthly GAS - Raw'!H101*102)</f>
        <v>306</v>
      </c>
      <c r="I28" s="16">
        <f>('Monthly GAS - Raw'!I101*102)</f>
        <v>102</v>
      </c>
      <c r="J28" s="16">
        <f>('Monthly GAS - Raw'!J101*102)</f>
        <v>102</v>
      </c>
      <c r="K28" s="16">
        <f>('Monthly GAS - Raw'!K101*102)</f>
        <v>102</v>
      </c>
      <c r="L28" s="16">
        <f>('Monthly GAS - Raw'!L101*102)</f>
        <v>1122</v>
      </c>
      <c r="M28" s="16">
        <f>('Monthly GAS - Raw'!M101*102)</f>
        <v>3774</v>
      </c>
      <c r="N28" s="16">
        <f>('Monthly GAS - Raw'!N101*102)</f>
        <v>29886</v>
      </c>
    </row>
    <row r="29" spans="1:14" x14ac:dyDescent="0.4">
      <c r="A29">
        <f>'Monthly ELEC - Raw'!A140</f>
        <v>138</v>
      </c>
      <c r="B29" s="16">
        <f>('Monthly GAS - Raw'!B140*102)</f>
        <v>7344</v>
      </c>
      <c r="C29" s="16">
        <f>('Monthly GAS - Raw'!C140*102)</f>
        <v>8058</v>
      </c>
      <c r="D29" s="16">
        <f>('Monthly GAS - Raw'!D140*102)</f>
        <v>9078</v>
      </c>
      <c r="E29" s="16">
        <f>('Monthly GAS - Raw'!E140*102)</f>
        <v>4080</v>
      </c>
      <c r="F29" s="16">
        <f>('Monthly GAS - Raw'!F140*102)</f>
        <v>2958</v>
      </c>
      <c r="G29" s="16">
        <f>('Monthly GAS - Raw'!G140*102)</f>
        <v>1938</v>
      </c>
      <c r="H29" s="16">
        <f>('Monthly GAS - Raw'!H140*102)</f>
        <v>918</v>
      </c>
      <c r="I29" s="16">
        <f>('Monthly GAS - Raw'!I140*102)</f>
        <v>714</v>
      </c>
      <c r="J29" s="16">
        <f>('Monthly GAS - Raw'!J140*102)</f>
        <v>816</v>
      </c>
      <c r="K29" s="16">
        <f>('Monthly GAS - Raw'!K140*102)</f>
        <v>918</v>
      </c>
      <c r="L29" s="16">
        <f>('Monthly GAS - Raw'!L140*102)</f>
        <v>2448</v>
      </c>
      <c r="M29" s="16">
        <f>('Monthly GAS - Raw'!M140*102)</f>
        <v>6426</v>
      </c>
      <c r="N29" s="16">
        <f>('Monthly GAS - Raw'!N140*102)</f>
        <v>45696</v>
      </c>
    </row>
    <row r="30" spans="1:14" x14ac:dyDescent="0.4">
      <c r="A30">
        <f>'Monthly ELEC - Raw'!A256</f>
        <v>254</v>
      </c>
      <c r="B30" s="16">
        <f>('Monthly GAS - Raw'!B256*102)</f>
        <v>8874</v>
      </c>
      <c r="C30" s="16">
        <f>('Monthly GAS - Raw'!C256*102)</f>
        <v>9690</v>
      </c>
      <c r="D30" s="16">
        <f>('Monthly GAS - Raw'!D256*102)</f>
        <v>10914</v>
      </c>
      <c r="E30" s="16">
        <f>('Monthly GAS - Raw'!E256*102)</f>
        <v>4080</v>
      </c>
      <c r="F30" s="16">
        <f>('Monthly GAS - Raw'!F256*102)</f>
        <v>2958</v>
      </c>
      <c r="G30" s="16">
        <f>('Monthly GAS - Raw'!G256*102)</f>
        <v>1632</v>
      </c>
      <c r="H30" s="16">
        <f>('Monthly GAS - Raw'!H256*102)</f>
        <v>816</v>
      </c>
      <c r="I30" s="16">
        <f>('Monthly GAS - Raw'!I256*102)</f>
        <v>816</v>
      </c>
      <c r="J30" s="16">
        <f>('Monthly GAS - Raw'!J256*102)</f>
        <v>918</v>
      </c>
      <c r="K30" s="16">
        <f>('Monthly GAS - Raw'!K256*102)</f>
        <v>918</v>
      </c>
      <c r="L30" s="16">
        <f>('Monthly GAS - Raw'!L256*102)</f>
        <v>1836</v>
      </c>
      <c r="M30" s="16">
        <f>('Monthly GAS - Raw'!M256*102)</f>
        <v>7446</v>
      </c>
      <c r="N30" s="16">
        <f>('Monthly GAS - Raw'!N256*102)</f>
        <v>50898</v>
      </c>
    </row>
    <row r="31" spans="1:14" x14ac:dyDescent="0.4">
      <c r="A31">
        <f>'Monthly ELEC - Raw'!A127</f>
        <v>125</v>
      </c>
      <c r="B31" s="16">
        <f>('Monthly GAS - Raw'!B127*102)</f>
        <v>6528</v>
      </c>
      <c r="C31" s="16">
        <f>('Monthly GAS - Raw'!C127*102)</f>
        <v>7038</v>
      </c>
      <c r="D31" s="16">
        <f>('Monthly GAS - Raw'!D127*102)</f>
        <v>8160</v>
      </c>
      <c r="E31" s="16">
        <f>('Monthly GAS - Raw'!E127*102)</f>
        <v>3468</v>
      </c>
      <c r="F31" s="16">
        <f>('Monthly GAS - Raw'!F127*102)</f>
        <v>2754</v>
      </c>
      <c r="G31" s="16">
        <f>('Monthly GAS - Raw'!G127*102)</f>
        <v>2142</v>
      </c>
      <c r="H31" s="16">
        <f>('Monthly GAS - Raw'!H127*102)</f>
        <v>1122</v>
      </c>
      <c r="I31" s="16">
        <f>('Monthly GAS - Raw'!I127*102)</f>
        <v>1020</v>
      </c>
      <c r="J31" s="16">
        <f>('Monthly GAS - Raw'!J127*102)</f>
        <v>1224</v>
      </c>
      <c r="K31" s="16">
        <f>('Monthly GAS - Raw'!K127*102)</f>
        <v>1326</v>
      </c>
      <c r="L31" s="16">
        <f>('Monthly GAS - Raw'!L127*102)</f>
        <v>2142</v>
      </c>
      <c r="M31" s="16">
        <f>('Monthly GAS - Raw'!M127*102)</f>
        <v>6528</v>
      </c>
      <c r="N31" s="16">
        <f>('Monthly GAS - Raw'!N127*102)</f>
        <v>43452</v>
      </c>
    </row>
    <row r="32" spans="1:14" x14ac:dyDescent="0.4">
      <c r="A32">
        <f>'Monthly ELEC - Raw'!A134</f>
        <v>132</v>
      </c>
      <c r="B32" s="16">
        <f>('Monthly GAS - Raw'!B134*102)</f>
        <v>7242</v>
      </c>
      <c r="C32" s="16">
        <f>('Monthly GAS - Raw'!C134*102)</f>
        <v>7956</v>
      </c>
      <c r="D32" s="16">
        <f>('Monthly GAS - Raw'!D134*102)</f>
        <v>8160</v>
      </c>
      <c r="E32" s="16">
        <f>('Monthly GAS - Raw'!E134*102)</f>
        <v>3672</v>
      </c>
      <c r="F32" s="16">
        <f>('Monthly GAS - Raw'!F134*102)</f>
        <v>2550</v>
      </c>
      <c r="G32" s="16">
        <f>('Monthly GAS - Raw'!G134*102)</f>
        <v>2040</v>
      </c>
      <c r="H32" s="16">
        <f>('Monthly GAS - Raw'!H134*102)</f>
        <v>102</v>
      </c>
      <c r="I32" s="16">
        <f>('Monthly GAS - Raw'!I134*102)</f>
        <v>204</v>
      </c>
      <c r="J32" s="16">
        <f>('Monthly GAS - Raw'!J134*102)</f>
        <v>306</v>
      </c>
      <c r="K32" s="16">
        <f>('Monthly GAS - Raw'!K134*102)</f>
        <v>204</v>
      </c>
      <c r="L32" s="16">
        <f>('Monthly GAS - Raw'!L134*102)</f>
        <v>2958</v>
      </c>
      <c r="M32" s="16">
        <f>('Monthly GAS - Raw'!M134*102)</f>
        <v>7854</v>
      </c>
      <c r="N32" s="16">
        <f>('Monthly GAS - Raw'!N134*102)</f>
        <v>43248</v>
      </c>
    </row>
    <row r="33" spans="1:14" x14ac:dyDescent="0.4">
      <c r="A33">
        <f>'Monthly ELEC - Raw'!A145</f>
        <v>143</v>
      </c>
      <c r="B33" s="16">
        <f>('Monthly GAS - Raw'!B145*102)</f>
        <v>6426</v>
      </c>
      <c r="C33" s="16">
        <f>('Monthly GAS - Raw'!C145*102)</f>
        <v>6936</v>
      </c>
      <c r="D33" s="16">
        <f>('Monthly GAS - Raw'!D145*102)</f>
        <v>7854</v>
      </c>
      <c r="E33" s="16">
        <f>('Monthly GAS - Raw'!E145*102)</f>
        <v>3060</v>
      </c>
      <c r="F33" s="16">
        <f>('Monthly GAS - Raw'!F145*102)</f>
        <v>2652</v>
      </c>
      <c r="G33" s="16">
        <f>('Monthly GAS - Raw'!G145*102)</f>
        <v>1632</v>
      </c>
      <c r="H33" s="16">
        <f>('Monthly GAS - Raw'!H145*102)</f>
        <v>714</v>
      </c>
      <c r="I33" s="16">
        <f>('Monthly GAS - Raw'!I145*102)</f>
        <v>612</v>
      </c>
      <c r="J33" s="16">
        <f>('Monthly GAS - Raw'!J145*102)</f>
        <v>1122</v>
      </c>
      <c r="K33" s="16">
        <f>('Monthly GAS - Raw'!K145*102)</f>
        <v>714</v>
      </c>
      <c r="L33" s="16">
        <f>('Monthly GAS - Raw'!L145*102)</f>
        <v>1836</v>
      </c>
      <c r="M33" s="16">
        <f>('Monthly GAS - Raw'!M145*102)</f>
        <v>5814</v>
      </c>
      <c r="N33" s="16">
        <f>('Monthly GAS - Raw'!N145*102)</f>
        <v>39372</v>
      </c>
    </row>
    <row r="34" spans="1:14" x14ac:dyDescent="0.4">
      <c r="A34">
        <f>'Monthly ELEC - Raw'!A248</f>
        <v>246</v>
      </c>
      <c r="B34" s="16">
        <f>('Monthly GAS - Raw'!B248*102)</f>
        <v>6324</v>
      </c>
      <c r="C34" s="16">
        <f>('Monthly GAS - Raw'!C248*102)</f>
        <v>6630</v>
      </c>
      <c r="D34" s="16">
        <f>('Monthly GAS - Raw'!D248*102)</f>
        <v>7548</v>
      </c>
      <c r="E34" s="16">
        <f>('Monthly GAS - Raw'!E248*102)</f>
        <v>3570</v>
      </c>
      <c r="F34" s="16">
        <f>('Monthly GAS - Raw'!F248*102)</f>
        <v>3978</v>
      </c>
      <c r="G34" s="16">
        <f>('Monthly GAS - Raw'!G248*102)</f>
        <v>2346</v>
      </c>
      <c r="H34" s="16">
        <f>('Monthly GAS - Raw'!H248*102)</f>
        <v>1122</v>
      </c>
      <c r="I34" s="16">
        <f>('Monthly GAS - Raw'!I248*102)</f>
        <v>1020</v>
      </c>
      <c r="J34" s="16">
        <f>('Monthly GAS - Raw'!J248*102)</f>
        <v>1020</v>
      </c>
      <c r="K34" s="16">
        <f>('Monthly GAS - Raw'!K248*102)</f>
        <v>1326</v>
      </c>
      <c r="L34" s="16">
        <f>('Monthly GAS - Raw'!L248*102)</f>
        <v>3468</v>
      </c>
      <c r="M34" s="16">
        <f>('Monthly GAS - Raw'!M248*102)</f>
        <v>7854</v>
      </c>
      <c r="N34" s="16">
        <f>('Monthly GAS - Raw'!N248*102)</f>
        <v>46206</v>
      </c>
    </row>
    <row r="35" spans="1:14" x14ac:dyDescent="0.4">
      <c r="A35">
        <f>'Monthly ELEC - Raw'!A123</f>
        <v>121</v>
      </c>
      <c r="B35" s="16">
        <f>('Monthly GAS - Raw'!B123*102)</f>
        <v>7446</v>
      </c>
      <c r="C35" s="16">
        <f>('Monthly GAS - Raw'!C123*102)</f>
        <v>9792</v>
      </c>
      <c r="D35" s="16">
        <f>('Monthly GAS - Raw'!D123*102)</f>
        <v>10098</v>
      </c>
      <c r="E35" s="16">
        <f>('Monthly GAS - Raw'!E123*102)</f>
        <v>4182</v>
      </c>
      <c r="F35" s="16">
        <f>('Monthly GAS - Raw'!F123*102)</f>
        <v>3264</v>
      </c>
      <c r="G35" s="16">
        <f>('Monthly GAS - Raw'!G123*102)</f>
        <v>1530</v>
      </c>
      <c r="H35" s="16">
        <f>('Monthly GAS - Raw'!H123*102)</f>
        <v>612</v>
      </c>
      <c r="I35" s="16">
        <f>('Monthly GAS - Raw'!I123*102)</f>
        <v>510</v>
      </c>
      <c r="J35" s="16">
        <f>('Monthly GAS - Raw'!J123*102)</f>
        <v>510</v>
      </c>
      <c r="K35" s="16">
        <f>('Monthly GAS - Raw'!K123*102)</f>
        <v>612</v>
      </c>
      <c r="L35" s="16">
        <f>('Monthly GAS - Raw'!L123*102)</f>
        <v>2448</v>
      </c>
      <c r="M35" s="16">
        <f>('Monthly GAS - Raw'!M123*102)</f>
        <v>7752</v>
      </c>
      <c r="N35" s="16">
        <f>('Monthly GAS - Raw'!N123*102)</f>
        <v>48756</v>
      </c>
    </row>
    <row r="36" spans="1:14" x14ac:dyDescent="0.4">
      <c r="A36">
        <f>'Monthly ELEC - Raw'!A246</f>
        <v>244</v>
      </c>
      <c r="B36" s="16">
        <f>('Monthly GAS - Raw'!B246*102)</f>
        <v>5508</v>
      </c>
      <c r="C36" s="16">
        <f>('Monthly GAS - Raw'!C246*102)</f>
        <v>6732</v>
      </c>
      <c r="D36" s="16">
        <f>('Monthly GAS - Raw'!D246*102)</f>
        <v>9792</v>
      </c>
      <c r="E36" s="16">
        <f>('Monthly GAS - Raw'!E246*102)</f>
        <v>4998</v>
      </c>
      <c r="F36" s="16">
        <f>('Monthly GAS - Raw'!F246*102)</f>
        <v>4386</v>
      </c>
      <c r="G36" s="16">
        <f>('Monthly GAS - Raw'!G246*102)</f>
        <v>2754</v>
      </c>
      <c r="H36" s="16">
        <f>('Monthly GAS - Raw'!H246*102)</f>
        <v>1632</v>
      </c>
      <c r="I36" s="16">
        <f>('Monthly GAS - Raw'!I246*102)</f>
        <v>1530</v>
      </c>
      <c r="J36" s="16">
        <f>('Monthly GAS - Raw'!J246*102)</f>
        <v>2040</v>
      </c>
      <c r="K36" s="16">
        <f>('Monthly GAS - Raw'!K246*102)</f>
        <v>1734</v>
      </c>
      <c r="L36" s="16">
        <f>('Monthly GAS - Raw'!L246*102)</f>
        <v>1632</v>
      </c>
      <c r="M36" s="16">
        <f>('Monthly GAS - Raw'!M246*102)</f>
        <v>3570</v>
      </c>
      <c r="N36" s="16">
        <f>('Monthly GAS - Raw'!N246*102)</f>
        <v>46308</v>
      </c>
    </row>
    <row r="37" spans="1:14" x14ac:dyDescent="0.4">
      <c r="A37">
        <f>'Monthly ELEC - Raw'!A55</f>
        <v>53</v>
      </c>
      <c r="B37" s="16">
        <f>('Monthly GAS - Raw'!B55*102)</f>
        <v>8364</v>
      </c>
      <c r="C37" s="16">
        <f>('Monthly GAS - Raw'!C55*102)</f>
        <v>9486</v>
      </c>
      <c r="D37" s="16">
        <f>('Monthly GAS - Raw'!D55*102)</f>
        <v>9894</v>
      </c>
      <c r="E37" s="16">
        <f>('Monthly GAS - Raw'!E55*102)</f>
        <v>4080</v>
      </c>
      <c r="F37" s="16">
        <f>('Monthly GAS - Raw'!F55*102)</f>
        <v>3264</v>
      </c>
      <c r="G37" s="16">
        <f>('Monthly GAS - Raw'!G55*102)</f>
        <v>1938</v>
      </c>
      <c r="H37" s="16">
        <f>('Monthly GAS - Raw'!H55*102)</f>
        <v>510</v>
      </c>
      <c r="I37" s="16">
        <f>('Monthly GAS - Raw'!I55*102)</f>
        <v>510</v>
      </c>
      <c r="J37" s="16">
        <f>('Monthly GAS - Raw'!J55*102)</f>
        <v>408</v>
      </c>
      <c r="K37" s="16">
        <f>('Monthly GAS - Raw'!K55*102)</f>
        <v>816</v>
      </c>
      <c r="L37" s="16">
        <f>('Monthly GAS - Raw'!L55*102)</f>
        <v>3060</v>
      </c>
      <c r="M37" s="16">
        <f>('Monthly GAS - Raw'!M55*102)</f>
        <v>8058</v>
      </c>
      <c r="N37" s="16">
        <f>('Monthly GAS - Raw'!N55*102)</f>
        <v>50388</v>
      </c>
    </row>
    <row r="38" spans="1:14" x14ac:dyDescent="0.4">
      <c r="A38">
        <f>'Monthly ELEC - Raw'!A28</f>
        <v>26</v>
      </c>
      <c r="B38" s="16">
        <f>('Monthly GAS - Raw'!B28*102)</f>
        <v>6324</v>
      </c>
      <c r="C38" s="16">
        <f>('Monthly GAS - Raw'!C28*102)</f>
        <v>6732</v>
      </c>
      <c r="D38" s="16">
        <f>('Monthly GAS - Raw'!D28*102)</f>
        <v>8262</v>
      </c>
      <c r="E38" s="16">
        <f>('Monthly GAS - Raw'!E28*102)</f>
        <v>4284</v>
      </c>
      <c r="F38" s="16">
        <f>('Monthly GAS - Raw'!F28*102)</f>
        <v>3060</v>
      </c>
      <c r="G38" s="16">
        <f>('Monthly GAS - Raw'!G28*102)</f>
        <v>2040</v>
      </c>
      <c r="H38" s="16">
        <f>('Monthly GAS - Raw'!H28*102)</f>
        <v>1224</v>
      </c>
      <c r="I38" s="16">
        <f>('Monthly GAS - Raw'!I28*102)</f>
        <v>1122</v>
      </c>
      <c r="J38" s="16">
        <f>('Monthly GAS - Raw'!J28*102)</f>
        <v>1122</v>
      </c>
      <c r="K38" s="16">
        <f>('Monthly GAS - Raw'!K28*102)</f>
        <v>1224</v>
      </c>
      <c r="L38" s="16">
        <f>('Monthly GAS - Raw'!L28*102)</f>
        <v>2346</v>
      </c>
      <c r="M38" s="16">
        <f>('Monthly GAS - Raw'!M28*102)</f>
        <v>5508</v>
      </c>
      <c r="N38" s="16">
        <f>('Monthly GAS - Raw'!N28*102)</f>
        <v>43248</v>
      </c>
    </row>
    <row r="39" spans="1:14" x14ac:dyDescent="0.4">
      <c r="A39">
        <f>'Monthly ELEC - Raw'!A167</f>
        <v>165</v>
      </c>
      <c r="B39" s="16">
        <f>('Monthly GAS - Raw'!B167*102)</f>
        <v>8466</v>
      </c>
      <c r="C39" s="16">
        <f>('Monthly GAS - Raw'!C167*102)</f>
        <v>7752</v>
      </c>
      <c r="D39" s="16">
        <f>('Monthly GAS - Raw'!D167*102)</f>
        <v>6324</v>
      </c>
      <c r="E39" s="16">
        <f>('Monthly GAS - Raw'!E167*102)</f>
        <v>5712</v>
      </c>
      <c r="F39" s="16">
        <f>('Monthly GAS - Raw'!F167*102)</f>
        <v>4590</v>
      </c>
      <c r="G39" s="16">
        <f>('Monthly GAS - Raw'!G167*102)</f>
        <v>3162</v>
      </c>
      <c r="H39" s="16">
        <f>('Monthly GAS - Raw'!H167*102)</f>
        <v>1224</v>
      </c>
      <c r="I39" s="16">
        <f>('Monthly GAS - Raw'!I167*102)</f>
        <v>1020</v>
      </c>
      <c r="J39" s="16">
        <f>('Monthly GAS - Raw'!J167*102)</f>
        <v>1020</v>
      </c>
      <c r="K39" s="16">
        <f>('Monthly GAS - Raw'!K167*102)</f>
        <v>1734</v>
      </c>
      <c r="L39" s="16">
        <f>('Monthly GAS - Raw'!L167*102)</f>
        <v>4488</v>
      </c>
      <c r="M39" s="16">
        <f>('Monthly GAS - Raw'!M167*102)</f>
        <v>8058</v>
      </c>
      <c r="N39" s="16">
        <f>('Monthly GAS - Raw'!N167*102)</f>
        <v>53550</v>
      </c>
    </row>
    <row r="40" spans="1:14" x14ac:dyDescent="0.4">
      <c r="A40">
        <f>'Monthly ELEC - Raw'!A106</f>
        <v>104</v>
      </c>
      <c r="B40" s="16">
        <f>('Monthly GAS - Raw'!B106*102)</f>
        <v>8772</v>
      </c>
      <c r="C40" s="16">
        <f>('Monthly GAS - Raw'!C106*102)</f>
        <v>9078</v>
      </c>
      <c r="D40" s="16">
        <f>('Monthly GAS - Raw'!D106*102)</f>
        <v>9894</v>
      </c>
      <c r="E40" s="16">
        <f>('Monthly GAS - Raw'!E106*102)</f>
        <v>3978</v>
      </c>
      <c r="F40" s="16">
        <f>('Monthly GAS - Raw'!F106*102)</f>
        <v>3366</v>
      </c>
      <c r="G40" s="16">
        <f>('Monthly GAS - Raw'!G106*102)</f>
        <v>2040</v>
      </c>
      <c r="H40" s="16">
        <f>('Monthly GAS - Raw'!H106*102)</f>
        <v>510</v>
      </c>
      <c r="I40" s="16">
        <f>('Monthly GAS - Raw'!I106*102)</f>
        <v>612</v>
      </c>
      <c r="J40" s="16">
        <f>('Monthly GAS - Raw'!J106*102)</f>
        <v>918</v>
      </c>
      <c r="K40" s="16">
        <f>('Monthly GAS - Raw'!K106*102)</f>
        <v>918</v>
      </c>
      <c r="L40" s="16">
        <f>('Monthly GAS - Raw'!L106*102)</f>
        <v>3366</v>
      </c>
      <c r="M40" s="16">
        <f>('Monthly GAS - Raw'!M106*102)</f>
        <v>9282</v>
      </c>
      <c r="N40" s="16">
        <f>('Monthly GAS - Raw'!N106*102)</f>
        <v>52734</v>
      </c>
    </row>
    <row r="41" spans="1:14" x14ac:dyDescent="0.4">
      <c r="A41" s="30">
        <f>'Monthly ELEC - Raw'!A260</f>
        <v>258</v>
      </c>
      <c r="B41" s="32">
        <f>('Monthly GAS - Raw'!B260*102)</f>
        <v>9282</v>
      </c>
      <c r="C41" s="32">
        <f>('Monthly GAS - Raw'!C260*102)</f>
        <v>9690</v>
      </c>
      <c r="D41" s="32">
        <f>('Monthly GAS - Raw'!D260*102)</f>
        <v>10812</v>
      </c>
      <c r="E41" s="32">
        <f>('Monthly GAS - Raw'!E260*102)</f>
        <v>5610</v>
      </c>
      <c r="F41" s="32">
        <f>('Monthly GAS - Raw'!F260*102)</f>
        <v>4794</v>
      </c>
      <c r="G41" s="32">
        <f>('Monthly GAS - Raw'!G260*102)</f>
        <v>3774</v>
      </c>
      <c r="H41" s="32">
        <f>('Monthly GAS - Raw'!H260*102)</f>
        <v>306</v>
      </c>
      <c r="I41" s="32">
        <f>('Monthly GAS - Raw'!I260*102)</f>
        <v>306</v>
      </c>
      <c r="J41" s="32">
        <f>('Monthly GAS - Raw'!J260*102)</f>
        <v>510</v>
      </c>
      <c r="K41" s="32">
        <f>('Monthly GAS - Raw'!K260*102)</f>
        <v>1224</v>
      </c>
      <c r="L41" s="32">
        <f>('Monthly GAS - Raw'!L260*102)</f>
        <v>2958</v>
      </c>
      <c r="M41" s="32">
        <f>('Monthly GAS - Raw'!M260*102)</f>
        <v>6834</v>
      </c>
      <c r="N41" s="32">
        <f>('Monthly GAS - Raw'!N260*102)</f>
        <v>56100</v>
      </c>
    </row>
    <row r="42" spans="1:14" x14ac:dyDescent="0.4">
      <c r="A42">
        <f>'Monthly ELEC - Raw'!A220</f>
        <v>218</v>
      </c>
      <c r="B42" s="16">
        <f>('Monthly GAS - Raw'!B220*102)</f>
        <v>8466</v>
      </c>
      <c r="C42" s="16">
        <f>('Monthly GAS - Raw'!C220*102)</f>
        <v>9180</v>
      </c>
      <c r="D42" s="16">
        <f>('Monthly GAS - Raw'!D220*102)</f>
        <v>11526</v>
      </c>
      <c r="E42" s="16">
        <f>('Monthly GAS - Raw'!E220*102)</f>
        <v>4692</v>
      </c>
      <c r="F42" s="16">
        <f>('Monthly GAS - Raw'!F220*102)</f>
        <v>4386</v>
      </c>
      <c r="G42" s="16">
        <f>('Monthly GAS - Raw'!G220*102)</f>
        <v>2856</v>
      </c>
      <c r="H42" s="16">
        <f>('Monthly GAS - Raw'!H220*102)</f>
        <v>510</v>
      </c>
      <c r="I42" s="16">
        <f>('Monthly GAS - Raw'!I220*102)</f>
        <v>510</v>
      </c>
      <c r="J42" s="16">
        <f>('Monthly GAS - Raw'!J220*102)</f>
        <v>510</v>
      </c>
      <c r="K42" s="16">
        <f>('Monthly GAS - Raw'!K220*102)</f>
        <v>714</v>
      </c>
      <c r="L42" s="16">
        <f>('Monthly GAS - Raw'!L220*102)</f>
        <v>2040</v>
      </c>
      <c r="M42" s="16">
        <f>('Monthly GAS - Raw'!M220*102)</f>
        <v>7344</v>
      </c>
      <c r="N42" s="16">
        <f>('Monthly GAS - Raw'!N220*102)</f>
        <v>52734</v>
      </c>
    </row>
    <row r="43" spans="1:14" x14ac:dyDescent="0.4">
      <c r="A43">
        <f>'Monthly ELEC - Raw'!A24</f>
        <v>22</v>
      </c>
      <c r="B43" s="16">
        <f>('Monthly GAS - Raw'!B24*102)</f>
        <v>6834</v>
      </c>
      <c r="C43" s="16">
        <f>('Monthly GAS - Raw'!C24*102)</f>
        <v>7242</v>
      </c>
      <c r="D43" s="16">
        <f>('Monthly GAS - Raw'!D24*102)</f>
        <v>8874</v>
      </c>
      <c r="E43" s="16">
        <f>('Monthly GAS - Raw'!E24*102)</f>
        <v>4386</v>
      </c>
      <c r="F43" s="16">
        <f>('Monthly GAS - Raw'!F24*102)</f>
        <v>3366</v>
      </c>
      <c r="G43" s="16">
        <f>('Monthly GAS - Raw'!G24*102)</f>
        <v>2142</v>
      </c>
      <c r="H43" s="16">
        <f>('Monthly GAS - Raw'!H24*102)</f>
        <v>1428</v>
      </c>
      <c r="I43" s="16">
        <f>('Monthly GAS - Raw'!I24*102)</f>
        <v>1326</v>
      </c>
      <c r="J43" s="16">
        <f>('Monthly GAS - Raw'!J24*102)</f>
        <v>1632</v>
      </c>
      <c r="K43" s="16">
        <f>('Monthly GAS - Raw'!K24*102)</f>
        <v>1428</v>
      </c>
      <c r="L43" s="16">
        <f>('Monthly GAS - Raw'!L24*102)</f>
        <v>2448</v>
      </c>
      <c r="M43" s="16">
        <f>('Monthly GAS - Raw'!M24*102)</f>
        <v>6732</v>
      </c>
      <c r="N43" s="16">
        <f>('Monthly GAS - Raw'!N24*102)</f>
        <v>47838</v>
      </c>
    </row>
    <row r="44" spans="1:14" x14ac:dyDescent="0.4">
      <c r="A44">
        <f>'Monthly ELEC - Raw'!A185</f>
        <v>183</v>
      </c>
      <c r="B44" s="16">
        <f>('Monthly GAS - Raw'!B185*102)</f>
        <v>6222</v>
      </c>
      <c r="C44" s="16">
        <f>('Monthly GAS - Raw'!C185*102)</f>
        <v>6936</v>
      </c>
      <c r="D44" s="16">
        <f>('Monthly GAS - Raw'!D185*102)</f>
        <v>7344</v>
      </c>
      <c r="E44" s="16">
        <f>('Monthly GAS - Raw'!E185*102)</f>
        <v>3978</v>
      </c>
      <c r="F44" s="16">
        <f>('Monthly GAS - Raw'!F185*102)</f>
        <v>2754</v>
      </c>
      <c r="G44" s="16">
        <f>('Monthly GAS - Raw'!G185*102)</f>
        <v>1836</v>
      </c>
      <c r="H44" s="16">
        <f>('Monthly GAS - Raw'!H185*102)</f>
        <v>1122</v>
      </c>
      <c r="I44" s="16">
        <f>('Monthly GAS - Raw'!I185*102)</f>
        <v>1020</v>
      </c>
      <c r="J44" s="16">
        <f>('Monthly GAS - Raw'!J185*102)</f>
        <v>1224</v>
      </c>
      <c r="K44" s="16">
        <f>('Monthly GAS - Raw'!K185*102)</f>
        <v>1224</v>
      </c>
      <c r="L44" s="16">
        <f>('Monthly GAS - Raw'!L185*102)</f>
        <v>2958</v>
      </c>
      <c r="M44" s="16">
        <f>('Monthly GAS - Raw'!M185*102)</f>
        <v>6630</v>
      </c>
      <c r="N44" s="16">
        <f>('Monthly GAS - Raw'!N185*102)</f>
        <v>43248</v>
      </c>
    </row>
    <row r="45" spans="1:14" x14ac:dyDescent="0.4">
      <c r="A45">
        <f>'Monthly ELEC - Raw'!A211</f>
        <v>209</v>
      </c>
      <c r="B45" s="16">
        <f>('Monthly GAS - Raw'!B211*102)</f>
        <v>13872</v>
      </c>
      <c r="C45" s="16">
        <f>('Monthly GAS - Raw'!C211*102)</f>
        <v>6120</v>
      </c>
      <c r="D45" s="16">
        <f>('Monthly GAS - Raw'!D211*102)</f>
        <v>11628</v>
      </c>
      <c r="E45" s="16">
        <f>('Monthly GAS - Raw'!E211*102)</f>
        <v>5406</v>
      </c>
      <c r="F45" s="16">
        <f>('Monthly GAS - Raw'!F211*102)</f>
        <v>3774</v>
      </c>
      <c r="G45" s="16">
        <f>('Monthly GAS - Raw'!G211*102)</f>
        <v>1938</v>
      </c>
      <c r="H45" s="16">
        <f>('Monthly GAS - Raw'!H211*102)</f>
        <v>510</v>
      </c>
      <c r="I45" s="16">
        <f>('Monthly GAS - Raw'!I211*102)</f>
        <v>612</v>
      </c>
      <c r="J45" s="16">
        <f>('Monthly GAS - Raw'!J211*102)</f>
        <v>714</v>
      </c>
      <c r="K45" s="16">
        <f>('Monthly GAS - Raw'!K211*102)</f>
        <v>612</v>
      </c>
      <c r="L45" s="16">
        <f>('Monthly GAS - Raw'!L211*102)</f>
        <v>2958</v>
      </c>
      <c r="M45" s="16">
        <f>('Monthly GAS - Raw'!M211*102)</f>
        <v>8670</v>
      </c>
      <c r="N45" s="16">
        <f>('Monthly GAS - Raw'!N211*102)</f>
        <v>56814</v>
      </c>
    </row>
    <row r="46" spans="1:14" x14ac:dyDescent="0.4">
      <c r="A46">
        <f>'Monthly ELEC - Raw'!A254</f>
        <v>252</v>
      </c>
      <c r="B46" s="16">
        <f>('Monthly GAS - Raw'!B254*102)</f>
        <v>8670</v>
      </c>
      <c r="C46" s="16">
        <f>('Monthly GAS - Raw'!C254*102)</f>
        <v>0</v>
      </c>
      <c r="D46" s="16">
        <f>('Monthly GAS - Raw'!D254*102)</f>
        <v>20502</v>
      </c>
      <c r="E46" s="16">
        <f>('Monthly GAS - Raw'!E254*102)</f>
        <v>5610</v>
      </c>
      <c r="F46" s="16">
        <f>('Monthly GAS - Raw'!F254*102)</f>
        <v>2244</v>
      </c>
      <c r="G46" s="16">
        <f>('Monthly GAS - Raw'!G254*102)</f>
        <v>1734</v>
      </c>
      <c r="H46" s="16">
        <f>('Monthly GAS - Raw'!H254*102)</f>
        <v>408</v>
      </c>
      <c r="I46" s="16">
        <f>('Monthly GAS - Raw'!I254*102)</f>
        <v>510</v>
      </c>
      <c r="J46" s="16">
        <f>('Monthly GAS - Raw'!J254*102)</f>
        <v>408</v>
      </c>
      <c r="K46" s="16">
        <f>('Monthly GAS - Raw'!K254*102)</f>
        <v>408</v>
      </c>
      <c r="L46" s="16">
        <f>('Monthly GAS - Raw'!L254*102)</f>
        <v>1938</v>
      </c>
      <c r="M46" s="16">
        <f>('Monthly GAS - Raw'!M254*102)</f>
        <v>5814</v>
      </c>
      <c r="N46" s="16">
        <f>('Monthly GAS - Raw'!N254*102)</f>
        <v>48246</v>
      </c>
    </row>
    <row r="47" spans="1:14" x14ac:dyDescent="0.4">
      <c r="A47">
        <f>'Monthly ELEC - Raw'!A25</f>
        <v>23</v>
      </c>
      <c r="B47" s="16">
        <f>('Monthly GAS - Raw'!B25*102)</f>
        <v>6018</v>
      </c>
      <c r="C47" s="16">
        <f>('Monthly GAS - Raw'!C25*102)</f>
        <v>6222</v>
      </c>
      <c r="D47" s="16">
        <f>('Monthly GAS - Raw'!D25*102)</f>
        <v>7344</v>
      </c>
      <c r="E47" s="16">
        <f>('Monthly GAS - Raw'!E25*102)</f>
        <v>4896</v>
      </c>
      <c r="F47" s="16">
        <f>('Monthly GAS - Raw'!F25*102)</f>
        <v>4590</v>
      </c>
      <c r="G47" s="16">
        <f>('Monthly GAS - Raw'!G25*102)</f>
        <v>4080</v>
      </c>
      <c r="H47" s="16">
        <f>('Monthly GAS - Raw'!H25*102)</f>
        <v>2550</v>
      </c>
      <c r="I47" s="16">
        <f>('Monthly GAS - Raw'!I25*102)</f>
        <v>2652</v>
      </c>
      <c r="J47" s="16">
        <f>('Monthly GAS - Raw'!J25*102)</f>
        <v>2856</v>
      </c>
      <c r="K47" s="16">
        <f>('Monthly GAS - Raw'!K25*102)</f>
        <v>2346</v>
      </c>
      <c r="L47" s="16">
        <f>('Monthly GAS - Raw'!L25*102)</f>
        <v>2958</v>
      </c>
      <c r="M47" s="16">
        <f>('Monthly GAS - Raw'!M25*102)</f>
        <v>4998</v>
      </c>
      <c r="N47" s="16">
        <f>('Monthly GAS - Raw'!N25*102)</f>
        <v>51510</v>
      </c>
    </row>
    <row r="48" spans="1:14" x14ac:dyDescent="0.4">
      <c r="A48">
        <f>'Monthly ELEC - Raw'!A111</f>
        <v>109</v>
      </c>
      <c r="B48" s="16">
        <f>('Monthly GAS - Raw'!B111*102)</f>
        <v>8364</v>
      </c>
      <c r="C48" s="16">
        <f>('Monthly GAS - Raw'!C111*102)</f>
        <v>8874</v>
      </c>
      <c r="D48" s="16">
        <f>('Monthly GAS - Raw'!D111*102)</f>
        <v>10200</v>
      </c>
      <c r="E48" s="16">
        <f>('Monthly GAS - Raw'!E111*102)</f>
        <v>4692</v>
      </c>
      <c r="F48" s="16">
        <f>('Monthly GAS - Raw'!F111*102)</f>
        <v>3672</v>
      </c>
      <c r="G48" s="16">
        <f>('Monthly GAS - Raw'!G111*102)</f>
        <v>2244</v>
      </c>
      <c r="H48" s="16">
        <f>('Monthly GAS - Raw'!H111*102)</f>
        <v>1224</v>
      </c>
      <c r="I48" s="16">
        <f>('Monthly GAS - Raw'!I111*102)</f>
        <v>1122</v>
      </c>
      <c r="J48" s="16">
        <f>('Monthly GAS - Raw'!J111*102)</f>
        <v>1632</v>
      </c>
      <c r="K48" s="16">
        <f>('Monthly GAS - Raw'!K111*102)</f>
        <v>1428</v>
      </c>
      <c r="L48" s="16">
        <f>('Monthly GAS - Raw'!L111*102)</f>
        <v>3060</v>
      </c>
      <c r="M48" s="16">
        <f>('Monthly GAS - Raw'!M111*102)</f>
        <v>8058</v>
      </c>
      <c r="N48" s="16">
        <f>('Monthly GAS - Raw'!N111*102)</f>
        <v>54570</v>
      </c>
    </row>
    <row r="49" spans="1:14" x14ac:dyDescent="0.4">
      <c r="A49">
        <f>'Monthly ELEC - Raw'!A124</f>
        <v>122</v>
      </c>
      <c r="B49" s="16">
        <f>('Monthly GAS - Raw'!B124*102)</f>
        <v>6426</v>
      </c>
      <c r="C49" s="16">
        <f>('Monthly GAS - Raw'!C124*102)</f>
        <v>8568</v>
      </c>
      <c r="D49" s="16">
        <f>('Monthly GAS - Raw'!D124*102)</f>
        <v>7344</v>
      </c>
      <c r="E49" s="16">
        <f>('Monthly GAS - Raw'!E124*102)</f>
        <v>2448</v>
      </c>
      <c r="F49" s="16">
        <f>('Monthly GAS - Raw'!F124*102)</f>
        <v>1734</v>
      </c>
      <c r="G49" s="16">
        <f>('Monthly GAS - Raw'!G124*102)</f>
        <v>1428</v>
      </c>
      <c r="H49" s="16">
        <f>('Monthly GAS - Raw'!H124*102)</f>
        <v>816</v>
      </c>
      <c r="I49" s="16">
        <f>('Monthly GAS - Raw'!I124*102)</f>
        <v>714</v>
      </c>
      <c r="J49" s="16">
        <f>('Monthly GAS - Raw'!J124*102)</f>
        <v>714</v>
      </c>
      <c r="K49" s="16">
        <f>('Monthly GAS - Raw'!K124*102)</f>
        <v>918</v>
      </c>
      <c r="L49" s="16">
        <f>('Monthly GAS - Raw'!L124*102)</f>
        <v>1836</v>
      </c>
      <c r="M49" s="16">
        <f>('Monthly GAS - Raw'!M124*102)</f>
        <v>5406</v>
      </c>
      <c r="N49" s="16">
        <f>('Monthly GAS - Raw'!N124*102)</f>
        <v>38352</v>
      </c>
    </row>
    <row r="50" spans="1:14" x14ac:dyDescent="0.4">
      <c r="A50">
        <f>'Monthly ELEC - Raw'!A195</f>
        <v>193</v>
      </c>
      <c r="B50" s="16">
        <f>('Monthly GAS - Raw'!B195*102)</f>
        <v>10404</v>
      </c>
      <c r="C50" s="16">
        <f>('Monthly GAS - Raw'!C195*102)</f>
        <v>11424</v>
      </c>
      <c r="D50" s="16">
        <f>('Monthly GAS - Raw'!D195*102)</f>
        <v>11934</v>
      </c>
      <c r="E50" s="16">
        <f>('Monthly GAS - Raw'!E195*102)</f>
        <v>5202</v>
      </c>
      <c r="F50" s="16">
        <f>('Monthly GAS - Raw'!F195*102)</f>
        <v>4284</v>
      </c>
      <c r="G50" s="16">
        <f>('Monthly GAS - Raw'!G195*102)</f>
        <v>2550</v>
      </c>
      <c r="H50" s="16">
        <f>('Monthly GAS - Raw'!H195*102)</f>
        <v>816</v>
      </c>
      <c r="I50" s="16">
        <f>('Monthly GAS - Raw'!I195*102)</f>
        <v>714</v>
      </c>
      <c r="J50" s="16">
        <f>('Monthly GAS - Raw'!J195*102)</f>
        <v>612</v>
      </c>
      <c r="K50" s="16">
        <f>('Monthly GAS - Raw'!K195*102)</f>
        <v>1224</v>
      </c>
      <c r="L50" s="16">
        <f>('Monthly GAS - Raw'!L195*102)</f>
        <v>3978</v>
      </c>
      <c r="M50" s="16">
        <f>('Monthly GAS - Raw'!M195*102)</f>
        <v>9690</v>
      </c>
      <c r="N50" s="16">
        <f>('Monthly GAS - Raw'!N195*102)</f>
        <v>62832</v>
      </c>
    </row>
    <row r="51" spans="1:14" x14ac:dyDescent="0.4">
      <c r="A51">
        <f>'Monthly ELEC - Raw'!A73</f>
        <v>71</v>
      </c>
      <c r="B51" s="16">
        <f>('Monthly GAS - Raw'!B73*102)</f>
        <v>6018</v>
      </c>
      <c r="C51" s="16">
        <f>('Monthly GAS - Raw'!C73*102)</f>
        <v>7344</v>
      </c>
      <c r="D51" s="16">
        <f>('Monthly GAS - Raw'!D73*102)</f>
        <v>8670</v>
      </c>
      <c r="E51" s="16">
        <f>('Monthly GAS - Raw'!E73*102)</f>
        <v>3672</v>
      </c>
      <c r="F51" s="16">
        <f>('Monthly GAS - Raw'!F73*102)</f>
        <v>714</v>
      </c>
      <c r="G51" s="16">
        <f>('Monthly GAS - Raw'!G73*102)</f>
        <v>1326</v>
      </c>
      <c r="H51" s="16">
        <f>('Monthly GAS - Raw'!H73*102)</f>
        <v>918</v>
      </c>
      <c r="I51" s="16">
        <f>('Monthly GAS - Raw'!I73*102)</f>
        <v>714</v>
      </c>
      <c r="J51" s="16">
        <f>('Monthly GAS - Raw'!J73*102)</f>
        <v>816</v>
      </c>
      <c r="K51" s="16">
        <f>('Monthly GAS - Raw'!K73*102)</f>
        <v>714</v>
      </c>
      <c r="L51" s="16">
        <f>('Monthly GAS - Raw'!L73*102)</f>
        <v>2244</v>
      </c>
      <c r="M51" s="16">
        <f>('Monthly GAS - Raw'!M73*102)</f>
        <v>6426</v>
      </c>
      <c r="N51" s="16">
        <f>('Monthly GAS - Raw'!N73*102)</f>
        <v>39576</v>
      </c>
    </row>
    <row r="52" spans="1:14" x14ac:dyDescent="0.4">
      <c r="A52">
        <f>'Monthly ELEC - Raw'!A77</f>
        <v>75</v>
      </c>
      <c r="B52" s="16">
        <f>('Monthly GAS - Raw'!B77*102)</f>
        <v>8262</v>
      </c>
      <c r="C52" s="16">
        <f>('Monthly GAS - Raw'!C77*102)</f>
        <v>8568</v>
      </c>
      <c r="D52" s="16">
        <f>('Monthly GAS - Raw'!D77*102)</f>
        <v>8058</v>
      </c>
      <c r="E52" s="16">
        <f>('Monthly GAS - Raw'!E77*102)</f>
        <v>3570</v>
      </c>
      <c r="F52" s="16">
        <f>('Monthly GAS - Raw'!F77*102)</f>
        <v>2652</v>
      </c>
      <c r="G52" s="16">
        <f>('Monthly GAS - Raw'!G77*102)</f>
        <v>1734</v>
      </c>
      <c r="H52" s="16">
        <f>('Monthly GAS - Raw'!H77*102)</f>
        <v>714</v>
      </c>
      <c r="I52" s="16">
        <f>('Monthly GAS - Raw'!I77*102)</f>
        <v>714</v>
      </c>
      <c r="J52" s="16">
        <f>('Monthly GAS - Raw'!J77*102)</f>
        <v>714</v>
      </c>
      <c r="K52" s="16">
        <f>('Monthly GAS - Raw'!K77*102)</f>
        <v>1122</v>
      </c>
      <c r="L52" s="16">
        <f>('Monthly GAS - Raw'!L77*102)</f>
        <v>2856</v>
      </c>
      <c r="M52" s="16">
        <f>('Monthly GAS - Raw'!M77*102)</f>
        <v>7548</v>
      </c>
      <c r="N52" s="16">
        <f>('Monthly GAS - Raw'!N77*102)</f>
        <v>46512</v>
      </c>
    </row>
    <row r="53" spans="1:14" x14ac:dyDescent="0.4">
      <c r="A53">
        <f>'Monthly ELEC - Raw'!A189</f>
        <v>187</v>
      </c>
      <c r="B53" s="16">
        <f>('Monthly GAS - Raw'!B189*102)</f>
        <v>9180</v>
      </c>
      <c r="C53" s="16">
        <f>('Monthly GAS - Raw'!C189*102)</f>
        <v>9792</v>
      </c>
      <c r="D53" s="16">
        <f>('Monthly GAS - Raw'!D189*102)</f>
        <v>11118</v>
      </c>
      <c r="E53" s="16">
        <f>('Monthly GAS - Raw'!E189*102)</f>
        <v>4998</v>
      </c>
      <c r="F53" s="16">
        <f>('Monthly GAS - Raw'!F189*102)</f>
        <v>3774</v>
      </c>
      <c r="G53" s="16">
        <f>('Monthly GAS - Raw'!G189*102)</f>
        <v>2244</v>
      </c>
      <c r="H53" s="16">
        <f>('Monthly GAS - Raw'!H189*102)</f>
        <v>918</v>
      </c>
      <c r="I53" s="16">
        <f>('Monthly GAS - Raw'!I189*102)</f>
        <v>918</v>
      </c>
      <c r="J53" s="16">
        <f>('Monthly GAS - Raw'!J189*102)</f>
        <v>1020</v>
      </c>
      <c r="K53" s="16">
        <f>('Monthly GAS - Raw'!K189*102)</f>
        <v>1122</v>
      </c>
      <c r="L53" s="16">
        <f>('Monthly GAS - Raw'!L189*102)</f>
        <v>3468</v>
      </c>
      <c r="M53" s="16">
        <f>('Monthly GAS - Raw'!M189*102)</f>
        <v>8262</v>
      </c>
      <c r="N53" s="16">
        <f>('Monthly GAS - Raw'!N189*102)</f>
        <v>56814</v>
      </c>
    </row>
    <row r="54" spans="1:14" x14ac:dyDescent="0.4">
      <c r="A54">
        <f>'Monthly ELEC - Raw'!A251</f>
        <v>249</v>
      </c>
      <c r="B54" s="16">
        <f>('Monthly GAS - Raw'!B251*102)</f>
        <v>9282</v>
      </c>
      <c r="C54" s="16">
        <f>('Monthly GAS - Raw'!C251*102)</f>
        <v>11220</v>
      </c>
      <c r="D54" s="16">
        <f>('Monthly GAS - Raw'!D251*102)</f>
        <v>5916</v>
      </c>
      <c r="E54" s="16">
        <f>('Monthly GAS - Raw'!E251*102)</f>
        <v>4284</v>
      </c>
      <c r="F54" s="16">
        <f>('Monthly GAS - Raw'!F251*102)</f>
        <v>2040</v>
      </c>
      <c r="G54" s="16">
        <f>('Monthly GAS - Raw'!G251*102)</f>
        <v>1020</v>
      </c>
      <c r="H54" s="16">
        <f>('Monthly GAS - Raw'!H251*102)</f>
        <v>816</v>
      </c>
      <c r="I54" s="16">
        <f>('Monthly GAS - Raw'!I251*102)</f>
        <v>612</v>
      </c>
      <c r="J54" s="16">
        <f>('Monthly GAS - Raw'!J251*102)</f>
        <v>714</v>
      </c>
      <c r="K54" s="16">
        <f>('Monthly GAS - Raw'!K251*102)</f>
        <v>1530</v>
      </c>
      <c r="L54" s="16">
        <f>('Monthly GAS - Raw'!L251*102)</f>
        <v>5406</v>
      </c>
      <c r="M54" s="16">
        <f>('Monthly GAS - Raw'!M251*102)</f>
        <v>8364</v>
      </c>
      <c r="N54" s="16">
        <f>('Monthly GAS - Raw'!N251*102)</f>
        <v>51204</v>
      </c>
    </row>
    <row r="55" spans="1:14" x14ac:dyDescent="0.4">
      <c r="A55">
        <f>'Monthly ELEC - Raw'!A243</f>
        <v>241</v>
      </c>
      <c r="B55" s="16">
        <f>('Monthly GAS - Raw'!B243*102)</f>
        <v>7854</v>
      </c>
      <c r="C55" s="16">
        <f>('Monthly GAS - Raw'!C243*102)</f>
        <v>7854</v>
      </c>
      <c r="D55" s="16">
        <f>('Monthly GAS - Raw'!D243*102)</f>
        <v>7548</v>
      </c>
      <c r="E55" s="16">
        <f>('Monthly GAS - Raw'!E243*102)</f>
        <v>3162</v>
      </c>
      <c r="F55" s="16">
        <f>('Monthly GAS - Raw'!F243*102)</f>
        <v>2652</v>
      </c>
      <c r="G55" s="16">
        <f>('Monthly GAS - Raw'!G243*102)</f>
        <v>1938</v>
      </c>
      <c r="H55" s="16">
        <f>('Monthly GAS - Raw'!H243*102)</f>
        <v>1326</v>
      </c>
      <c r="I55" s="16">
        <f>('Monthly GAS - Raw'!I243*102)</f>
        <v>1224</v>
      </c>
      <c r="J55" s="16">
        <f>('Monthly GAS - Raw'!J243*102)</f>
        <v>1530</v>
      </c>
      <c r="K55" s="16">
        <f>('Monthly GAS - Raw'!K243*102)</f>
        <v>1530</v>
      </c>
      <c r="L55" s="16">
        <f>('Monthly GAS - Raw'!L243*102)</f>
        <v>1530</v>
      </c>
      <c r="M55" s="16">
        <f>('Monthly GAS - Raw'!M243*102)</f>
        <v>5508</v>
      </c>
      <c r="N55" s="16">
        <f>('Monthly GAS - Raw'!N243*102)</f>
        <v>43656</v>
      </c>
    </row>
    <row r="56" spans="1:14" x14ac:dyDescent="0.4">
      <c r="A56">
        <f>'Monthly ELEC - Raw'!A184</f>
        <v>182</v>
      </c>
      <c r="B56" s="16">
        <f>('Monthly GAS - Raw'!B184*102)</f>
        <v>8466</v>
      </c>
      <c r="C56" s="16">
        <f>('Monthly GAS - Raw'!C184*102)</f>
        <v>9792</v>
      </c>
      <c r="D56" s="16">
        <f>('Monthly GAS - Raw'!D184*102)</f>
        <v>10608</v>
      </c>
      <c r="E56" s="16">
        <f>('Monthly GAS - Raw'!E184*102)</f>
        <v>4998</v>
      </c>
      <c r="F56" s="16">
        <f>('Monthly GAS - Raw'!F184*102)</f>
        <v>4080</v>
      </c>
      <c r="G56" s="16">
        <f>('Monthly GAS - Raw'!G184*102)</f>
        <v>2142</v>
      </c>
      <c r="H56" s="16">
        <f>('Monthly GAS - Raw'!H184*102)</f>
        <v>714</v>
      </c>
      <c r="I56" s="16">
        <f>('Monthly GAS - Raw'!I184*102)</f>
        <v>816</v>
      </c>
      <c r="J56" s="16">
        <f>('Monthly GAS - Raw'!J184*102)</f>
        <v>816</v>
      </c>
      <c r="K56" s="16">
        <f>('Monthly GAS - Raw'!K184*102)</f>
        <v>1020</v>
      </c>
      <c r="L56" s="16">
        <f>('Monthly GAS - Raw'!L184*102)</f>
        <v>3264</v>
      </c>
      <c r="M56" s="16">
        <f>('Monthly GAS - Raw'!M184*102)</f>
        <v>7854</v>
      </c>
      <c r="N56" s="16">
        <f>('Monthly GAS - Raw'!N184*102)</f>
        <v>54570</v>
      </c>
    </row>
    <row r="57" spans="1:14" x14ac:dyDescent="0.4">
      <c r="A57">
        <f>'Monthly ELEC - Raw'!A136</f>
        <v>134</v>
      </c>
      <c r="B57" s="16">
        <f>('Monthly GAS - Raw'!B136*102)</f>
        <v>8976</v>
      </c>
      <c r="C57" s="16">
        <f>('Monthly GAS - Raw'!C136*102)</f>
        <v>10302</v>
      </c>
      <c r="D57" s="16">
        <f>('Monthly GAS - Raw'!D136*102)</f>
        <v>12036</v>
      </c>
      <c r="E57" s="16">
        <f>('Monthly GAS - Raw'!E136*102)</f>
        <v>4590</v>
      </c>
      <c r="F57" s="16">
        <f>('Monthly GAS - Raw'!F136*102)</f>
        <v>2754</v>
      </c>
      <c r="G57" s="16">
        <f>('Monthly GAS - Raw'!G136*102)</f>
        <v>1428</v>
      </c>
      <c r="H57" s="16">
        <f>('Monthly GAS - Raw'!H136*102)</f>
        <v>714</v>
      </c>
      <c r="I57" s="16">
        <f>('Monthly GAS - Raw'!I136*102)</f>
        <v>714</v>
      </c>
      <c r="J57" s="16">
        <f>('Monthly GAS - Raw'!J136*102)</f>
        <v>714</v>
      </c>
      <c r="K57" s="16">
        <f>('Monthly GAS - Raw'!K136*102)</f>
        <v>918</v>
      </c>
      <c r="L57" s="16">
        <f>('Monthly GAS - Raw'!L136*102)</f>
        <v>2754</v>
      </c>
      <c r="M57" s="16">
        <f>('Monthly GAS - Raw'!M136*102)</f>
        <v>7956</v>
      </c>
      <c r="N57" s="16">
        <f>('Monthly GAS - Raw'!N136*102)</f>
        <v>53856</v>
      </c>
    </row>
    <row r="58" spans="1:14" x14ac:dyDescent="0.4">
      <c r="A58">
        <f>'Monthly ELEC - Raw'!A169</f>
        <v>167</v>
      </c>
      <c r="B58" s="16">
        <f>('Monthly GAS - Raw'!B169*102)</f>
        <v>8058</v>
      </c>
      <c r="C58" s="16">
        <f>('Monthly GAS - Raw'!C169*102)</f>
        <v>8466</v>
      </c>
      <c r="D58" s="16">
        <f>('Monthly GAS - Raw'!D169*102)</f>
        <v>9894</v>
      </c>
      <c r="E58" s="16">
        <f>('Monthly GAS - Raw'!E169*102)</f>
        <v>4182</v>
      </c>
      <c r="F58" s="16">
        <f>('Monthly GAS - Raw'!F169*102)</f>
        <v>3264</v>
      </c>
      <c r="G58" s="16">
        <f>('Monthly GAS - Raw'!G169*102)</f>
        <v>1734</v>
      </c>
      <c r="H58" s="16">
        <f>('Monthly GAS - Raw'!H169*102)</f>
        <v>510</v>
      </c>
      <c r="I58" s="16">
        <f>('Monthly GAS - Raw'!I169*102)</f>
        <v>510</v>
      </c>
      <c r="J58" s="16">
        <f>('Monthly GAS - Raw'!J169*102)</f>
        <v>306</v>
      </c>
      <c r="K58" s="16">
        <f>('Monthly GAS - Raw'!K169*102)</f>
        <v>408</v>
      </c>
      <c r="L58" s="16">
        <f>('Monthly GAS - Raw'!L169*102)</f>
        <v>1734</v>
      </c>
      <c r="M58" s="16">
        <f>('Monthly GAS - Raw'!M169*102)</f>
        <v>6222</v>
      </c>
      <c r="N58" s="16">
        <f>('Monthly GAS - Raw'!N169*102)</f>
        <v>45288</v>
      </c>
    </row>
    <row r="59" spans="1:14" x14ac:dyDescent="0.4">
      <c r="A59">
        <f>'Monthly ELEC - Raw'!A157</f>
        <v>155</v>
      </c>
      <c r="B59" s="16">
        <f>('Monthly GAS - Raw'!B157*102)</f>
        <v>7548</v>
      </c>
      <c r="C59" s="16">
        <f>('Monthly GAS - Raw'!C157*102)</f>
        <v>8772</v>
      </c>
      <c r="D59" s="16">
        <f>('Monthly GAS - Raw'!D157*102)</f>
        <v>9588</v>
      </c>
      <c r="E59" s="16">
        <f>('Monthly GAS - Raw'!E157*102)</f>
        <v>3876</v>
      </c>
      <c r="F59" s="16">
        <f>('Monthly GAS - Raw'!F157*102)</f>
        <v>3366</v>
      </c>
      <c r="G59" s="16">
        <f>('Monthly GAS - Raw'!G157*102)</f>
        <v>2244</v>
      </c>
      <c r="H59" s="16">
        <f>('Monthly GAS - Raw'!H157*102)</f>
        <v>918</v>
      </c>
      <c r="I59" s="16">
        <f>('Monthly GAS - Raw'!I157*102)</f>
        <v>816</v>
      </c>
      <c r="J59" s="16">
        <f>('Monthly GAS - Raw'!J157*102)</f>
        <v>918</v>
      </c>
      <c r="K59" s="16">
        <f>('Monthly GAS - Raw'!K157*102)</f>
        <v>816</v>
      </c>
      <c r="L59" s="16">
        <f>('Monthly GAS - Raw'!L157*102)</f>
        <v>1326</v>
      </c>
      <c r="M59" s="16">
        <f>('Monthly GAS - Raw'!M157*102)</f>
        <v>6222</v>
      </c>
      <c r="N59" s="16">
        <f>('Monthly GAS - Raw'!N157*102)</f>
        <v>46410</v>
      </c>
    </row>
    <row r="60" spans="1:14" x14ac:dyDescent="0.4">
      <c r="A60">
        <f>'Monthly ELEC - Raw'!A241</f>
        <v>239</v>
      </c>
      <c r="B60" s="16">
        <f>('Monthly GAS - Raw'!B241*102)</f>
        <v>8364</v>
      </c>
      <c r="C60" s="16">
        <f>('Monthly GAS - Raw'!C241*102)</f>
        <v>8568</v>
      </c>
      <c r="D60" s="16">
        <f>('Monthly GAS - Raw'!D241*102)</f>
        <v>9792</v>
      </c>
      <c r="E60" s="16">
        <f>('Monthly GAS - Raw'!E241*102)</f>
        <v>4794</v>
      </c>
      <c r="F60" s="16">
        <f>('Monthly GAS - Raw'!F241*102)</f>
        <v>3876</v>
      </c>
      <c r="G60" s="16">
        <f>('Monthly GAS - Raw'!G241*102)</f>
        <v>2958</v>
      </c>
      <c r="H60" s="16">
        <f>('Monthly GAS - Raw'!H241*102)</f>
        <v>1938</v>
      </c>
      <c r="I60" s="16">
        <f>('Monthly GAS - Raw'!I241*102)</f>
        <v>1632</v>
      </c>
      <c r="J60" s="16">
        <f>('Monthly GAS - Raw'!J241*102)</f>
        <v>1632</v>
      </c>
      <c r="K60" s="16">
        <f>('Monthly GAS - Raw'!K241*102)</f>
        <v>1632</v>
      </c>
      <c r="L60" s="16">
        <f>('Monthly GAS - Raw'!L241*102)</f>
        <v>2550</v>
      </c>
      <c r="M60" s="16">
        <f>('Monthly GAS - Raw'!M241*102)</f>
        <v>6426</v>
      </c>
      <c r="N60" s="16">
        <f>('Monthly GAS - Raw'!N241*102)</f>
        <v>54162</v>
      </c>
    </row>
    <row r="61" spans="1:14" x14ac:dyDescent="0.4">
      <c r="A61">
        <f>'Monthly ELEC - Raw'!A64</f>
        <v>62</v>
      </c>
      <c r="B61" s="16">
        <f>('Monthly GAS - Raw'!B64*102)</f>
        <v>7854</v>
      </c>
      <c r="C61" s="16">
        <f>('Monthly GAS - Raw'!C64*102)</f>
        <v>8466</v>
      </c>
      <c r="D61" s="16">
        <f>('Monthly GAS - Raw'!D64*102)</f>
        <v>9180</v>
      </c>
      <c r="E61" s="16">
        <f>('Monthly GAS - Raw'!E64*102)</f>
        <v>3978</v>
      </c>
      <c r="F61" s="16">
        <f>('Monthly GAS - Raw'!F64*102)</f>
        <v>3468</v>
      </c>
      <c r="G61" s="16">
        <f>('Monthly GAS - Raw'!G64*102)</f>
        <v>1734</v>
      </c>
      <c r="H61" s="16">
        <f>('Monthly GAS - Raw'!H64*102)</f>
        <v>408</v>
      </c>
      <c r="I61" s="16">
        <f>('Monthly GAS - Raw'!I64*102)</f>
        <v>510</v>
      </c>
      <c r="J61" s="16">
        <f>('Monthly GAS - Raw'!J64*102)</f>
        <v>510</v>
      </c>
      <c r="K61" s="16">
        <f>('Monthly GAS - Raw'!K64*102)</f>
        <v>612</v>
      </c>
      <c r="L61" s="16">
        <f>('Monthly GAS - Raw'!L64*102)</f>
        <v>2754</v>
      </c>
      <c r="M61" s="16">
        <f>('Monthly GAS - Raw'!M64*102)</f>
        <v>6834</v>
      </c>
      <c r="N61" s="16">
        <f>('Monthly GAS - Raw'!N64*102)</f>
        <v>46308</v>
      </c>
    </row>
    <row r="62" spans="1:14" x14ac:dyDescent="0.4">
      <c r="A62">
        <f>'Monthly ELEC - Raw'!A231</f>
        <v>229</v>
      </c>
      <c r="B62" s="16">
        <f>('Monthly GAS - Raw'!B231*102)</f>
        <v>7854</v>
      </c>
      <c r="C62" s="16">
        <f>('Monthly GAS - Raw'!C231*102)</f>
        <v>8568</v>
      </c>
      <c r="D62" s="16">
        <f>('Monthly GAS - Raw'!D231*102)</f>
        <v>10302</v>
      </c>
      <c r="E62" s="16">
        <f>('Monthly GAS - Raw'!E231*102)</f>
        <v>4284</v>
      </c>
      <c r="F62" s="16">
        <f>('Monthly GAS - Raw'!F231*102)</f>
        <v>3570</v>
      </c>
      <c r="G62" s="16">
        <f>('Monthly GAS - Raw'!G231*102)</f>
        <v>2346</v>
      </c>
      <c r="H62" s="16">
        <f>('Monthly GAS - Raw'!H231*102)</f>
        <v>1326</v>
      </c>
      <c r="I62" s="16">
        <f>('Monthly GAS - Raw'!I231*102)</f>
        <v>1224</v>
      </c>
      <c r="J62" s="16">
        <f>('Monthly GAS - Raw'!J231*102)</f>
        <v>1224</v>
      </c>
      <c r="K62" s="16">
        <f>('Monthly GAS - Raw'!K231*102)</f>
        <v>1224</v>
      </c>
      <c r="L62" s="16">
        <f>('Monthly GAS - Raw'!L231*102)</f>
        <v>2754</v>
      </c>
      <c r="M62" s="16">
        <f>('Monthly GAS - Raw'!M231*102)</f>
        <v>7242</v>
      </c>
      <c r="N62" s="16">
        <f>('Monthly GAS - Raw'!N231*102)</f>
        <v>51918</v>
      </c>
    </row>
    <row r="63" spans="1:14" x14ac:dyDescent="0.4">
      <c r="A63">
        <f>'Monthly ELEC - Raw'!A114</f>
        <v>112</v>
      </c>
      <c r="B63" s="16">
        <f>('Monthly GAS - Raw'!B114*102)</f>
        <v>7548</v>
      </c>
      <c r="C63" s="16">
        <f>('Monthly GAS - Raw'!C114*102)</f>
        <v>7956</v>
      </c>
      <c r="D63" s="16">
        <f>('Monthly GAS - Raw'!D114*102)</f>
        <v>8976</v>
      </c>
      <c r="E63" s="16">
        <f>('Monthly GAS - Raw'!E114*102)</f>
        <v>4080</v>
      </c>
      <c r="F63" s="16">
        <f>('Monthly GAS - Raw'!F114*102)</f>
        <v>3468</v>
      </c>
      <c r="G63" s="16">
        <f>('Monthly GAS - Raw'!G114*102)</f>
        <v>1938</v>
      </c>
      <c r="H63" s="16">
        <f>('Monthly GAS - Raw'!H114*102)</f>
        <v>510</v>
      </c>
      <c r="I63" s="16">
        <f>('Monthly GAS - Raw'!I114*102)</f>
        <v>1122</v>
      </c>
      <c r="J63" s="16">
        <f>('Monthly GAS - Raw'!J114*102)</f>
        <v>1326</v>
      </c>
      <c r="K63" s="16">
        <f>('Monthly GAS - Raw'!K114*102)</f>
        <v>1224</v>
      </c>
      <c r="L63" s="16">
        <f>('Monthly GAS - Raw'!L114*102)</f>
        <v>2754</v>
      </c>
      <c r="M63" s="16">
        <f>('Monthly GAS - Raw'!M114*102)</f>
        <v>6120</v>
      </c>
      <c r="N63" s="16">
        <f>('Monthly GAS - Raw'!N114*102)</f>
        <v>47022</v>
      </c>
    </row>
    <row r="64" spans="1:14" x14ac:dyDescent="0.4">
      <c r="A64">
        <f>'Monthly ELEC - Raw'!A7</f>
        <v>5</v>
      </c>
      <c r="B64" s="16">
        <f>('Monthly GAS - Raw'!B7*102)</f>
        <v>11016</v>
      </c>
      <c r="C64" s="16">
        <f>('Monthly GAS - Raw'!C7*102)</f>
        <v>12036</v>
      </c>
      <c r="D64" s="16">
        <f>('Monthly GAS - Raw'!D7*102)</f>
        <v>11424</v>
      </c>
      <c r="E64" s="16">
        <f>('Monthly GAS - Raw'!E7*102)</f>
        <v>5202</v>
      </c>
      <c r="F64" s="16">
        <f>('Monthly GAS - Raw'!F7*102)</f>
        <v>2652</v>
      </c>
      <c r="G64" s="16">
        <f>('Monthly GAS - Raw'!G7*102)</f>
        <v>510</v>
      </c>
      <c r="H64" s="16">
        <f>('Monthly GAS - Raw'!H7*102)</f>
        <v>408</v>
      </c>
      <c r="I64" s="16">
        <f>('Monthly GAS - Raw'!I7*102)</f>
        <v>408</v>
      </c>
      <c r="J64" s="16">
        <f>('Monthly GAS - Raw'!J7*102)</f>
        <v>408</v>
      </c>
      <c r="K64" s="16">
        <f>('Monthly GAS - Raw'!K7*102)</f>
        <v>408</v>
      </c>
      <c r="L64" s="16">
        <f>('Monthly GAS - Raw'!L7*102)</f>
        <v>2244</v>
      </c>
      <c r="M64" s="16">
        <f>('Monthly GAS - Raw'!M7*102)</f>
        <v>8058</v>
      </c>
      <c r="N64" s="16">
        <f>('Monthly GAS - Raw'!N7*102)</f>
        <v>54774</v>
      </c>
    </row>
    <row r="65" spans="1:14" x14ac:dyDescent="0.4">
      <c r="A65">
        <f>'Monthly ELEC - Raw'!A23</f>
        <v>21</v>
      </c>
      <c r="B65" s="16">
        <f>('Monthly GAS - Raw'!B23*102)</f>
        <v>11016</v>
      </c>
      <c r="C65" s="16">
        <f>('Monthly GAS - Raw'!C23*102)</f>
        <v>12036</v>
      </c>
      <c r="D65" s="16">
        <f>('Monthly GAS - Raw'!D23*102)</f>
        <v>13464</v>
      </c>
      <c r="E65" s="16">
        <f>('Monthly GAS - Raw'!E23*102)</f>
        <v>5814</v>
      </c>
      <c r="F65" s="16">
        <f>('Monthly GAS - Raw'!F23*102)</f>
        <v>4284</v>
      </c>
      <c r="G65" s="16">
        <f>('Monthly GAS - Raw'!G23*102)</f>
        <v>1734</v>
      </c>
      <c r="H65" s="16">
        <f>('Monthly GAS - Raw'!H23*102)</f>
        <v>408</v>
      </c>
      <c r="I65" s="16">
        <f>('Monthly GAS - Raw'!I23*102)</f>
        <v>306</v>
      </c>
      <c r="J65" s="16">
        <f>('Monthly GAS - Raw'!J23*102)</f>
        <v>408</v>
      </c>
      <c r="K65" s="16">
        <f>('Monthly GAS - Raw'!K23*102)</f>
        <v>816</v>
      </c>
      <c r="L65" s="16">
        <f>('Monthly GAS - Raw'!L23*102)</f>
        <v>3468</v>
      </c>
      <c r="M65" s="16">
        <f>('Monthly GAS - Raw'!M23*102)</f>
        <v>9894</v>
      </c>
      <c r="N65" s="16">
        <f>('Monthly GAS - Raw'!N23*102)</f>
        <v>63648</v>
      </c>
    </row>
    <row r="66" spans="1:14" x14ac:dyDescent="0.4">
      <c r="A66">
        <f>'Monthly ELEC - Raw'!A48</f>
        <v>46</v>
      </c>
      <c r="B66" s="16">
        <f>('Monthly GAS - Raw'!B48*102)</f>
        <v>8058</v>
      </c>
      <c r="C66" s="16">
        <f>('Monthly GAS - Raw'!C48*102)</f>
        <v>9078</v>
      </c>
      <c r="D66" s="16">
        <f>('Monthly GAS - Raw'!D48*102)</f>
        <v>10404</v>
      </c>
      <c r="E66" s="16">
        <f>('Monthly GAS - Raw'!E48*102)</f>
        <v>4896</v>
      </c>
      <c r="F66" s="16">
        <f>('Monthly GAS - Raw'!F48*102)</f>
        <v>4080</v>
      </c>
      <c r="G66" s="16">
        <f>('Monthly GAS - Raw'!G48*102)</f>
        <v>2754</v>
      </c>
      <c r="H66" s="16">
        <f>('Monthly GAS - Raw'!H48*102)</f>
        <v>1020</v>
      </c>
      <c r="I66" s="16">
        <f>('Monthly GAS - Raw'!I48*102)</f>
        <v>1122</v>
      </c>
      <c r="J66" s="16">
        <f>('Monthly GAS - Raw'!J48*102)</f>
        <v>1326</v>
      </c>
      <c r="K66" s="16">
        <f>('Monthly GAS - Raw'!K48*102)</f>
        <v>1734</v>
      </c>
      <c r="L66" s="16">
        <f>('Monthly GAS - Raw'!L48*102)</f>
        <v>4080</v>
      </c>
      <c r="M66" s="16">
        <f>('Monthly GAS - Raw'!M48*102)</f>
        <v>8976</v>
      </c>
      <c r="N66" s="16">
        <f>('Monthly GAS - Raw'!N48*102)</f>
        <v>57528</v>
      </c>
    </row>
    <row r="67" spans="1:14" x14ac:dyDescent="0.4">
      <c r="A67">
        <f>'Monthly ELEC - Raw'!A59</f>
        <v>57</v>
      </c>
      <c r="B67" s="16">
        <f>('Monthly GAS - Raw'!B59*102)</f>
        <v>7140</v>
      </c>
      <c r="C67" s="16">
        <f>('Monthly GAS - Raw'!C59*102)</f>
        <v>7956</v>
      </c>
      <c r="D67" s="16">
        <f>('Monthly GAS - Raw'!D59*102)</f>
        <v>9180</v>
      </c>
      <c r="E67" s="16">
        <f>('Monthly GAS - Raw'!E59*102)</f>
        <v>3876</v>
      </c>
      <c r="F67" s="16">
        <f>('Monthly GAS - Raw'!F59*102)</f>
        <v>2754</v>
      </c>
      <c r="G67" s="16">
        <f>('Monthly GAS - Raw'!G59*102)</f>
        <v>2040</v>
      </c>
      <c r="H67" s="16">
        <f>('Monthly GAS - Raw'!H59*102)</f>
        <v>1122</v>
      </c>
      <c r="I67" s="16">
        <f>('Monthly GAS - Raw'!I59*102)</f>
        <v>1020</v>
      </c>
      <c r="J67" s="16">
        <f>('Monthly GAS - Raw'!J59*102)</f>
        <v>1122</v>
      </c>
      <c r="K67" s="16">
        <f>('Monthly GAS - Raw'!K59*102)</f>
        <v>1632</v>
      </c>
      <c r="L67" s="16">
        <f>('Monthly GAS - Raw'!L59*102)</f>
        <v>2958</v>
      </c>
      <c r="M67" s="16">
        <f>('Monthly GAS - Raw'!M59*102)</f>
        <v>7140</v>
      </c>
      <c r="N67" s="16">
        <f>('Monthly GAS - Raw'!N59*102)</f>
        <v>47940</v>
      </c>
    </row>
    <row r="68" spans="1:14" x14ac:dyDescent="0.4">
      <c r="A68">
        <f>'Monthly ELEC - Raw'!A109</f>
        <v>107</v>
      </c>
      <c r="B68" s="16">
        <f>('Monthly GAS - Raw'!B109*102)</f>
        <v>8670</v>
      </c>
      <c r="C68" s="16">
        <f>('Monthly GAS - Raw'!C109*102)</f>
        <v>9996</v>
      </c>
      <c r="D68" s="16">
        <f>('Monthly GAS - Raw'!D109*102)</f>
        <v>11832</v>
      </c>
      <c r="E68" s="16">
        <f>('Monthly GAS - Raw'!E109*102)</f>
        <v>5508</v>
      </c>
      <c r="F68" s="16">
        <f>('Monthly GAS - Raw'!F109*102)</f>
        <v>3978</v>
      </c>
      <c r="G68" s="16">
        <f>('Monthly GAS - Raw'!G109*102)</f>
        <v>2040</v>
      </c>
      <c r="H68" s="16">
        <f>('Monthly GAS - Raw'!H109*102)</f>
        <v>918</v>
      </c>
      <c r="I68" s="16">
        <f>('Monthly GAS - Raw'!I109*102)</f>
        <v>714</v>
      </c>
      <c r="J68" s="16">
        <f>('Monthly GAS - Raw'!J109*102)</f>
        <v>816</v>
      </c>
      <c r="K68" s="16">
        <f>('Monthly GAS - Raw'!K109*102)</f>
        <v>1122</v>
      </c>
      <c r="L68" s="16">
        <f>('Monthly GAS - Raw'!L109*102)</f>
        <v>3366</v>
      </c>
      <c r="M68" s="16">
        <f>('Monthly GAS - Raw'!M109*102)</f>
        <v>8466</v>
      </c>
      <c r="N68" s="16">
        <f>('Monthly GAS - Raw'!N109*102)</f>
        <v>57426</v>
      </c>
    </row>
    <row r="69" spans="1:14" x14ac:dyDescent="0.4">
      <c r="A69">
        <f>'Monthly ELEC - Raw'!A108</f>
        <v>106</v>
      </c>
      <c r="B69" s="16">
        <f>('Monthly GAS - Raw'!B108*102)</f>
        <v>8058</v>
      </c>
      <c r="C69" s="16">
        <f>('Monthly GAS - Raw'!C108*102)</f>
        <v>8568</v>
      </c>
      <c r="D69" s="16">
        <f>('Monthly GAS - Raw'!D108*102)</f>
        <v>9894</v>
      </c>
      <c r="E69" s="16">
        <f>('Monthly GAS - Raw'!E108*102)</f>
        <v>4590</v>
      </c>
      <c r="F69" s="16">
        <f>('Monthly GAS - Raw'!F108*102)</f>
        <v>3774</v>
      </c>
      <c r="G69" s="16">
        <f>('Monthly GAS - Raw'!G108*102)</f>
        <v>2346</v>
      </c>
      <c r="H69" s="16">
        <f>('Monthly GAS - Raw'!H108*102)</f>
        <v>1020</v>
      </c>
      <c r="I69" s="16">
        <f>('Monthly GAS - Raw'!I108*102)</f>
        <v>816</v>
      </c>
      <c r="J69" s="16">
        <f>('Monthly GAS - Raw'!J108*102)</f>
        <v>816</v>
      </c>
      <c r="K69" s="16">
        <f>('Monthly GAS - Raw'!K108*102)</f>
        <v>1326</v>
      </c>
      <c r="L69" s="16">
        <f>('Monthly GAS - Raw'!L108*102)</f>
        <v>3366</v>
      </c>
      <c r="M69" s="16">
        <f>('Monthly GAS - Raw'!M108*102)</f>
        <v>6324</v>
      </c>
      <c r="N69" s="16">
        <f>('Monthly GAS - Raw'!N108*102)</f>
        <v>50898</v>
      </c>
    </row>
    <row r="70" spans="1:14" x14ac:dyDescent="0.4">
      <c r="A70">
        <f>'Monthly ELEC - Raw'!A15</f>
        <v>13</v>
      </c>
      <c r="B70" s="16">
        <f>('Monthly GAS - Raw'!B15*102)</f>
        <v>9588</v>
      </c>
      <c r="C70" s="16">
        <f>('Monthly GAS - Raw'!C15*102)</f>
        <v>10914</v>
      </c>
      <c r="D70" s="16">
        <f>('Monthly GAS - Raw'!D15*102)</f>
        <v>12546</v>
      </c>
      <c r="E70" s="16">
        <f>('Monthly GAS - Raw'!E15*102)</f>
        <v>5814</v>
      </c>
      <c r="F70" s="16">
        <f>('Monthly GAS - Raw'!F15*102)</f>
        <v>4386</v>
      </c>
      <c r="G70" s="16">
        <f>('Monthly GAS - Raw'!G15*102)</f>
        <v>2958</v>
      </c>
      <c r="H70" s="16">
        <f>('Monthly GAS - Raw'!H15*102)</f>
        <v>1428</v>
      </c>
      <c r="I70" s="16">
        <f>('Monthly GAS - Raw'!I15*102)</f>
        <v>1632</v>
      </c>
      <c r="J70" s="16">
        <f>('Monthly GAS - Raw'!J15*102)</f>
        <v>1530</v>
      </c>
      <c r="K70" s="16">
        <f>('Monthly GAS - Raw'!K15*102)</f>
        <v>1632</v>
      </c>
      <c r="L70" s="16">
        <f>('Monthly GAS - Raw'!L15*102)</f>
        <v>3672</v>
      </c>
      <c r="M70" s="16">
        <f>('Monthly GAS - Raw'!M15*102)</f>
        <v>8874</v>
      </c>
      <c r="N70" s="16">
        <f>('Monthly GAS - Raw'!N15*102)</f>
        <v>64974</v>
      </c>
    </row>
    <row r="71" spans="1:14" x14ac:dyDescent="0.4">
      <c r="A71">
        <f>'Monthly ELEC - Raw'!A47</f>
        <v>45</v>
      </c>
      <c r="B71" s="16">
        <f>('Monthly GAS - Raw'!B47*102)</f>
        <v>9078</v>
      </c>
      <c r="C71" s="16">
        <f>('Monthly GAS - Raw'!C47*102)</f>
        <v>9384</v>
      </c>
      <c r="D71" s="16">
        <f>('Monthly GAS - Raw'!D47*102)</f>
        <v>10506</v>
      </c>
      <c r="E71" s="16">
        <f>('Monthly GAS - Raw'!E47*102)</f>
        <v>4896</v>
      </c>
      <c r="F71" s="16">
        <f>('Monthly GAS - Raw'!F47*102)</f>
        <v>3570</v>
      </c>
      <c r="G71" s="16">
        <f>('Monthly GAS - Raw'!G47*102)</f>
        <v>1530</v>
      </c>
      <c r="H71" s="16">
        <f>('Monthly GAS - Raw'!H47*102)</f>
        <v>510</v>
      </c>
      <c r="I71" s="16">
        <f>('Monthly GAS - Raw'!I47*102)</f>
        <v>306</v>
      </c>
      <c r="J71" s="16">
        <f>('Monthly GAS - Raw'!J47*102)</f>
        <v>408</v>
      </c>
      <c r="K71" s="16">
        <f>('Monthly GAS - Raw'!K47*102)</f>
        <v>612</v>
      </c>
      <c r="L71" s="16">
        <f>('Monthly GAS - Raw'!L47*102)</f>
        <v>2856</v>
      </c>
      <c r="M71" s="16">
        <f>('Monthly GAS - Raw'!M47*102)</f>
        <v>9078</v>
      </c>
      <c r="N71" s="16">
        <f>('Monthly GAS - Raw'!N47*102)</f>
        <v>52734</v>
      </c>
    </row>
    <row r="72" spans="1:14" x14ac:dyDescent="0.4">
      <c r="A72">
        <f>'Monthly ELEC - Raw'!A158</f>
        <v>156</v>
      </c>
      <c r="B72" s="16">
        <f>('Monthly GAS - Raw'!B158*102)</f>
        <v>9996</v>
      </c>
      <c r="C72" s="16">
        <f>('Monthly GAS - Raw'!C158*102)</f>
        <v>11424</v>
      </c>
      <c r="D72" s="16">
        <f>('Monthly GAS - Raw'!D158*102)</f>
        <v>12036</v>
      </c>
      <c r="E72" s="16">
        <f>('Monthly GAS - Raw'!E158*102)</f>
        <v>6018</v>
      </c>
      <c r="F72" s="16">
        <f>('Monthly GAS - Raw'!F158*102)</f>
        <v>4692</v>
      </c>
      <c r="G72" s="16">
        <f>('Monthly GAS - Raw'!G158*102)</f>
        <v>2958</v>
      </c>
      <c r="H72" s="16">
        <f>('Monthly GAS - Raw'!H158*102)</f>
        <v>1020</v>
      </c>
      <c r="I72" s="16">
        <f>('Monthly GAS - Raw'!I158*102)</f>
        <v>1122</v>
      </c>
      <c r="J72" s="16">
        <f>('Monthly GAS - Raw'!J158*102)</f>
        <v>918</v>
      </c>
      <c r="K72" s="16">
        <f>('Monthly GAS - Raw'!K158*102)</f>
        <v>1530</v>
      </c>
      <c r="L72" s="16">
        <f>('Monthly GAS - Raw'!L158*102)</f>
        <v>3570</v>
      </c>
      <c r="M72" s="16">
        <f>('Monthly GAS - Raw'!M158*102)</f>
        <v>7344</v>
      </c>
      <c r="N72" s="16">
        <f>('Monthly GAS - Raw'!N158*102)</f>
        <v>62628</v>
      </c>
    </row>
    <row r="73" spans="1:14" x14ac:dyDescent="0.4">
      <c r="A73">
        <f>'Monthly ELEC - Raw'!A146</f>
        <v>144</v>
      </c>
      <c r="B73" s="16">
        <f>('Monthly GAS - Raw'!B146*102)</f>
        <v>7650</v>
      </c>
      <c r="C73" s="16">
        <f>('Monthly GAS - Raw'!C146*102)</f>
        <v>8160</v>
      </c>
      <c r="D73" s="16">
        <f>('Monthly GAS - Raw'!D146*102)</f>
        <v>9792</v>
      </c>
      <c r="E73" s="16">
        <f>('Monthly GAS - Raw'!E146*102)</f>
        <v>4488</v>
      </c>
      <c r="F73" s="16">
        <f>('Monthly GAS - Raw'!F146*102)</f>
        <v>3468</v>
      </c>
      <c r="G73" s="16">
        <f>('Monthly GAS - Raw'!G146*102)</f>
        <v>2142</v>
      </c>
      <c r="H73" s="16">
        <f>('Monthly GAS - Raw'!H146*102)</f>
        <v>1020</v>
      </c>
      <c r="I73" s="16">
        <f>('Monthly GAS - Raw'!I146*102)</f>
        <v>1020</v>
      </c>
      <c r="J73" s="16">
        <f>('Monthly GAS - Raw'!J146*102)</f>
        <v>1020</v>
      </c>
      <c r="K73" s="16">
        <f>('Monthly GAS - Raw'!K146*102)</f>
        <v>1020</v>
      </c>
      <c r="L73" s="16">
        <f>('Monthly GAS - Raw'!L146*102)</f>
        <v>2958</v>
      </c>
      <c r="M73" s="16">
        <f>('Monthly GAS - Raw'!M146*102)</f>
        <v>7242</v>
      </c>
      <c r="N73" s="16">
        <f>('Monthly GAS - Raw'!N146*102)</f>
        <v>49980</v>
      </c>
    </row>
    <row r="74" spans="1:14" x14ac:dyDescent="0.4">
      <c r="A74">
        <f>'Monthly ELEC - Raw'!A179</f>
        <v>177</v>
      </c>
      <c r="B74" s="16">
        <f>('Monthly GAS - Raw'!B179*102)</f>
        <v>8568</v>
      </c>
      <c r="C74" s="16">
        <f>('Monthly GAS - Raw'!C179*102)</f>
        <v>9384</v>
      </c>
      <c r="D74" s="16">
        <f>('Monthly GAS - Raw'!D179*102)</f>
        <v>10812</v>
      </c>
      <c r="E74" s="16">
        <f>('Monthly GAS - Raw'!E179*102)</f>
        <v>4284</v>
      </c>
      <c r="F74" s="16">
        <f>('Monthly GAS - Raw'!F179*102)</f>
        <v>3366</v>
      </c>
      <c r="G74" s="16">
        <f>('Monthly GAS - Raw'!G179*102)</f>
        <v>2142</v>
      </c>
      <c r="H74" s="16">
        <f>('Monthly GAS - Raw'!H179*102)</f>
        <v>1122</v>
      </c>
      <c r="I74" s="16">
        <f>('Monthly GAS - Raw'!I179*102)</f>
        <v>1326</v>
      </c>
      <c r="J74" s="16">
        <f>('Monthly GAS - Raw'!J179*102)</f>
        <v>1020</v>
      </c>
      <c r="K74" s="16">
        <f>('Monthly GAS - Raw'!K179*102)</f>
        <v>1836</v>
      </c>
      <c r="L74" s="16">
        <f>('Monthly GAS - Raw'!L179*102)</f>
        <v>4386</v>
      </c>
      <c r="M74" s="16">
        <f>('Monthly GAS - Raw'!M179*102)</f>
        <v>10302</v>
      </c>
      <c r="N74" s="16">
        <f>('Monthly GAS - Raw'!N179*102)</f>
        <v>58548</v>
      </c>
    </row>
    <row r="75" spans="1:14" x14ac:dyDescent="0.4">
      <c r="A75">
        <f>'Monthly ELEC - Raw'!A181</f>
        <v>179</v>
      </c>
      <c r="B75" s="16">
        <f>('Monthly GAS - Raw'!B181*102)</f>
        <v>10302</v>
      </c>
      <c r="C75" s="16">
        <f>('Monthly GAS - Raw'!C181*102)</f>
        <v>10506</v>
      </c>
      <c r="D75" s="16">
        <f>('Monthly GAS - Raw'!D181*102)</f>
        <v>12138</v>
      </c>
      <c r="E75" s="16">
        <f>('Monthly GAS - Raw'!E181*102)</f>
        <v>5304</v>
      </c>
      <c r="F75" s="16">
        <f>('Monthly GAS - Raw'!F181*102)</f>
        <v>4182</v>
      </c>
      <c r="G75" s="16">
        <f>('Monthly GAS - Raw'!G181*102)</f>
        <v>2142</v>
      </c>
      <c r="H75" s="16">
        <f>('Monthly GAS - Raw'!H181*102)</f>
        <v>510</v>
      </c>
      <c r="I75" s="16">
        <f>('Monthly GAS - Raw'!I181*102)</f>
        <v>612</v>
      </c>
      <c r="J75" s="16">
        <f>('Monthly GAS - Raw'!J181*102)</f>
        <v>714</v>
      </c>
      <c r="K75" s="16">
        <f>('Monthly GAS - Raw'!K181*102)</f>
        <v>918</v>
      </c>
      <c r="L75" s="16">
        <f>('Monthly GAS - Raw'!L181*102)</f>
        <v>3468</v>
      </c>
      <c r="M75" s="16">
        <f>('Monthly GAS - Raw'!M181*102)</f>
        <v>8976</v>
      </c>
      <c r="N75" s="16">
        <f>('Monthly GAS - Raw'!N181*102)</f>
        <v>59772</v>
      </c>
    </row>
    <row r="76" spans="1:14" x14ac:dyDescent="0.4">
      <c r="A76">
        <f>'Monthly ELEC - Raw'!A215</f>
        <v>213</v>
      </c>
      <c r="B76" s="16">
        <f>('Monthly GAS - Raw'!B215*102)</f>
        <v>8670</v>
      </c>
      <c r="C76" s="16">
        <f>('Monthly GAS - Raw'!C215*102)</f>
        <v>10812</v>
      </c>
      <c r="D76" s="16">
        <f>('Monthly GAS - Raw'!D215*102)</f>
        <v>11016</v>
      </c>
      <c r="E76" s="16">
        <f>('Monthly GAS - Raw'!E215*102)</f>
        <v>5304</v>
      </c>
      <c r="F76" s="16">
        <f>('Monthly GAS - Raw'!F215*102)</f>
        <v>3468</v>
      </c>
      <c r="G76" s="16">
        <f>('Monthly GAS - Raw'!G215*102)</f>
        <v>2652</v>
      </c>
      <c r="H76" s="16">
        <f>('Monthly GAS - Raw'!H215*102)</f>
        <v>1224</v>
      </c>
      <c r="I76" s="16">
        <f>('Monthly GAS - Raw'!I215*102)</f>
        <v>1326</v>
      </c>
      <c r="J76" s="16">
        <f>('Monthly GAS - Raw'!J215*102)</f>
        <v>1428</v>
      </c>
      <c r="K76" s="16">
        <f>('Monthly GAS - Raw'!K215*102)</f>
        <v>1428</v>
      </c>
      <c r="L76" s="16">
        <f>('Monthly GAS - Raw'!L215*102)</f>
        <v>2958</v>
      </c>
      <c r="M76" s="16">
        <f>('Monthly GAS - Raw'!M215*102)</f>
        <v>7752</v>
      </c>
      <c r="N76" s="16">
        <f>('Monthly GAS - Raw'!N215*102)</f>
        <v>58038</v>
      </c>
    </row>
    <row r="77" spans="1:14" x14ac:dyDescent="0.4">
      <c r="A77">
        <f>'Monthly ELEC - Raw'!A147</f>
        <v>145</v>
      </c>
      <c r="B77" s="16">
        <f>('Monthly GAS - Raw'!B147*102)</f>
        <v>9894</v>
      </c>
      <c r="C77" s="16">
        <f>('Monthly GAS - Raw'!C147*102)</f>
        <v>10506</v>
      </c>
      <c r="D77" s="16">
        <f>('Monthly GAS - Raw'!D147*102)</f>
        <v>11832</v>
      </c>
      <c r="E77" s="16">
        <f>('Monthly GAS - Raw'!E147*102)</f>
        <v>5610</v>
      </c>
      <c r="F77" s="16">
        <f>('Monthly GAS - Raw'!F147*102)</f>
        <v>4488</v>
      </c>
      <c r="G77" s="16">
        <f>('Monthly GAS - Raw'!G147*102)</f>
        <v>2040</v>
      </c>
      <c r="H77" s="16">
        <f>('Monthly GAS - Raw'!H147*102)</f>
        <v>714</v>
      </c>
      <c r="I77" s="16">
        <f>('Monthly GAS - Raw'!I147*102)</f>
        <v>612</v>
      </c>
      <c r="J77" s="16">
        <f>('Monthly GAS - Raw'!J147*102)</f>
        <v>714</v>
      </c>
      <c r="K77" s="16">
        <f>('Monthly GAS - Raw'!K147*102)</f>
        <v>1224</v>
      </c>
      <c r="L77" s="16">
        <f>('Monthly GAS - Raw'!L147*102)</f>
        <v>3366</v>
      </c>
      <c r="M77" s="16">
        <f>('Monthly GAS - Raw'!M147*102)</f>
        <v>8466</v>
      </c>
      <c r="N77" s="16">
        <f>('Monthly GAS - Raw'!N147*102)</f>
        <v>59466</v>
      </c>
    </row>
    <row r="78" spans="1:14" x14ac:dyDescent="0.4">
      <c r="A78">
        <f>'Monthly ELEC - Raw'!A168</f>
        <v>166</v>
      </c>
      <c r="B78" s="16">
        <f>('Monthly GAS - Raw'!B168*102)</f>
        <v>8976</v>
      </c>
      <c r="C78" s="16">
        <f>('Monthly GAS - Raw'!C168*102)</f>
        <v>9180</v>
      </c>
      <c r="D78" s="16">
        <f>('Monthly GAS - Raw'!D168*102)</f>
        <v>10302</v>
      </c>
      <c r="E78" s="16">
        <f>('Monthly GAS - Raw'!E168*102)</f>
        <v>4590</v>
      </c>
      <c r="F78" s="16">
        <f>('Monthly GAS - Raw'!F168*102)</f>
        <v>3264</v>
      </c>
      <c r="G78" s="16">
        <f>('Monthly GAS - Raw'!G168*102)</f>
        <v>1428</v>
      </c>
      <c r="H78" s="16">
        <f>('Monthly GAS - Raw'!H168*102)</f>
        <v>612</v>
      </c>
      <c r="I78" s="16">
        <f>('Monthly GAS - Raw'!I168*102)</f>
        <v>510</v>
      </c>
      <c r="J78" s="16">
        <f>('Monthly GAS - Raw'!J168*102)</f>
        <v>612</v>
      </c>
      <c r="K78" s="16">
        <f>('Monthly GAS - Raw'!K168*102)</f>
        <v>816</v>
      </c>
      <c r="L78" s="16">
        <f>('Monthly GAS - Raw'!L168*102)</f>
        <v>2856</v>
      </c>
      <c r="M78" s="16">
        <f>('Monthly GAS - Raw'!M168*102)</f>
        <v>7242</v>
      </c>
      <c r="N78" s="16">
        <f>('Monthly GAS - Raw'!N168*102)</f>
        <v>50388</v>
      </c>
    </row>
    <row r="79" spans="1:14" x14ac:dyDescent="0.4">
      <c r="A79">
        <f>'Monthly ELEC - Raw'!A125</f>
        <v>123</v>
      </c>
      <c r="B79" s="16">
        <f>('Monthly GAS - Raw'!B125*102)</f>
        <v>11118</v>
      </c>
      <c r="C79" s="16">
        <f>('Monthly GAS - Raw'!C125*102)</f>
        <v>8976</v>
      </c>
      <c r="D79" s="16">
        <f>('Monthly GAS - Raw'!D125*102)</f>
        <v>8466</v>
      </c>
      <c r="E79" s="16">
        <f>('Monthly GAS - Raw'!E125*102)</f>
        <v>3876</v>
      </c>
      <c r="F79" s="16">
        <f>('Monthly GAS - Raw'!F125*102)</f>
        <v>4998</v>
      </c>
      <c r="G79" s="16">
        <f>('Monthly GAS - Raw'!G125*102)</f>
        <v>2958</v>
      </c>
      <c r="H79" s="16">
        <f>('Monthly GAS - Raw'!H125*102)</f>
        <v>1122</v>
      </c>
      <c r="I79" s="16">
        <f>('Monthly GAS - Raw'!I125*102)</f>
        <v>1530</v>
      </c>
      <c r="J79" s="16">
        <f>('Monthly GAS - Raw'!J125*102)</f>
        <v>1734</v>
      </c>
      <c r="K79" s="16">
        <f>('Monthly GAS - Raw'!K125*102)</f>
        <v>1530</v>
      </c>
      <c r="L79" s="16">
        <f>('Monthly GAS - Raw'!L125*102)</f>
        <v>3672</v>
      </c>
      <c r="M79" s="16">
        <f>('Monthly GAS - Raw'!M125*102)</f>
        <v>8976</v>
      </c>
      <c r="N79" s="16">
        <f>('Monthly GAS - Raw'!N125*102)</f>
        <v>58956</v>
      </c>
    </row>
    <row r="80" spans="1:14" x14ac:dyDescent="0.4">
      <c r="A80">
        <f>'Monthly ELEC - Raw'!A40</f>
        <v>38</v>
      </c>
      <c r="B80" s="16">
        <f>('Monthly GAS - Raw'!B40*102)</f>
        <v>9282</v>
      </c>
      <c r="C80" s="16">
        <f>('Monthly GAS - Raw'!C40*102)</f>
        <v>6732</v>
      </c>
      <c r="D80" s="16">
        <f>('Monthly GAS - Raw'!D40*102)</f>
        <v>11016</v>
      </c>
      <c r="E80" s="16">
        <f>('Monthly GAS - Raw'!E40*102)</f>
        <v>6120</v>
      </c>
      <c r="F80" s="16">
        <f>('Monthly GAS - Raw'!F40*102)</f>
        <v>5100</v>
      </c>
      <c r="G80" s="16">
        <f>('Monthly GAS - Raw'!G40*102)</f>
        <v>2754</v>
      </c>
      <c r="H80" s="16">
        <f>('Monthly GAS - Raw'!H40*102)</f>
        <v>918</v>
      </c>
      <c r="I80" s="16">
        <f>('Monthly GAS - Raw'!I40*102)</f>
        <v>1020</v>
      </c>
      <c r="J80" s="16">
        <f>('Monthly GAS - Raw'!J40*102)</f>
        <v>1020</v>
      </c>
      <c r="K80" s="16">
        <f>('Monthly GAS - Raw'!K40*102)</f>
        <v>1428</v>
      </c>
      <c r="L80" s="16">
        <f>('Monthly GAS - Raw'!L40*102)</f>
        <v>4590</v>
      </c>
      <c r="M80" s="16">
        <f>('Monthly GAS - Raw'!M40*102)</f>
        <v>8976</v>
      </c>
      <c r="N80" s="16">
        <f>('Monthly GAS - Raw'!N40*102)</f>
        <v>58956</v>
      </c>
    </row>
    <row r="81" spans="1:14" x14ac:dyDescent="0.4">
      <c r="A81">
        <f>'Monthly ELEC - Raw'!A201</f>
        <v>199</v>
      </c>
      <c r="B81" s="16">
        <f>('Monthly GAS - Raw'!B201*102)</f>
        <v>11118</v>
      </c>
      <c r="C81" s="16">
        <f>('Monthly GAS - Raw'!C201*102)</f>
        <v>11832</v>
      </c>
      <c r="D81" s="16">
        <f>('Monthly GAS - Raw'!D201*102)</f>
        <v>12444</v>
      </c>
      <c r="E81" s="16">
        <f>('Monthly GAS - Raw'!E201*102)</f>
        <v>6936</v>
      </c>
      <c r="F81" s="16">
        <f>('Monthly GAS - Raw'!F201*102)</f>
        <v>4590</v>
      </c>
      <c r="G81" s="16">
        <f>('Monthly GAS - Raw'!G201*102)</f>
        <v>2142</v>
      </c>
      <c r="H81" s="16">
        <f>('Monthly GAS - Raw'!H201*102)</f>
        <v>918</v>
      </c>
      <c r="I81" s="16">
        <f>('Monthly GAS - Raw'!I201*102)</f>
        <v>918</v>
      </c>
      <c r="J81" s="16">
        <f>('Monthly GAS - Raw'!J201*102)</f>
        <v>714</v>
      </c>
      <c r="K81" s="16">
        <f>('Monthly GAS - Raw'!K201*102)</f>
        <v>816</v>
      </c>
      <c r="L81" s="16">
        <f>('Monthly GAS - Raw'!L201*102)</f>
        <v>3366</v>
      </c>
      <c r="M81" s="16">
        <f>('Monthly GAS - Raw'!M201*102)</f>
        <v>8466</v>
      </c>
      <c r="N81" s="16">
        <f>('Monthly GAS - Raw'!N201*102)</f>
        <v>64260</v>
      </c>
    </row>
    <row r="82" spans="1:14" x14ac:dyDescent="0.4">
      <c r="A82">
        <f>'Monthly ELEC - Raw'!A252</f>
        <v>250</v>
      </c>
      <c r="B82" s="16">
        <f>('Monthly GAS - Raw'!B252*102)</f>
        <v>8058</v>
      </c>
      <c r="C82" s="16">
        <f>('Monthly GAS - Raw'!C252*102)</f>
        <v>8670</v>
      </c>
      <c r="D82" s="16">
        <f>('Monthly GAS - Raw'!D252*102)</f>
        <v>10506</v>
      </c>
      <c r="E82" s="16">
        <f>('Monthly GAS - Raw'!E252*102)</f>
        <v>4590</v>
      </c>
      <c r="F82" s="16">
        <f>('Monthly GAS - Raw'!F252*102)</f>
        <v>4182</v>
      </c>
      <c r="G82" s="16">
        <f>('Monthly GAS - Raw'!G252*102)</f>
        <v>3774</v>
      </c>
      <c r="H82" s="16">
        <f>('Monthly GAS - Raw'!H252*102)</f>
        <v>1632</v>
      </c>
      <c r="I82" s="16">
        <f>('Monthly GAS - Raw'!I252*102)</f>
        <v>1428</v>
      </c>
      <c r="J82" s="16">
        <f>('Monthly GAS - Raw'!J252*102)</f>
        <v>1734</v>
      </c>
      <c r="K82" s="16">
        <f>('Monthly GAS - Raw'!K252*102)</f>
        <v>1938</v>
      </c>
      <c r="L82" s="16">
        <f>('Monthly GAS - Raw'!L252*102)</f>
        <v>3672</v>
      </c>
      <c r="M82" s="16">
        <f>('Monthly GAS - Raw'!M252*102)</f>
        <v>7548</v>
      </c>
      <c r="N82" s="16">
        <f>('Monthly GAS - Raw'!N252*102)</f>
        <v>57732</v>
      </c>
    </row>
    <row r="83" spans="1:14" x14ac:dyDescent="0.4">
      <c r="A83">
        <f>'Monthly ELEC - Raw'!A81</f>
        <v>79</v>
      </c>
      <c r="B83" s="16">
        <f>'Monthly GAS - Raw'!B81*102</f>
        <v>10710</v>
      </c>
      <c r="C83" s="16">
        <f>'Monthly GAS - Raw'!C81*102</f>
        <v>11526</v>
      </c>
      <c r="D83" s="16">
        <f>'Monthly GAS - Raw'!D81*102</f>
        <v>14076</v>
      </c>
      <c r="E83" s="16">
        <f>'Monthly GAS - Raw'!E81*102</f>
        <v>6936</v>
      </c>
      <c r="F83" s="16">
        <f>'Monthly GAS - Raw'!F81*102</f>
        <v>5202</v>
      </c>
      <c r="G83" s="16">
        <f>'Monthly GAS - Raw'!G81*102</f>
        <v>1020</v>
      </c>
      <c r="H83" s="16">
        <f>'Monthly GAS - Raw'!H81*102</f>
        <v>1224</v>
      </c>
      <c r="I83" s="16">
        <f>'Monthly GAS - Raw'!I81*102</f>
        <v>1122</v>
      </c>
      <c r="J83" s="16">
        <f>'Monthly GAS - Raw'!J81*102</f>
        <v>1224</v>
      </c>
      <c r="K83" s="16">
        <f>'Monthly GAS - Raw'!K81*102</f>
        <v>2040</v>
      </c>
      <c r="L83" s="16">
        <f>'Monthly GAS - Raw'!L81*102</f>
        <v>4080</v>
      </c>
      <c r="M83" s="16">
        <f>'Monthly GAS - Raw'!M81*102</f>
        <v>9384</v>
      </c>
      <c r="N83" s="16">
        <f>'Monthly GAS - Raw'!N81*102</f>
        <v>68544</v>
      </c>
    </row>
    <row r="84" spans="1:14" x14ac:dyDescent="0.4">
      <c r="A84">
        <f>'Monthly ELEC - Raw'!A222</f>
        <v>220</v>
      </c>
      <c r="B84" s="16">
        <f>('Monthly GAS - Raw'!B222*102)</f>
        <v>9894</v>
      </c>
      <c r="C84" s="16">
        <f>('Monthly GAS - Raw'!C222*102)</f>
        <v>9894</v>
      </c>
      <c r="D84" s="16">
        <f>('Monthly GAS - Raw'!D222*102)</f>
        <v>11832</v>
      </c>
      <c r="E84" s="16">
        <f>('Monthly GAS - Raw'!E222*102)</f>
        <v>5712</v>
      </c>
      <c r="F84" s="16">
        <f>('Monthly GAS - Raw'!F222*102)</f>
        <v>4692</v>
      </c>
      <c r="G84" s="16">
        <f>('Monthly GAS - Raw'!G222*102)</f>
        <v>2856</v>
      </c>
      <c r="H84" s="16">
        <f>('Monthly GAS - Raw'!H222*102)</f>
        <v>918</v>
      </c>
      <c r="I84" s="16">
        <f>('Monthly GAS - Raw'!I222*102)</f>
        <v>816</v>
      </c>
      <c r="J84" s="16">
        <f>('Monthly GAS - Raw'!J222*102)</f>
        <v>1020</v>
      </c>
      <c r="K84" s="16">
        <f>('Monthly GAS - Raw'!K222*102)</f>
        <v>1326</v>
      </c>
      <c r="L84" s="16">
        <f>('Monthly GAS - Raw'!L222*102)</f>
        <v>3774</v>
      </c>
      <c r="M84" s="16">
        <f>('Monthly GAS - Raw'!M222*102)</f>
        <v>9078</v>
      </c>
      <c r="N84" s="16">
        <f>('Monthly GAS - Raw'!N222*102)</f>
        <v>61812</v>
      </c>
    </row>
    <row r="85" spans="1:14" x14ac:dyDescent="0.4">
      <c r="A85">
        <f>'Monthly ELEC - Raw'!A160</f>
        <v>158</v>
      </c>
      <c r="B85" s="16">
        <f>('Monthly GAS - Raw'!B160*102)</f>
        <v>9078</v>
      </c>
      <c r="C85" s="16">
        <f>('Monthly GAS - Raw'!C160*102)</f>
        <v>8772</v>
      </c>
      <c r="D85" s="16">
        <f>('Monthly GAS - Raw'!D160*102)</f>
        <v>9384</v>
      </c>
      <c r="E85" s="16">
        <f>('Monthly GAS - Raw'!E160*102)</f>
        <v>4794</v>
      </c>
      <c r="F85" s="16">
        <f>('Monthly GAS - Raw'!F160*102)</f>
        <v>3264</v>
      </c>
      <c r="G85" s="16">
        <f>('Monthly GAS - Raw'!G160*102)</f>
        <v>2448</v>
      </c>
      <c r="H85" s="16">
        <f>('Monthly GAS - Raw'!H160*102)</f>
        <v>1530</v>
      </c>
      <c r="I85" s="16">
        <f>('Monthly GAS - Raw'!I160*102)</f>
        <v>816</v>
      </c>
      <c r="J85" s="16">
        <f>('Monthly GAS - Raw'!J160*102)</f>
        <v>204</v>
      </c>
      <c r="K85" s="16">
        <f>('Monthly GAS - Raw'!K160*102)</f>
        <v>1020</v>
      </c>
      <c r="L85" s="16">
        <f>('Monthly GAS - Raw'!L160*102)</f>
        <v>3162</v>
      </c>
      <c r="M85" s="16">
        <f>('Monthly GAS - Raw'!M160*102)</f>
        <v>8772</v>
      </c>
      <c r="N85" s="16">
        <f>('Monthly GAS - Raw'!N160*102)</f>
        <v>53244</v>
      </c>
    </row>
    <row r="86" spans="1:14" x14ac:dyDescent="0.4">
      <c r="A86">
        <f>'Monthly ELEC - Raw'!A182</f>
        <v>180</v>
      </c>
      <c r="B86" s="16">
        <f>('Monthly GAS - Raw'!B182*102)</f>
        <v>6732</v>
      </c>
      <c r="C86" s="16">
        <f>('Monthly GAS - Raw'!C182*102)</f>
        <v>7242</v>
      </c>
      <c r="D86" s="16">
        <f>('Monthly GAS - Raw'!D182*102)</f>
        <v>8058</v>
      </c>
      <c r="E86" s="16">
        <f>('Monthly GAS - Raw'!E182*102)</f>
        <v>3468</v>
      </c>
      <c r="F86" s="16">
        <f>('Monthly GAS - Raw'!F182*102)</f>
        <v>2652</v>
      </c>
      <c r="G86" s="16">
        <f>('Monthly GAS - Raw'!G182*102)</f>
        <v>1836</v>
      </c>
      <c r="H86" s="16">
        <f>('Monthly GAS - Raw'!H182*102)</f>
        <v>714</v>
      </c>
      <c r="I86" s="16">
        <f>('Monthly GAS - Raw'!I182*102)</f>
        <v>816</v>
      </c>
      <c r="J86" s="16">
        <f>('Monthly GAS - Raw'!J182*102)</f>
        <v>918</v>
      </c>
      <c r="K86" s="16">
        <f>('Monthly GAS - Raw'!K182*102)</f>
        <v>918</v>
      </c>
      <c r="L86" s="16">
        <f>('Monthly GAS - Raw'!L182*102)</f>
        <v>2550</v>
      </c>
      <c r="M86" s="16">
        <f>('Monthly GAS - Raw'!M182*102)</f>
        <v>6018</v>
      </c>
      <c r="N86" s="16">
        <f>('Monthly GAS - Raw'!N182*102)</f>
        <v>41922</v>
      </c>
    </row>
    <row r="87" spans="1:14" x14ac:dyDescent="0.4">
      <c r="A87">
        <f>'Monthly ELEC - Raw'!A133</f>
        <v>131</v>
      </c>
      <c r="B87" s="16">
        <f>('Monthly GAS - Raw'!B133*102)</f>
        <v>7956</v>
      </c>
      <c r="C87" s="16">
        <f>('Monthly GAS - Raw'!C133*102)</f>
        <v>9282</v>
      </c>
      <c r="D87" s="16">
        <f>('Monthly GAS - Raw'!D133*102)</f>
        <v>11322</v>
      </c>
      <c r="E87" s="16">
        <f>('Monthly GAS - Raw'!E133*102)</f>
        <v>5304</v>
      </c>
      <c r="F87" s="16">
        <f>('Monthly GAS - Raw'!F133*102)</f>
        <v>4896</v>
      </c>
      <c r="G87" s="16">
        <f>('Monthly GAS - Raw'!G133*102)</f>
        <v>2856</v>
      </c>
      <c r="H87" s="16">
        <f>('Monthly GAS - Raw'!H133*102)</f>
        <v>1122</v>
      </c>
      <c r="I87" s="16">
        <f>('Monthly GAS - Raw'!I133*102)</f>
        <v>918</v>
      </c>
      <c r="J87" s="16">
        <f>('Monthly GAS - Raw'!J133*102)</f>
        <v>1020</v>
      </c>
      <c r="K87" s="16">
        <f>('Monthly GAS - Raw'!K133*102)</f>
        <v>1938</v>
      </c>
      <c r="L87" s="16">
        <f>('Monthly GAS - Raw'!L133*102)</f>
        <v>5100</v>
      </c>
      <c r="M87" s="16">
        <f>('Monthly GAS - Raw'!M133*102)</f>
        <v>8262</v>
      </c>
      <c r="N87" s="16">
        <f>('Monthly GAS - Raw'!N133*102)</f>
        <v>59976</v>
      </c>
    </row>
    <row r="88" spans="1:14" x14ac:dyDescent="0.4">
      <c r="A88">
        <f>'Monthly ELEC - Raw'!A8</f>
        <v>6</v>
      </c>
      <c r="B88" s="16">
        <f>('Monthly GAS - Raw'!B8*102)</f>
        <v>9180</v>
      </c>
      <c r="C88" s="16">
        <f>('Monthly GAS - Raw'!C8*102)</f>
        <v>10098</v>
      </c>
      <c r="D88" s="16">
        <f>('Monthly GAS - Raw'!D8*102)</f>
        <v>14076</v>
      </c>
      <c r="E88" s="16">
        <f>('Monthly GAS - Raw'!E8*102)</f>
        <v>7446</v>
      </c>
      <c r="F88" s="16">
        <f>('Monthly GAS - Raw'!F8*102)</f>
        <v>6426</v>
      </c>
      <c r="G88" s="16">
        <f>('Monthly GAS - Raw'!G8*102)</f>
        <v>3162</v>
      </c>
      <c r="H88" s="16">
        <f>('Monthly GAS - Raw'!H8*102)</f>
        <v>1020</v>
      </c>
      <c r="I88" s="16">
        <f>('Monthly GAS - Raw'!I8*102)</f>
        <v>1020</v>
      </c>
      <c r="J88" s="16">
        <f>('Monthly GAS - Raw'!J8*102)</f>
        <v>1122</v>
      </c>
      <c r="K88" s="16">
        <f>('Monthly GAS - Raw'!K8*102)</f>
        <v>408</v>
      </c>
      <c r="L88" s="16">
        <f>('Monthly GAS - Raw'!L8*102)</f>
        <v>3570</v>
      </c>
      <c r="M88" s="16">
        <f>('Monthly GAS - Raw'!M8*102)</f>
        <v>7242</v>
      </c>
      <c r="N88" s="16">
        <f>('Monthly GAS - Raw'!N8*102)</f>
        <v>64770</v>
      </c>
    </row>
    <row r="89" spans="1:14" x14ac:dyDescent="0.4">
      <c r="A89">
        <f>'Monthly ELEC - Raw'!A255</f>
        <v>253</v>
      </c>
      <c r="B89" s="16">
        <f>('Monthly GAS - Raw'!B255*102)</f>
        <v>10302</v>
      </c>
      <c r="C89" s="16">
        <f>('Monthly GAS - Raw'!C255*102)</f>
        <v>11118</v>
      </c>
      <c r="D89" s="16">
        <f>('Monthly GAS - Raw'!D255*102)</f>
        <v>12648</v>
      </c>
      <c r="E89" s="16">
        <f>('Monthly GAS - Raw'!E255*102)</f>
        <v>5100</v>
      </c>
      <c r="F89" s="16">
        <f>('Monthly GAS - Raw'!F255*102)</f>
        <v>3876</v>
      </c>
      <c r="G89" s="16">
        <f>('Monthly GAS - Raw'!G255*102)</f>
        <v>1938</v>
      </c>
      <c r="H89" s="16">
        <f>('Monthly GAS - Raw'!H255*102)</f>
        <v>714</v>
      </c>
      <c r="I89" s="16">
        <f>('Monthly GAS - Raw'!I255*102)</f>
        <v>612</v>
      </c>
      <c r="J89" s="16">
        <f>('Monthly GAS - Raw'!J255*102)</f>
        <v>408</v>
      </c>
      <c r="K89" s="16">
        <f>('Monthly GAS - Raw'!K255*102)</f>
        <v>816</v>
      </c>
      <c r="L89" s="16">
        <f>('Monthly GAS - Raw'!L255*102)</f>
        <v>3264</v>
      </c>
      <c r="M89" s="16">
        <f>('Monthly GAS - Raw'!M255*102)</f>
        <v>8772</v>
      </c>
      <c r="N89" s="16">
        <f>('Monthly GAS - Raw'!N255*102)</f>
        <v>59568</v>
      </c>
    </row>
    <row r="90" spans="1:14" x14ac:dyDescent="0.4">
      <c r="A90">
        <f>'Monthly ELEC - Raw'!A214</f>
        <v>212</v>
      </c>
      <c r="B90" s="16">
        <f>('Monthly GAS - Raw'!B214*102)</f>
        <v>10812</v>
      </c>
      <c r="C90" s="16">
        <f>('Monthly GAS - Raw'!C214*102)</f>
        <v>12342</v>
      </c>
      <c r="D90" s="16">
        <f>('Monthly GAS - Raw'!D214*102)</f>
        <v>8772</v>
      </c>
      <c r="E90" s="16">
        <f>('Monthly GAS - Raw'!E214*102)</f>
        <v>4794</v>
      </c>
      <c r="F90" s="16">
        <f>('Monthly GAS - Raw'!F214*102)</f>
        <v>3264</v>
      </c>
      <c r="G90" s="16">
        <f>('Monthly GAS - Raw'!G214*102)</f>
        <v>1836</v>
      </c>
      <c r="H90" s="16">
        <f>('Monthly GAS - Raw'!H214*102)</f>
        <v>1428</v>
      </c>
      <c r="I90" s="16">
        <f>('Monthly GAS - Raw'!I214*102)</f>
        <v>1326</v>
      </c>
      <c r="J90" s="16">
        <f>('Monthly GAS - Raw'!J214*102)</f>
        <v>1428</v>
      </c>
      <c r="K90" s="16">
        <f>('Monthly GAS - Raw'!K214*102)</f>
        <v>1938</v>
      </c>
      <c r="L90" s="16">
        <f>('Monthly GAS - Raw'!L214*102)</f>
        <v>5406</v>
      </c>
      <c r="M90" s="16">
        <f>('Monthly GAS - Raw'!M214*102)</f>
        <v>8670</v>
      </c>
      <c r="N90" s="16">
        <f>('Monthly GAS - Raw'!N214*102)</f>
        <v>62016</v>
      </c>
    </row>
    <row r="91" spans="1:14" x14ac:dyDescent="0.4">
      <c r="A91">
        <f>'Monthly ELEC - Raw'!A79</f>
        <v>77</v>
      </c>
      <c r="B91" s="16">
        <f>('Monthly GAS - Raw'!B79*102)</f>
        <v>10506</v>
      </c>
      <c r="C91" s="16">
        <f>('Monthly GAS - Raw'!C79*102)</f>
        <v>10914</v>
      </c>
      <c r="D91" s="16">
        <f>('Monthly GAS - Raw'!D79*102)</f>
        <v>11526</v>
      </c>
      <c r="E91" s="16">
        <f>('Monthly GAS - Raw'!E79*102)</f>
        <v>4284</v>
      </c>
      <c r="F91" s="16">
        <f>('Monthly GAS - Raw'!F79*102)</f>
        <v>3672</v>
      </c>
      <c r="G91" s="16">
        <f>('Monthly GAS - Raw'!G79*102)</f>
        <v>2958</v>
      </c>
      <c r="H91" s="16">
        <f>('Monthly GAS - Raw'!H79*102)</f>
        <v>1530</v>
      </c>
      <c r="I91" s="16">
        <f>('Monthly GAS - Raw'!I79*102)</f>
        <v>1632</v>
      </c>
      <c r="J91" s="16">
        <f>('Monthly GAS - Raw'!J79*102)</f>
        <v>1938</v>
      </c>
      <c r="K91" s="16">
        <f>('Monthly GAS - Raw'!K79*102)</f>
        <v>1938</v>
      </c>
      <c r="L91" s="16">
        <f>('Monthly GAS - Raw'!L79*102)</f>
        <v>2040</v>
      </c>
      <c r="M91" s="16">
        <f>('Monthly GAS - Raw'!M79*102)</f>
        <v>8466</v>
      </c>
      <c r="N91" s="16">
        <f>('Monthly GAS - Raw'!N79*102)</f>
        <v>61404</v>
      </c>
    </row>
    <row r="92" spans="1:14" x14ac:dyDescent="0.4">
      <c r="A92">
        <f>'Monthly ELEC - Raw'!A137</f>
        <v>135</v>
      </c>
      <c r="B92" s="16">
        <f>('Monthly GAS - Raw'!B137*102)</f>
        <v>6222</v>
      </c>
      <c r="C92" s="16">
        <f>('Monthly GAS - Raw'!C137*102)</f>
        <v>6630</v>
      </c>
      <c r="D92" s="16">
        <f>('Monthly GAS - Raw'!D137*102)</f>
        <v>7446</v>
      </c>
      <c r="E92" s="16">
        <f>('Monthly GAS - Raw'!E137*102)</f>
        <v>3570</v>
      </c>
      <c r="F92" s="16">
        <f>('Monthly GAS - Raw'!F137*102)</f>
        <v>2856</v>
      </c>
      <c r="G92" s="16">
        <f>('Monthly GAS - Raw'!G137*102)</f>
        <v>1632</v>
      </c>
      <c r="H92" s="16">
        <f>('Monthly GAS - Raw'!H137*102)</f>
        <v>714</v>
      </c>
      <c r="I92" s="16">
        <f>('Monthly GAS - Raw'!I137*102)</f>
        <v>612</v>
      </c>
      <c r="J92" s="16">
        <f>('Monthly GAS - Raw'!J137*102)</f>
        <v>612</v>
      </c>
      <c r="K92" s="16">
        <f>('Monthly GAS - Raw'!K137*102)</f>
        <v>612</v>
      </c>
      <c r="L92" s="16">
        <f>('Monthly GAS - Raw'!L137*102)</f>
        <v>2550</v>
      </c>
      <c r="M92" s="16">
        <f>('Monthly GAS - Raw'!M137*102)</f>
        <v>6528</v>
      </c>
      <c r="N92" s="16">
        <f>('Monthly GAS - Raw'!N137*102)</f>
        <v>39984</v>
      </c>
    </row>
    <row r="93" spans="1:14" x14ac:dyDescent="0.4">
      <c r="A93">
        <f>'Monthly ELEC - Raw'!A87</f>
        <v>85</v>
      </c>
      <c r="B93" s="16">
        <f>('Monthly GAS - Raw'!B87*102)</f>
        <v>6630</v>
      </c>
      <c r="C93" s="16">
        <f>('Monthly GAS - Raw'!C87*102)</f>
        <v>7446</v>
      </c>
      <c r="D93" s="16">
        <f>('Monthly GAS - Raw'!D87*102)</f>
        <v>8670</v>
      </c>
      <c r="E93" s="16">
        <f>('Monthly GAS - Raw'!E87*102)</f>
        <v>3876</v>
      </c>
      <c r="F93" s="16">
        <f>('Monthly GAS - Raw'!F87*102)</f>
        <v>2754</v>
      </c>
      <c r="G93" s="16">
        <f>('Monthly GAS - Raw'!G87*102)</f>
        <v>1836</v>
      </c>
      <c r="H93" s="16">
        <f>('Monthly GAS - Raw'!H87*102)</f>
        <v>1122</v>
      </c>
      <c r="I93" s="16">
        <f>('Monthly GAS - Raw'!I87*102)</f>
        <v>1020</v>
      </c>
      <c r="J93" s="16">
        <f>('Monthly GAS - Raw'!J87*102)</f>
        <v>1122</v>
      </c>
      <c r="K93" s="16">
        <f>('Monthly GAS - Raw'!K87*102)</f>
        <v>1530</v>
      </c>
      <c r="L93" s="16">
        <f>('Monthly GAS - Raw'!L87*102)</f>
        <v>3264</v>
      </c>
      <c r="M93" s="16">
        <f>('Monthly GAS - Raw'!M87*102)</f>
        <v>8364</v>
      </c>
      <c r="N93" s="16">
        <f>('Monthly GAS - Raw'!N87*102)</f>
        <v>47634</v>
      </c>
    </row>
    <row r="94" spans="1:14" x14ac:dyDescent="0.4">
      <c r="A94">
        <f>'Monthly ELEC - Raw'!A187</f>
        <v>185</v>
      </c>
      <c r="B94" s="16">
        <f>('Monthly GAS - Raw'!B187*102)</f>
        <v>10608</v>
      </c>
      <c r="C94" s="16">
        <f>('Monthly GAS - Raw'!C187*102)</f>
        <v>11220</v>
      </c>
      <c r="D94" s="16">
        <f>('Monthly GAS - Raw'!D187*102)</f>
        <v>13158</v>
      </c>
      <c r="E94" s="16">
        <f>('Monthly GAS - Raw'!E187*102)</f>
        <v>6324</v>
      </c>
      <c r="F94" s="16">
        <f>('Monthly GAS - Raw'!F187*102)</f>
        <v>4794</v>
      </c>
      <c r="G94" s="16">
        <f>('Monthly GAS - Raw'!G187*102)</f>
        <v>2856</v>
      </c>
      <c r="H94" s="16">
        <f>('Monthly GAS - Raw'!H187*102)</f>
        <v>1224</v>
      </c>
      <c r="I94" s="16">
        <f>('Monthly GAS - Raw'!I187*102)</f>
        <v>1122</v>
      </c>
      <c r="J94" s="16">
        <f>('Monthly GAS - Raw'!J187*102)</f>
        <v>1224</v>
      </c>
      <c r="K94" s="16">
        <f>('Monthly GAS - Raw'!K187*102)</f>
        <v>1326</v>
      </c>
      <c r="L94" s="16">
        <f>('Monthly GAS - Raw'!L187*102)</f>
        <v>4182</v>
      </c>
      <c r="M94" s="16">
        <f>('Monthly GAS - Raw'!M187*102)</f>
        <v>10098</v>
      </c>
      <c r="N94" s="16">
        <f>('Monthly GAS - Raw'!N187*102)</f>
        <v>68136</v>
      </c>
    </row>
    <row r="95" spans="1:14" x14ac:dyDescent="0.4">
      <c r="A95">
        <f>'Monthly ELEC - Raw'!A233</f>
        <v>231</v>
      </c>
      <c r="B95" s="16">
        <f>('Monthly GAS - Raw'!B233*102)</f>
        <v>8058</v>
      </c>
      <c r="C95" s="16">
        <f>('Monthly GAS - Raw'!C233*102)</f>
        <v>9282</v>
      </c>
      <c r="D95" s="16">
        <f>('Monthly GAS - Raw'!D233*102)</f>
        <v>11016</v>
      </c>
      <c r="E95" s="16">
        <f>('Monthly GAS - Raw'!E233*102)</f>
        <v>4794</v>
      </c>
      <c r="F95" s="16">
        <f>('Monthly GAS - Raw'!F233*102)</f>
        <v>3774</v>
      </c>
      <c r="G95" s="16">
        <f>('Monthly GAS - Raw'!G233*102)</f>
        <v>2754</v>
      </c>
      <c r="H95" s="16">
        <f>('Monthly GAS - Raw'!H233*102)</f>
        <v>1530</v>
      </c>
      <c r="I95" s="16">
        <f>('Monthly GAS - Raw'!I233*102)</f>
        <v>1836</v>
      </c>
      <c r="J95" s="16">
        <f>('Monthly GAS - Raw'!J233*102)</f>
        <v>1530</v>
      </c>
      <c r="K95" s="16">
        <f>('Monthly GAS - Raw'!K233*102)</f>
        <v>1428</v>
      </c>
      <c r="L95" s="16">
        <f>('Monthly GAS - Raw'!L233*102)</f>
        <v>4182</v>
      </c>
      <c r="M95" s="16">
        <f>('Monthly GAS - Raw'!M233*102)</f>
        <v>9384</v>
      </c>
      <c r="N95" s="16">
        <f>('Monthly GAS - Raw'!N233*102)</f>
        <v>59568</v>
      </c>
    </row>
    <row r="96" spans="1:14" x14ac:dyDescent="0.4">
      <c r="A96">
        <f>'Monthly ELEC - Raw'!A162</f>
        <v>160</v>
      </c>
      <c r="B96" s="16">
        <f>('Monthly GAS - Raw'!B162*102)</f>
        <v>9690</v>
      </c>
      <c r="C96" s="16">
        <f>('Monthly GAS - Raw'!C162*102)</f>
        <v>10914</v>
      </c>
      <c r="D96" s="16">
        <f>('Monthly GAS - Raw'!D162*102)</f>
        <v>12750</v>
      </c>
      <c r="E96" s="16">
        <f>('Monthly GAS - Raw'!E162*102)</f>
        <v>5712</v>
      </c>
      <c r="F96" s="16">
        <f>('Monthly GAS - Raw'!F162*102)</f>
        <v>3978</v>
      </c>
      <c r="G96" s="16">
        <f>('Monthly GAS - Raw'!G162*102)</f>
        <v>2550</v>
      </c>
      <c r="H96" s="16">
        <f>('Monthly GAS - Raw'!H162*102)</f>
        <v>1224</v>
      </c>
      <c r="I96" s="16">
        <f>('Monthly GAS - Raw'!I162*102)</f>
        <v>1020</v>
      </c>
      <c r="J96" s="16">
        <f>('Monthly GAS - Raw'!J162*102)</f>
        <v>1224</v>
      </c>
      <c r="K96" s="16">
        <f>('Monthly GAS - Raw'!K162*102)</f>
        <v>1326</v>
      </c>
      <c r="L96" s="16">
        <f>('Monthly GAS - Raw'!L162*102)</f>
        <v>3162</v>
      </c>
      <c r="M96" s="16">
        <f>('Monthly GAS - Raw'!M162*102)</f>
        <v>8670</v>
      </c>
      <c r="N96" s="16">
        <f>('Monthly GAS - Raw'!N162*102)</f>
        <v>62220</v>
      </c>
    </row>
    <row r="97" spans="1:14" x14ac:dyDescent="0.4">
      <c r="A97">
        <f>'Monthly ELEC - Raw'!A13</f>
        <v>11</v>
      </c>
      <c r="B97" s="16">
        <f>('Monthly GAS - Raw'!B13*102)</f>
        <v>7752</v>
      </c>
      <c r="C97" s="16">
        <f>('Monthly GAS - Raw'!C13*102)</f>
        <v>8568</v>
      </c>
      <c r="D97" s="16">
        <f>('Monthly GAS - Raw'!D13*102)</f>
        <v>0</v>
      </c>
      <c r="E97" s="16">
        <f>('Monthly GAS - Raw'!E13*102)</f>
        <v>14994</v>
      </c>
      <c r="F97" s="16">
        <f>('Monthly GAS - Raw'!F13*102)</f>
        <v>3876</v>
      </c>
      <c r="G97" s="16">
        <f>('Monthly GAS - Raw'!G13*102)</f>
        <v>1938</v>
      </c>
      <c r="H97" s="16">
        <f>('Monthly GAS - Raw'!H13*102)</f>
        <v>510</v>
      </c>
      <c r="I97" s="16">
        <f>('Monthly GAS - Raw'!I13*102)</f>
        <v>408</v>
      </c>
      <c r="J97" s="16">
        <f>('Monthly GAS - Raw'!J13*102)</f>
        <v>408</v>
      </c>
      <c r="K97" s="16">
        <f>('Monthly GAS - Raw'!K13*102)</f>
        <v>918</v>
      </c>
      <c r="L97" s="16">
        <f>('Monthly GAS - Raw'!L13*102)</f>
        <v>3162</v>
      </c>
      <c r="M97" s="16">
        <f>('Monthly GAS - Raw'!M13*102)</f>
        <v>7650</v>
      </c>
      <c r="N97" s="16">
        <f>('Monthly GAS - Raw'!N13*102)</f>
        <v>50184</v>
      </c>
    </row>
    <row r="98" spans="1:14" x14ac:dyDescent="0.4">
      <c r="A98">
        <f>'Monthly ELEC - Raw'!A206</f>
        <v>204</v>
      </c>
      <c r="B98" s="16">
        <f>('Monthly GAS - Raw'!B206*102)</f>
        <v>11424</v>
      </c>
      <c r="C98" s="16">
        <f>('Monthly GAS - Raw'!C206*102)</f>
        <v>5610</v>
      </c>
      <c r="D98" s="16">
        <f>('Monthly GAS - Raw'!D206*102)</f>
        <v>6630</v>
      </c>
      <c r="E98" s="16">
        <f>('Monthly GAS - Raw'!E206*102)</f>
        <v>4284</v>
      </c>
      <c r="F98" s="16">
        <f>('Monthly GAS - Raw'!F206*102)</f>
        <v>3570</v>
      </c>
      <c r="G98" s="16">
        <f>('Monthly GAS - Raw'!G206*102)</f>
        <v>2958</v>
      </c>
      <c r="H98" s="16">
        <f>('Monthly GAS - Raw'!H206*102)</f>
        <v>2448</v>
      </c>
      <c r="I98" s="16">
        <f>('Monthly GAS - Raw'!I206*102)</f>
        <v>1836</v>
      </c>
      <c r="J98" s="16">
        <f>('Monthly GAS - Raw'!J206*102)</f>
        <v>2244</v>
      </c>
      <c r="K98" s="16">
        <f>('Monthly GAS - Raw'!K206*102)</f>
        <v>2652</v>
      </c>
      <c r="L98" s="16">
        <f>('Monthly GAS - Raw'!L206*102)</f>
        <v>5304</v>
      </c>
      <c r="M98" s="16">
        <f>('Monthly GAS - Raw'!M206*102)</f>
        <v>7344</v>
      </c>
      <c r="N98" s="16">
        <f>('Monthly GAS - Raw'!N206*102)</f>
        <v>56304</v>
      </c>
    </row>
    <row r="99" spans="1:14" x14ac:dyDescent="0.4">
      <c r="A99">
        <f>'Monthly ELEC - Raw'!A132</f>
        <v>130</v>
      </c>
      <c r="B99" s="16">
        <f>+('Monthly GAS - Raw'!B132*102)</f>
        <v>9894</v>
      </c>
      <c r="C99" s="16">
        <f>+('Monthly GAS - Raw'!C132*102)</f>
        <v>11934</v>
      </c>
      <c r="D99" s="16">
        <f>+('Monthly GAS - Raw'!D132*102)</f>
        <v>13566</v>
      </c>
      <c r="E99" s="16">
        <f>+('Monthly GAS - Raw'!E132*102)</f>
        <v>5814</v>
      </c>
      <c r="F99" s="16">
        <f>+('Monthly GAS - Raw'!F132*102)</f>
        <v>4386</v>
      </c>
      <c r="G99" s="16">
        <f>+('Monthly GAS - Raw'!G132*102)</f>
        <v>2040</v>
      </c>
      <c r="H99" s="16">
        <f>+('Monthly GAS - Raw'!H132*102)</f>
        <v>306</v>
      </c>
      <c r="I99" s="16">
        <f>+('Monthly GAS - Raw'!I132*102)</f>
        <v>408</v>
      </c>
      <c r="J99" s="16">
        <f>+('Monthly GAS - Raw'!J132*102)</f>
        <v>306</v>
      </c>
      <c r="K99" s="16">
        <f>+('Monthly GAS - Raw'!K132*102)</f>
        <v>408</v>
      </c>
      <c r="L99" s="16">
        <f>+('Monthly GAS - Raw'!L132*102)</f>
        <v>3366</v>
      </c>
      <c r="M99" s="16">
        <f>+('Monthly GAS - Raw'!M132*102)</f>
        <v>9894</v>
      </c>
      <c r="N99" s="16">
        <f>+('Monthly GAS - Raw'!N132*102)</f>
        <v>62322</v>
      </c>
    </row>
    <row r="100" spans="1:14" x14ac:dyDescent="0.4">
      <c r="A100">
        <f>'Monthly ELEC - Raw'!A229</f>
        <v>227</v>
      </c>
      <c r="B100" s="16">
        <f>+('Monthly GAS - Raw'!B229*102)</f>
        <v>9180</v>
      </c>
      <c r="C100" s="16">
        <f>+('Monthly GAS - Raw'!C229*102)</f>
        <v>10098</v>
      </c>
      <c r="D100" s="16">
        <f>+('Monthly GAS - Raw'!D229*102)</f>
        <v>10608</v>
      </c>
      <c r="E100" s="16">
        <f>+('Monthly GAS - Raw'!E229*102)</f>
        <v>5508</v>
      </c>
      <c r="F100" s="16">
        <f>+('Monthly GAS - Raw'!F229*102)</f>
        <v>4488</v>
      </c>
      <c r="G100" s="16">
        <f>+('Monthly GAS - Raw'!G229*102)</f>
        <v>3060</v>
      </c>
      <c r="H100" s="16">
        <f>+('Monthly GAS - Raw'!H229*102)</f>
        <v>1428</v>
      </c>
      <c r="I100" s="16">
        <f>+('Monthly GAS - Raw'!I229*102)</f>
        <v>1734</v>
      </c>
      <c r="J100" s="16">
        <f>+('Monthly GAS - Raw'!J229*102)</f>
        <v>2040</v>
      </c>
      <c r="K100" s="16">
        <f>+('Monthly GAS - Raw'!K229*102)</f>
        <v>1836</v>
      </c>
      <c r="L100" s="16">
        <f>+('Monthly GAS - Raw'!L229*102)</f>
        <v>4488</v>
      </c>
      <c r="M100" s="16">
        <f>+('Monthly GAS - Raw'!M229*102)</f>
        <v>7752</v>
      </c>
      <c r="N100" s="16">
        <f>+('Monthly GAS - Raw'!N229*102)</f>
        <v>62220</v>
      </c>
    </row>
    <row r="101" spans="1:14" x14ac:dyDescent="0.4">
      <c r="A101">
        <f>'Monthly ELEC - Raw'!A51</f>
        <v>49</v>
      </c>
      <c r="B101" s="16">
        <f>+('Monthly GAS - Raw'!B51*102)</f>
        <v>7242</v>
      </c>
      <c r="C101" s="16">
        <f>+('Monthly GAS - Raw'!C51*102)</f>
        <v>7548</v>
      </c>
      <c r="D101" s="16">
        <f>+('Monthly GAS - Raw'!D51*102)</f>
        <v>8568</v>
      </c>
      <c r="E101" s="16">
        <f>+('Monthly GAS - Raw'!E51*102)</f>
        <v>3672</v>
      </c>
      <c r="F101" s="16">
        <f>+('Monthly GAS - Raw'!F51*102)</f>
        <v>2856</v>
      </c>
      <c r="G101" s="16">
        <f>+('Monthly GAS - Raw'!G51*102)</f>
        <v>1326</v>
      </c>
      <c r="H101" s="16">
        <f>+('Monthly GAS - Raw'!H51*102)</f>
        <v>612</v>
      </c>
      <c r="I101" s="16">
        <f>+('Monthly GAS - Raw'!I51*102)</f>
        <v>612</v>
      </c>
      <c r="J101" s="16">
        <f>+('Monthly GAS - Raw'!J51*102)</f>
        <v>612</v>
      </c>
      <c r="K101" s="16">
        <f>+('Monthly GAS - Raw'!K51*102)</f>
        <v>714</v>
      </c>
      <c r="L101" s="16">
        <f>+('Monthly GAS - Raw'!L51*102)</f>
        <v>1122</v>
      </c>
      <c r="M101" s="16">
        <f>+('Monthly GAS - Raw'!M51*102)</f>
        <v>6426</v>
      </c>
      <c r="N101" s="16">
        <f>+('Monthly GAS - Raw'!N51*102)</f>
        <v>41310</v>
      </c>
    </row>
    <row r="102" spans="1:14" x14ac:dyDescent="0.4">
      <c r="A102">
        <f>'Monthly ELEC - Raw'!A65</f>
        <v>63</v>
      </c>
      <c r="B102" s="16">
        <f>(('Monthly GAS - Raw'!B65*102))</f>
        <v>8568</v>
      </c>
      <c r="C102" s="16">
        <f>(('Monthly GAS - Raw'!C65*102))</f>
        <v>9180</v>
      </c>
      <c r="D102" s="16">
        <f>(('Monthly GAS - Raw'!D65*102))</f>
        <v>10506</v>
      </c>
      <c r="E102" s="16">
        <f>(('Monthly GAS - Raw'!E65*102))</f>
        <v>4386</v>
      </c>
      <c r="F102" s="16">
        <f>(('Monthly GAS - Raw'!F65*102))</f>
        <v>3060</v>
      </c>
      <c r="G102" s="16">
        <f>(('Monthly GAS - Raw'!G65*102))</f>
        <v>2142</v>
      </c>
      <c r="H102" s="16">
        <f>(('Monthly GAS - Raw'!H65*102))</f>
        <v>1224</v>
      </c>
      <c r="I102" s="16">
        <f>(('Monthly GAS - Raw'!I65*102))</f>
        <v>1224</v>
      </c>
      <c r="J102" s="16">
        <f>(('Monthly GAS - Raw'!J65*102))</f>
        <v>1122</v>
      </c>
      <c r="K102" s="16">
        <f>(('Monthly GAS - Raw'!K65*102))</f>
        <v>1428</v>
      </c>
      <c r="L102" s="16">
        <f>(('Monthly GAS - Raw'!L65*102))</f>
        <v>2958</v>
      </c>
      <c r="M102" s="16">
        <f>(('Monthly GAS - Raw'!M65*102))</f>
        <v>7854</v>
      </c>
      <c r="N102" s="16">
        <f>(('Monthly GAS - Raw'!N65*102))</f>
        <v>53652</v>
      </c>
    </row>
    <row r="103" spans="1:14" x14ac:dyDescent="0.4">
      <c r="A103">
        <f>'Monthly ELEC - Raw'!A154</f>
        <v>152</v>
      </c>
      <c r="B103" s="16">
        <f>('Monthly GAS - Raw'!B154*102)</f>
        <v>9384</v>
      </c>
      <c r="C103" s="16">
        <f>('Monthly GAS - Raw'!C154*102)</f>
        <v>10506</v>
      </c>
      <c r="D103" s="16">
        <f>('Monthly GAS - Raw'!D154*102)</f>
        <v>11730</v>
      </c>
      <c r="E103" s="16">
        <f>('Monthly GAS - Raw'!E154*102)</f>
        <v>4896</v>
      </c>
      <c r="F103" s="16">
        <f>('Monthly GAS - Raw'!F154*102)</f>
        <v>3570</v>
      </c>
      <c r="G103" s="16">
        <f>('Monthly GAS - Raw'!G154*102)</f>
        <v>1836</v>
      </c>
      <c r="H103" s="16">
        <f>('Monthly GAS - Raw'!H154*102)</f>
        <v>612</v>
      </c>
      <c r="I103" s="16">
        <f>('Monthly GAS - Raw'!I154*102)</f>
        <v>714</v>
      </c>
      <c r="J103" s="16">
        <f>('Monthly GAS - Raw'!J154*102)</f>
        <v>714</v>
      </c>
      <c r="K103" s="16">
        <f>('Monthly GAS - Raw'!K154*102)</f>
        <v>816</v>
      </c>
      <c r="L103" s="16">
        <f>('Monthly GAS - Raw'!L154*102)</f>
        <v>3468</v>
      </c>
      <c r="M103" s="16">
        <f>('Monthly GAS - Raw'!M154*102)</f>
        <v>10098</v>
      </c>
      <c r="N103" s="16">
        <f>('Monthly GAS - Raw'!N154*102)</f>
        <v>58344</v>
      </c>
    </row>
    <row r="104" spans="1:14" x14ac:dyDescent="0.4">
      <c r="A104">
        <f>'Monthly ELEC - Raw'!A192</f>
        <v>190</v>
      </c>
      <c r="B104" s="16">
        <f>('Monthly GAS - Raw'!B192*102)</f>
        <v>7344</v>
      </c>
      <c r="C104" s="16">
        <f>('Monthly GAS - Raw'!C192*102)</f>
        <v>7548</v>
      </c>
      <c r="D104" s="16">
        <f>('Monthly GAS - Raw'!D192*102)</f>
        <v>8058</v>
      </c>
      <c r="E104" s="16">
        <f>('Monthly GAS - Raw'!E192*102)</f>
        <v>3162</v>
      </c>
      <c r="F104" s="16">
        <f>('Monthly GAS - Raw'!F192*102)</f>
        <v>1734</v>
      </c>
      <c r="G104" s="16">
        <f>('Monthly GAS - Raw'!G192*102)</f>
        <v>1122</v>
      </c>
      <c r="H104" s="16">
        <f>('Monthly GAS - Raw'!H192*102)</f>
        <v>612</v>
      </c>
      <c r="I104" s="16">
        <f>('Monthly GAS - Raw'!I192*102)</f>
        <v>816</v>
      </c>
      <c r="J104" s="16">
        <f>('Monthly GAS - Raw'!J192*102)</f>
        <v>918</v>
      </c>
      <c r="K104" s="16">
        <f>('Monthly GAS - Raw'!K192*102)</f>
        <v>918</v>
      </c>
      <c r="L104" s="16">
        <f>('Monthly GAS - Raw'!L192*102)</f>
        <v>2244</v>
      </c>
      <c r="M104" s="16">
        <f>('Monthly GAS - Raw'!M192*102)</f>
        <v>6426</v>
      </c>
      <c r="N104" s="16">
        <f>('Monthly GAS - Raw'!N192*102)</f>
        <v>40902</v>
      </c>
    </row>
    <row r="105" spans="1:14" x14ac:dyDescent="0.4">
      <c r="A105">
        <f>'Monthly ELEC - Raw'!A128</f>
        <v>126</v>
      </c>
      <c r="B105" s="16">
        <f>('Monthly GAS - Raw'!B128*102)</f>
        <v>8058</v>
      </c>
      <c r="C105" s="16">
        <f>('Monthly GAS - Raw'!C128*102)</f>
        <v>8772</v>
      </c>
      <c r="D105" s="16">
        <f>('Monthly GAS - Raw'!D128*102)</f>
        <v>10200</v>
      </c>
      <c r="E105" s="16">
        <f>('Monthly GAS - Raw'!E128*102)</f>
        <v>4488</v>
      </c>
      <c r="F105" s="16">
        <f>('Monthly GAS - Raw'!F128*102)</f>
        <v>3876</v>
      </c>
      <c r="G105" s="16">
        <f>('Monthly GAS - Raw'!G128*102)</f>
        <v>1632</v>
      </c>
      <c r="H105" s="16">
        <f>('Monthly GAS - Raw'!H128*102)</f>
        <v>510</v>
      </c>
      <c r="I105" s="16">
        <f>('Monthly GAS - Raw'!I128*102)</f>
        <v>408</v>
      </c>
      <c r="J105" s="16">
        <f>('Monthly GAS - Raw'!J128*102)</f>
        <v>408</v>
      </c>
      <c r="K105" s="16">
        <f>('Monthly GAS - Raw'!K128*102)</f>
        <v>714</v>
      </c>
      <c r="L105" s="16">
        <f>('Monthly GAS - Raw'!L128*102)</f>
        <v>2652</v>
      </c>
      <c r="M105" s="16">
        <f>('Monthly GAS - Raw'!M128*102)</f>
        <v>7242</v>
      </c>
      <c r="N105" s="16">
        <f>('Monthly GAS - Raw'!N128*102)</f>
        <v>48960</v>
      </c>
    </row>
    <row r="106" spans="1:14" x14ac:dyDescent="0.4">
      <c r="A106">
        <f>'Monthly ELEC - Raw'!A142</f>
        <v>140</v>
      </c>
      <c r="B106" s="16">
        <f>('Monthly GAS - Raw'!B142*102)</f>
        <v>9690</v>
      </c>
      <c r="C106" s="16">
        <f>('Monthly GAS - Raw'!C142*102)</f>
        <v>10710</v>
      </c>
      <c r="D106" s="16">
        <f>('Monthly GAS - Raw'!D142*102)</f>
        <v>12648</v>
      </c>
      <c r="E106" s="16">
        <f>('Monthly GAS - Raw'!E142*102)</f>
        <v>5508</v>
      </c>
      <c r="F106" s="16">
        <f>('Monthly GAS - Raw'!F142*102)</f>
        <v>3978</v>
      </c>
      <c r="G106" s="16">
        <f>('Monthly GAS - Raw'!G142*102)</f>
        <v>1632</v>
      </c>
      <c r="H106" s="16">
        <f>('Monthly GAS - Raw'!H142*102)</f>
        <v>918</v>
      </c>
      <c r="I106" s="16">
        <f>('Monthly GAS - Raw'!I142*102)</f>
        <v>918</v>
      </c>
      <c r="J106" s="16">
        <f>('Monthly GAS - Raw'!J142*102)</f>
        <v>816</v>
      </c>
      <c r="K106" s="16">
        <f>('Monthly GAS - Raw'!K142*102)</f>
        <v>816</v>
      </c>
      <c r="L106" s="16">
        <f>('Monthly GAS - Raw'!L142*102)</f>
        <v>3162</v>
      </c>
      <c r="M106" s="16">
        <f>('Monthly GAS - Raw'!M142*102)</f>
        <v>9078</v>
      </c>
      <c r="N106" s="16">
        <f>('Monthly GAS - Raw'!N142*102)</f>
        <v>59874</v>
      </c>
    </row>
    <row r="107" spans="1:14" x14ac:dyDescent="0.4">
      <c r="A107">
        <f>'Monthly ELEC - Raw'!A70</f>
        <v>68</v>
      </c>
      <c r="B107" s="16">
        <f>('Monthly GAS - Raw'!B70*102)</f>
        <v>9078</v>
      </c>
      <c r="C107" s="16">
        <f>('Monthly GAS - Raw'!C70*102)</f>
        <v>10404</v>
      </c>
      <c r="D107" s="16">
        <f>('Monthly GAS - Raw'!D70*102)</f>
        <v>11424</v>
      </c>
      <c r="E107" s="16">
        <f>('Monthly GAS - Raw'!E70*102)</f>
        <v>4896</v>
      </c>
      <c r="F107" s="16">
        <f>('Monthly GAS - Raw'!F70*102)</f>
        <v>3468</v>
      </c>
      <c r="G107" s="16">
        <f>('Monthly GAS - Raw'!G70*102)</f>
        <v>1632</v>
      </c>
      <c r="H107" s="16">
        <f>('Monthly GAS - Raw'!H70*102)</f>
        <v>612</v>
      </c>
      <c r="I107" s="16">
        <f>('Monthly GAS - Raw'!I70*102)</f>
        <v>612</v>
      </c>
      <c r="J107" s="16">
        <f>('Monthly GAS - Raw'!J70*102)</f>
        <v>612</v>
      </c>
      <c r="K107" s="16">
        <f>('Monthly GAS - Raw'!K70*102)</f>
        <v>918</v>
      </c>
      <c r="L107" s="16">
        <f>('Monthly GAS - Raw'!L70*102)</f>
        <v>3570</v>
      </c>
      <c r="M107" s="16">
        <f>('Monthly GAS - Raw'!M70*102)</f>
        <v>8364</v>
      </c>
      <c r="N107" s="16">
        <f>('Monthly GAS - Raw'!N70*102)</f>
        <v>55590</v>
      </c>
    </row>
    <row r="108" spans="1:14" x14ac:dyDescent="0.4">
      <c r="A108">
        <f>'Monthly ELEC - Raw'!A9</f>
        <v>7</v>
      </c>
      <c r="B108" s="16">
        <f>('Monthly GAS - Raw'!B9*102)</f>
        <v>9588</v>
      </c>
      <c r="C108" s="16">
        <f>('Monthly GAS - Raw'!C9*102)</f>
        <v>9384</v>
      </c>
      <c r="D108" s="16">
        <f>('Monthly GAS - Raw'!D9*102)</f>
        <v>11118</v>
      </c>
      <c r="E108" s="16">
        <f>('Monthly GAS - Raw'!E9*102)</f>
        <v>6222</v>
      </c>
      <c r="F108" s="16">
        <f>('Monthly GAS - Raw'!F9*102)</f>
        <v>5100</v>
      </c>
      <c r="G108" s="16">
        <f>('Monthly GAS - Raw'!G9*102)</f>
        <v>4080</v>
      </c>
      <c r="H108" s="16">
        <f>('Monthly GAS - Raw'!H9*102)</f>
        <v>2244</v>
      </c>
      <c r="I108" s="16">
        <f>('Monthly GAS - Raw'!I9*102)</f>
        <v>2040</v>
      </c>
      <c r="J108" s="16">
        <f>('Monthly GAS - Raw'!J9*102)</f>
        <v>2244</v>
      </c>
      <c r="K108" s="16">
        <f>('Monthly GAS - Raw'!K9*102)</f>
        <v>2652</v>
      </c>
      <c r="L108" s="16">
        <f>('Monthly GAS - Raw'!L9*102)</f>
        <v>3468</v>
      </c>
      <c r="M108" s="16">
        <f>('Monthly GAS - Raw'!M9*102)</f>
        <v>7854</v>
      </c>
      <c r="N108" s="16">
        <f>('Monthly GAS - Raw'!N9*102)</f>
        <v>65994</v>
      </c>
    </row>
    <row r="109" spans="1:14" x14ac:dyDescent="0.4">
      <c r="A109">
        <f>'Monthly ELEC - Raw'!A72</f>
        <v>70</v>
      </c>
      <c r="B109" s="16">
        <f>'Monthly GAS - Raw'!B72*102</f>
        <v>7242</v>
      </c>
      <c r="C109" s="16">
        <f>'Monthly GAS - Raw'!C72*102</f>
        <v>7038</v>
      </c>
      <c r="D109" s="16">
        <f>'Monthly GAS - Raw'!D72*102</f>
        <v>11832</v>
      </c>
      <c r="E109" s="16">
        <f>'Monthly GAS - Raw'!E72*102</f>
        <v>6426</v>
      </c>
      <c r="F109" s="16">
        <f>'Monthly GAS - Raw'!F72*102</f>
        <v>5304</v>
      </c>
      <c r="G109" s="16">
        <f>'Monthly GAS - Raw'!G72*102</f>
        <v>3060</v>
      </c>
      <c r="H109" s="16">
        <f>'Monthly GAS - Raw'!H72*102</f>
        <v>1632</v>
      </c>
      <c r="I109" s="16">
        <f>'Monthly GAS - Raw'!I72*102</f>
        <v>1530</v>
      </c>
      <c r="J109" s="16">
        <f>'Monthly GAS - Raw'!J72*102</f>
        <v>1734</v>
      </c>
      <c r="K109" s="16">
        <f>'Monthly GAS - Raw'!K72*102</f>
        <v>2346</v>
      </c>
      <c r="L109" s="16">
        <f>'Monthly GAS - Raw'!L72*102</f>
        <v>4488</v>
      </c>
      <c r="M109" s="16">
        <f>'Monthly GAS - Raw'!M72*102</f>
        <v>9894</v>
      </c>
      <c r="N109" s="16">
        <f>'Monthly GAS - Raw'!N72*102</f>
        <v>62526</v>
      </c>
    </row>
    <row r="110" spans="1:14" x14ac:dyDescent="0.4">
      <c r="A110">
        <f>'Monthly ELEC - Raw'!A228</f>
        <v>226</v>
      </c>
      <c r="B110" s="16">
        <f>('Monthly GAS - Raw'!B228*102)</f>
        <v>9588</v>
      </c>
      <c r="C110" s="16">
        <f>('Monthly GAS - Raw'!C228*102)</f>
        <v>9894</v>
      </c>
      <c r="D110" s="16">
        <f>('Monthly GAS - Raw'!D228*102)</f>
        <v>11424</v>
      </c>
      <c r="E110" s="16">
        <f>('Monthly GAS - Raw'!E228*102)</f>
        <v>5304</v>
      </c>
      <c r="F110" s="16">
        <f>('Monthly GAS - Raw'!F228*102)</f>
        <v>3978</v>
      </c>
      <c r="G110" s="16">
        <f>('Monthly GAS - Raw'!G228*102)</f>
        <v>2244</v>
      </c>
      <c r="H110" s="16">
        <f>('Monthly GAS - Raw'!H228*102)</f>
        <v>918</v>
      </c>
      <c r="I110" s="16">
        <f>('Monthly GAS - Raw'!I228*102)</f>
        <v>816</v>
      </c>
      <c r="J110" s="16">
        <f>('Monthly GAS - Raw'!J228*102)</f>
        <v>1020</v>
      </c>
      <c r="K110" s="16">
        <f>('Monthly GAS - Raw'!K228*102)</f>
        <v>918</v>
      </c>
      <c r="L110" s="16">
        <f>('Monthly GAS - Raw'!L228*102)</f>
        <v>2958</v>
      </c>
      <c r="M110" s="16">
        <f>('Monthly GAS - Raw'!M228*102)</f>
        <v>7650</v>
      </c>
      <c r="N110" s="16">
        <f>('Monthly GAS - Raw'!N228*102)</f>
        <v>56712</v>
      </c>
    </row>
    <row r="111" spans="1:14" x14ac:dyDescent="0.4">
      <c r="A111">
        <f>'Monthly ELEC - Raw'!A94</f>
        <v>92</v>
      </c>
      <c r="B111" s="16">
        <f>('Monthly GAS - Raw'!B94*102)</f>
        <v>9180</v>
      </c>
      <c r="C111" s="16">
        <f>('Monthly GAS - Raw'!C94*102)</f>
        <v>12240</v>
      </c>
      <c r="D111" s="16">
        <f>('Monthly GAS - Raw'!D94*102)</f>
        <v>15300</v>
      </c>
      <c r="E111" s="16">
        <f>('Monthly GAS - Raw'!E94*102)</f>
        <v>7344</v>
      </c>
      <c r="F111" s="16">
        <f>('Monthly GAS - Raw'!F94*102)</f>
        <v>5202</v>
      </c>
      <c r="G111" s="16">
        <f>('Monthly GAS - Raw'!G94*102)</f>
        <v>2550</v>
      </c>
      <c r="H111" s="16">
        <f>('Monthly GAS - Raw'!H94*102)</f>
        <v>1020</v>
      </c>
      <c r="I111" s="16">
        <f>('Monthly GAS - Raw'!I94*102)</f>
        <v>1530</v>
      </c>
      <c r="J111" s="16">
        <f>('Monthly GAS - Raw'!J94*102)</f>
        <v>1122</v>
      </c>
      <c r="K111" s="16">
        <f>('Monthly GAS - Raw'!K94*102)</f>
        <v>1122</v>
      </c>
      <c r="L111" s="16">
        <f>('Monthly GAS - Raw'!L94*102)</f>
        <v>4998</v>
      </c>
      <c r="M111" s="16">
        <f>('Monthly GAS - Raw'!M94*102)</f>
        <v>11322</v>
      </c>
      <c r="N111" s="16">
        <f>('Monthly GAS - Raw'!N94*102)</f>
        <v>72930</v>
      </c>
    </row>
    <row r="112" spans="1:14" x14ac:dyDescent="0.4">
      <c r="A112">
        <f>'Monthly ELEC - Raw'!A30</f>
        <v>28</v>
      </c>
      <c r="B112" s="16">
        <f>('Monthly GAS - Raw'!B30*102)</f>
        <v>9690</v>
      </c>
      <c r="C112" s="16">
        <f>('Monthly GAS - Raw'!C30*102)</f>
        <v>9282</v>
      </c>
      <c r="D112" s="16">
        <f>('Monthly GAS - Raw'!D30*102)</f>
        <v>12648</v>
      </c>
      <c r="E112" s="16">
        <f>('Monthly GAS - Raw'!E30*102)</f>
        <v>5814</v>
      </c>
      <c r="F112" s="16">
        <f>('Monthly GAS - Raw'!F30*102)</f>
        <v>4794</v>
      </c>
      <c r="G112" s="16">
        <f>('Monthly GAS - Raw'!G30*102)</f>
        <v>3264</v>
      </c>
      <c r="H112" s="16">
        <f>('Monthly GAS - Raw'!H30*102)</f>
        <v>1938</v>
      </c>
      <c r="I112" s="16">
        <f>('Monthly GAS - Raw'!I30*102)</f>
        <v>1734</v>
      </c>
      <c r="J112" s="16">
        <f>('Monthly GAS - Raw'!J30*102)</f>
        <v>1122</v>
      </c>
      <c r="K112" s="16">
        <f>('Monthly GAS - Raw'!K30*102)</f>
        <v>1530</v>
      </c>
      <c r="L112" s="16">
        <f>('Monthly GAS - Raw'!L30*102)</f>
        <v>3672</v>
      </c>
      <c r="M112" s="16">
        <f>('Monthly GAS - Raw'!M30*102)</f>
        <v>8976</v>
      </c>
      <c r="N112" s="16">
        <f>('Monthly GAS - Raw'!N30*102)</f>
        <v>64464</v>
      </c>
    </row>
    <row r="113" spans="1:14" x14ac:dyDescent="0.4">
      <c r="A113">
        <f>'Monthly ELEC - Raw'!A216</f>
        <v>214</v>
      </c>
      <c r="B113" s="16">
        <f>('Monthly GAS - Raw'!B216*102)</f>
        <v>7650</v>
      </c>
      <c r="C113" s="16">
        <f>('Monthly GAS - Raw'!C216*102)</f>
        <v>10506</v>
      </c>
      <c r="D113" s="16">
        <f>('Monthly GAS - Raw'!D216*102)</f>
        <v>7140</v>
      </c>
      <c r="E113" s="16">
        <f>('Monthly GAS - Raw'!E216*102)</f>
        <v>4284</v>
      </c>
      <c r="F113" s="16">
        <f>('Monthly GAS - Raw'!F216*102)</f>
        <v>3366</v>
      </c>
      <c r="G113" s="16">
        <f>('Monthly GAS - Raw'!G216*102)</f>
        <v>1224</v>
      </c>
      <c r="H113" s="16">
        <f>('Monthly GAS - Raw'!H216*102)</f>
        <v>1122</v>
      </c>
      <c r="I113" s="16">
        <f>('Monthly GAS - Raw'!I216*102)</f>
        <v>816</v>
      </c>
      <c r="J113" s="16">
        <f>('Monthly GAS - Raw'!J216*102)</f>
        <v>918</v>
      </c>
      <c r="K113" s="16">
        <f>('Monthly GAS - Raw'!K216*102)</f>
        <v>1020</v>
      </c>
      <c r="L113" s="16">
        <f>('Monthly GAS - Raw'!L216*102)</f>
        <v>4080</v>
      </c>
      <c r="M113" s="16">
        <f>('Monthly GAS - Raw'!M216*102)</f>
        <v>7140</v>
      </c>
      <c r="N113" s="16">
        <f>('Monthly GAS - Raw'!N216*102)</f>
        <v>49266</v>
      </c>
    </row>
    <row r="114" spans="1:14" x14ac:dyDescent="0.4">
      <c r="A114">
        <f>'Monthly ELEC - Raw'!A138</f>
        <v>136</v>
      </c>
      <c r="B114" s="16">
        <f>('Monthly GAS - Raw'!B138*102)</f>
        <v>10302</v>
      </c>
      <c r="C114" s="16">
        <f>('Monthly GAS - Raw'!C138*102)</f>
        <v>10506</v>
      </c>
      <c r="D114" s="16">
        <f>('Monthly GAS - Raw'!D138*102)</f>
        <v>12036</v>
      </c>
      <c r="E114" s="16">
        <f>('Monthly GAS - Raw'!E138*102)</f>
        <v>5508</v>
      </c>
      <c r="F114" s="16">
        <f>('Monthly GAS - Raw'!F138*102)</f>
        <v>3570</v>
      </c>
      <c r="G114" s="16">
        <f>('Monthly GAS - Raw'!G138*102)</f>
        <v>2856</v>
      </c>
      <c r="H114" s="16">
        <f>('Monthly GAS - Raw'!H138*102)</f>
        <v>1734</v>
      </c>
      <c r="I114" s="16">
        <f>('Monthly GAS - Raw'!I138*102)</f>
        <v>1530</v>
      </c>
      <c r="J114" s="16">
        <f>('Monthly GAS - Raw'!J138*102)</f>
        <v>1734</v>
      </c>
      <c r="K114" s="16">
        <f>('Monthly GAS - Raw'!K138*102)</f>
        <v>1734</v>
      </c>
      <c r="L114" s="16">
        <f>('Monthly GAS - Raw'!L138*102)</f>
        <v>2754</v>
      </c>
      <c r="M114" s="16">
        <f>('Monthly GAS - Raw'!M138*102)</f>
        <v>7344</v>
      </c>
      <c r="N114" s="16">
        <f>('Monthly GAS - Raw'!N138*102)</f>
        <v>61608</v>
      </c>
    </row>
    <row r="115" spans="1:14" x14ac:dyDescent="0.4">
      <c r="A115">
        <f>'Monthly ELEC - Raw'!A259</f>
        <v>257</v>
      </c>
      <c r="B115" s="16">
        <f>('Monthly GAS - Raw'!B259*102)</f>
        <v>16320</v>
      </c>
      <c r="C115" s="16">
        <f>('Monthly GAS - Raw'!C259*102)</f>
        <v>13770</v>
      </c>
      <c r="D115" s="16">
        <f>('Monthly GAS - Raw'!D259*102)</f>
        <v>16320</v>
      </c>
      <c r="E115" s="16">
        <f>('Monthly GAS - Raw'!E259*102)</f>
        <v>8262</v>
      </c>
      <c r="F115" s="16">
        <f>('Monthly GAS - Raw'!F259*102)</f>
        <v>4284</v>
      </c>
      <c r="G115" s="16">
        <f>('Monthly GAS - Raw'!G259*102)</f>
        <v>102</v>
      </c>
      <c r="H115" s="16">
        <f>('Monthly GAS - Raw'!H259*102)</f>
        <v>510</v>
      </c>
      <c r="I115" s="16">
        <f>('Monthly GAS - Raw'!I259*102)</f>
        <v>102</v>
      </c>
      <c r="J115" s="16">
        <f>('Monthly GAS - Raw'!J259*102)</f>
        <v>102</v>
      </c>
      <c r="K115" s="16">
        <f>('Monthly GAS - Raw'!K259*102)</f>
        <v>0</v>
      </c>
      <c r="L115" s="16">
        <f>('Monthly GAS - Raw'!L259*102)</f>
        <v>2346</v>
      </c>
      <c r="M115" s="16">
        <f>('Monthly GAS - Raw'!M259*102)</f>
        <v>8160</v>
      </c>
      <c r="N115" s="16">
        <f>('Monthly GAS - Raw'!N259*102)</f>
        <v>70278</v>
      </c>
    </row>
    <row r="116" spans="1:14" x14ac:dyDescent="0.4">
      <c r="A116">
        <f>'Monthly ELEC - Raw'!A218</f>
        <v>216</v>
      </c>
      <c r="B116" s="16">
        <f>('Monthly GAS - Raw'!B218*102)</f>
        <v>11220</v>
      </c>
      <c r="C116" s="16">
        <f>('Monthly GAS - Raw'!C218*102)</f>
        <v>11118</v>
      </c>
      <c r="D116" s="16">
        <f>('Monthly GAS - Raw'!D218*102)</f>
        <v>13566</v>
      </c>
      <c r="E116" s="16">
        <f>('Monthly GAS - Raw'!E218*102)</f>
        <v>6324</v>
      </c>
      <c r="F116" s="16">
        <f>('Monthly GAS - Raw'!F218*102)</f>
        <v>4488</v>
      </c>
      <c r="G116" s="16">
        <f>('Monthly GAS - Raw'!G218*102)</f>
        <v>2448</v>
      </c>
      <c r="H116" s="16">
        <f>('Monthly GAS - Raw'!H218*102)</f>
        <v>918</v>
      </c>
      <c r="I116" s="16">
        <f>('Monthly GAS - Raw'!I218*102)</f>
        <v>714</v>
      </c>
      <c r="J116" s="16">
        <f>('Monthly GAS - Raw'!J218*102)</f>
        <v>1020</v>
      </c>
      <c r="K116" s="16">
        <f>('Monthly GAS - Raw'!K218*102)</f>
        <v>1428</v>
      </c>
      <c r="L116" s="16">
        <f>('Monthly GAS - Raw'!L218*102)</f>
        <v>4182</v>
      </c>
      <c r="M116" s="16">
        <f>('Monthly GAS - Raw'!M218*102)</f>
        <v>9894</v>
      </c>
      <c r="N116" s="16">
        <f>('Monthly GAS - Raw'!N218*102)</f>
        <v>67320</v>
      </c>
    </row>
    <row r="117" spans="1:14" x14ac:dyDescent="0.4">
      <c r="A117">
        <f>'Monthly ELEC - Raw'!A224</f>
        <v>222</v>
      </c>
      <c r="B117" s="16">
        <f>'Monthly GAS - Raw'!B224*102</f>
        <v>10200</v>
      </c>
      <c r="C117" s="16">
        <f>'Monthly GAS - Raw'!C224*102</f>
        <v>10710</v>
      </c>
      <c r="D117" s="16">
        <f>'Monthly GAS - Raw'!D224*102</f>
        <v>11934</v>
      </c>
      <c r="E117" s="16">
        <f>'Monthly GAS - Raw'!E224*102</f>
        <v>5814</v>
      </c>
      <c r="F117" s="16">
        <f>'Monthly GAS - Raw'!F224*102</f>
        <v>4182</v>
      </c>
      <c r="G117" s="16">
        <f>'Monthly GAS - Raw'!G224*102</f>
        <v>2142</v>
      </c>
      <c r="H117" s="16">
        <f>'Monthly GAS - Raw'!H224*102</f>
        <v>1224</v>
      </c>
      <c r="I117" s="16">
        <f>'Monthly GAS - Raw'!I224*102</f>
        <v>918</v>
      </c>
      <c r="J117" s="16">
        <f>'Monthly GAS - Raw'!J224*102</f>
        <v>1326</v>
      </c>
      <c r="K117" s="16">
        <f>'Monthly GAS - Raw'!K224*102</f>
        <v>1632</v>
      </c>
      <c r="L117" s="16">
        <f>'Monthly GAS - Raw'!L224*102</f>
        <v>2448</v>
      </c>
      <c r="M117" s="16">
        <f>'Monthly GAS - Raw'!M224*102</f>
        <v>9078</v>
      </c>
      <c r="N117" s="16">
        <f>'Monthly GAS - Raw'!N224*102</f>
        <v>61608</v>
      </c>
    </row>
    <row r="118" spans="1:14" x14ac:dyDescent="0.4">
      <c r="A118">
        <f>'Monthly ELEC - Raw'!A139</f>
        <v>137</v>
      </c>
      <c r="B118" s="16">
        <f>('Monthly GAS - Raw'!B139*102)</f>
        <v>8976</v>
      </c>
      <c r="C118" s="16">
        <f>('Monthly GAS - Raw'!C139*102)</f>
        <v>10098</v>
      </c>
      <c r="D118" s="16">
        <f>('Monthly GAS - Raw'!D139*102)</f>
        <v>11322</v>
      </c>
      <c r="E118" s="16">
        <f>('Monthly GAS - Raw'!E139*102)</f>
        <v>5814</v>
      </c>
      <c r="F118" s="16">
        <f>('Monthly GAS - Raw'!F139*102)</f>
        <v>3774</v>
      </c>
      <c r="G118" s="16">
        <f>('Monthly GAS - Raw'!G139*102)</f>
        <v>2142</v>
      </c>
      <c r="H118" s="16">
        <f>('Monthly GAS - Raw'!H139*102)</f>
        <v>1122</v>
      </c>
      <c r="I118" s="16">
        <f>('Monthly GAS - Raw'!I139*102)</f>
        <v>918</v>
      </c>
      <c r="J118" s="16">
        <f>('Monthly GAS - Raw'!J139*102)</f>
        <v>1122</v>
      </c>
      <c r="K118" s="16">
        <f>('Monthly GAS - Raw'!K139*102)</f>
        <v>918</v>
      </c>
      <c r="L118" s="16">
        <f>('Monthly GAS - Raw'!L139*102)</f>
        <v>2142</v>
      </c>
      <c r="M118" s="16">
        <f>('Monthly GAS - Raw'!M139*102)</f>
        <v>6834</v>
      </c>
      <c r="N118" s="16">
        <f>('Monthly GAS - Raw'!N139*102)</f>
        <v>55182</v>
      </c>
    </row>
    <row r="119" spans="1:14" x14ac:dyDescent="0.4">
      <c r="A119">
        <f>'Monthly ELEC - Raw'!A175</f>
        <v>173</v>
      </c>
      <c r="B119" s="16">
        <f>+('Monthly GAS - Raw'!B175*102)</f>
        <v>10098</v>
      </c>
      <c r="C119" s="16">
        <f>+('Monthly GAS - Raw'!C175*102)</f>
        <v>11424</v>
      </c>
      <c r="D119" s="16">
        <f>+('Monthly GAS - Raw'!D175*102)</f>
        <v>12954</v>
      </c>
      <c r="E119" s="16">
        <f>+('Monthly GAS - Raw'!E175*102)</f>
        <v>5916</v>
      </c>
      <c r="F119" s="16">
        <f>+('Monthly GAS - Raw'!F175*102)</f>
        <v>4284</v>
      </c>
      <c r="G119" s="16">
        <f>+('Monthly GAS - Raw'!G175*102)</f>
        <v>3060</v>
      </c>
      <c r="H119" s="16">
        <f>+('Monthly GAS - Raw'!H175*102)</f>
        <v>1122</v>
      </c>
      <c r="I119" s="16">
        <f>+('Monthly GAS - Raw'!I175*102)</f>
        <v>918</v>
      </c>
      <c r="J119" s="16">
        <f>+('Monthly GAS - Raw'!J175*102)</f>
        <v>1020</v>
      </c>
      <c r="K119" s="16">
        <f>+('Monthly GAS - Raw'!K175*102)</f>
        <v>1530</v>
      </c>
      <c r="L119" s="16">
        <f>+('Monthly GAS - Raw'!L175*102)</f>
        <v>4488</v>
      </c>
      <c r="M119" s="16">
        <f>+('Monthly GAS - Raw'!M175*102)</f>
        <v>10098</v>
      </c>
      <c r="N119" s="16">
        <f>+('Monthly GAS - Raw'!N175*102)</f>
        <v>66912</v>
      </c>
    </row>
    <row r="120" spans="1:14" x14ac:dyDescent="0.4">
      <c r="A120">
        <f>'Monthly ELEC - Raw'!A6</f>
        <v>4</v>
      </c>
      <c r="B120" s="16">
        <f>+('Monthly GAS - Raw'!B6*102)</f>
        <v>10098</v>
      </c>
      <c r="C120" s="16">
        <f>+('Monthly GAS - Raw'!C6*102)</f>
        <v>11016</v>
      </c>
      <c r="D120" s="16">
        <f>+('Monthly GAS - Raw'!D6*102)</f>
        <v>11934</v>
      </c>
      <c r="E120" s="16">
        <f>+('Monthly GAS - Raw'!E6*102)</f>
        <v>5814</v>
      </c>
      <c r="F120" s="16">
        <f>+('Monthly GAS - Raw'!F6*102)</f>
        <v>4182</v>
      </c>
      <c r="G120" s="16">
        <f>+('Monthly GAS - Raw'!G6*102)</f>
        <v>2346</v>
      </c>
      <c r="H120" s="16">
        <f>+('Monthly GAS - Raw'!H6*102)</f>
        <v>714</v>
      </c>
      <c r="I120" s="16">
        <f>+('Monthly GAS - Raw'!I6*102)</f>
        <v>714</v>
      </c>
      <c r="J120" s="16">
        <f>+('Monthly GAS - Raw'!J6*102)</f>
        <v>714</v>
      </c>
      <c r="K120" s="16">
        <f>+('Monthly GAS - Raw'!K6*102)</f>
        <v>1224</v>
      </c>
      <c r="L120" s="16">
        <f>+('Monthly GAS - Raw'!L6*102)</f>
        <v>3876</v>
      </c>
      <c r="M120" s="16">
        <f>+('Monthly GAS - Raw'!M6*102)</f>
        <v>9588</v>
      </c>
      <c r="N120" s="16">
        <f>+('Monthly GAS - Raw'!N6*102)</f>
        <v>62220</v>
      </c>
    </row>
    <row r="121" spans="1:14" x14ac:dyDescent="0.4">
      <c r="A121">
        <f>'Monthly ELEC - Raw'!A27</f>
        <v>25</v>
      </c>
      <c r="B121" s="16">
        <f>+('Monthly GAS - Raw'!B27*102)</f>
        <v>9384</v>
      </c>
      <c r="C121" s="16">
        <f>+('Monthly GAS - Raw'!C27*102)</f>
        <v>9894</v>
      </c>
      <c r="D121" s="16">
        <f>+('Monthly GAS - Raw'!D27*102)</f>
        <v>11832</v>
      </c>
      <c r="E121" s="16">
        <f>+('Monthly GAS - Raw'!E27*102)</f>
        <v>4794</v>
      </c>
      <c r="F121" s="16">
        <f>+('Monthly GAS - Raw'!F27*102)</f>
        <v>4182</v>
      </c>
      <c r="G121" s="16">
        <f>+('Monthly GAS - Raw'!G27*102)</f>
        <v>2040</v>
      </c>
      <c r="H121" s="16">
        <f>+('Monthly GAS - Raw'!H27*102)</f>
        <v>714</v>
      </c>
      <c r="I121" s="16">
        <f>+('Monthly GAS - Raw'!I27*102)</f>
        <v>714</v>
      </c>
      <c r="J121" s="16">
        <f>+('Monthly GAS - Raw'!J27*102)</f>
        <v>816</v>
      </c>
      <c r="K121" s="16">
        <f>+('Monthly GAS - Raw'!K27*102)</f>
        <v>816</v>
      </c>
      <c r="L121" s="16">
        <f>+('Monthly GAS - Raw'!L27*102)</f>
        <v>1326</v>
      </c>
      <c r="M121" s="16">
        <f>+('Monthly GAS - Raw'!M27*102)</f>
        <v>8772</v>
      </c>
      <c r="N121" s="16">
        <f>+('Monthly GAS - Raw'!N27*102)</f>
        <v>55284</v>
      </c>
    </row>
    <row r="122" spans="1:14" x14ac:dyDescent="0.4">
      <c r="A122">
        <f>'Monthly ELEC - Raw'!A126</f>
        <v>124</v>
      </c>
      <c r="B122" s="16">
        <f>+('Monthly GAS - Raw'!B126*102)</f>
        <v>10914</v>
      </c>
      <c r="C122" s="16">
        <f>+('Monthly GAS - Raw'!C126*102)</f>
        <v>11832</v>
      </c>
      <c r="D122" s="16">
        <f>+('Monthly GAS - Raw'!D126*102)</f>
        <v>12138</v>
      </c>
      <c r="E122" s="16">
        <f>+('Monthly GAS - Raw'!E126*102)</f>
        <v>6120</v>
      </c>
      <c r="F122" s="16">
        <f>+('Monthly GAS - Raw'!F126*102)</f>
        <v>5100</v>
      </c>
      <c r="G122" s="16">
        <f>+('Monthly GAS - Raw'!G126*102)</f>
        <v>3570</v>
      </c>
      <c r="H122" s="16">
        <f>+('Monthly GAS - Raw'!H126*102)</f>
        <v>1224</v>
      </c>
      <c r="I122" s="16">
        <f>+('Monthly GAS - Raw'!I126*102)</f>
        <v>918</v>
      </c>
      <c r="J122" s="16">
        <f>+('Monthly GAS - Raw'!J126*102)</f>
        <v>1020</v>
      </c>
      <c r="K122" s="16">
        <f>+('Monthly GAS - Raw'!K126*102)</f>
        <v>1326</v>
      </c>
      <c r="L122" s="16">
        <f>+('Monthly GAS - Raw'!L126*102)</f>
        <v>3570</v>
      </c>
      <c r="M122" s="16">
        <f>+('Monthly GAS - Raw'!M126*102)</f>
        <v>9282</v>
      </c>
      <c r="N122" s="16">
        <f>+('Monthly GAS - Raw'!N126*102)</f>
        <v>67014</v>
      </c>
    </row>
    <row r="123" spans="1:14" x14ac:dyDescent="0.4">
      <c r="A123">
        <f>'Monthly ELEC - Raw'!A242</f>
        <v>240</v>
      </c>
      <c r="B123" s="16">
        <f>+('Monthly GAS - Raw'!B242*102)</f>
        <v>10710</v>
      </c>
      <c r="C123" s="16">
        <f>+('Monthly GAS - Raw'!C242*102)</f>
        <v>10200</v>
      </c>
      <c r="D123" s="16">
        <f>+('Monthly GAS - Raw'!D242*102)</f>
        <v>13974</v>
      </c>
      <c r="E123" s="16">
        <f>+('Monthly GAS - Raw'!E242*102)</f>
        <v>5814</v>
      </c>
      <c r="F123" s="16">
        <f>+('Monthly GAS - Raw'!F242*102)</f>
        <v>3978</v>
      </c>
      <c r="G123" s="16">
        <f>+('Monthly GAS - Raw'!G242*102)</f>
        <v>1530</v>
      </c>
      <c r="H123" s="16">
        <f>+('Monthly GAS - Raw'!H242*102)</f>
        <v>306</v>
      </c>
      <c r="I123" s="16">
        <f>+('Monthly GAS - Raw'!I242*102)</f>
        <v>408</v>
      </c>
      <c r="J123" s="16">
        <f>+('Monthly GAS - Raw'!J242*102)</f>
        <v>0</v>
      </c>
      <c r="K123" s="16">
        <f>+('Monthly GAS - Raw'!K242*102)</f>
        <v>510</v>
      </c>
      <c r="L123" s="16">
        <f>+('Monthly GAS - Raw'!L242*102)</f>
        <v>4590</v>
      </c>
      <c r="M123" s="16">
        <f>+('Monthly GAS - Raw'!M242*102)</f>
        <v>8976</v>
      </c>
      <c r="N123" s="16">
        <f>+('Monthly GAS - Raw'!N242*102)</f>
        <v>60996</v>
      </c>
    </row>
    <row r="124" spans="1:14" x14ac:dyDescent="0.4">
      <c r="A124">
        <f>'Monthly ELEC - Raw'!A4</f>
        <v>2</v>
      </c>
      <c r="B124" s="16">
        <f>('Monthly GAS - Raw'!B4*102)</f>
        <v>8262</v>
      </c>
      <c r="C124" s="16">
        <f>('Monthly GAS - Raw'!C4*102)</f>
        <v>12648</v>
      </c>
      <c r="D124" s="16">
        <f>('Monthly GAS - Raw'!D4*102)</f>
        <v>14178</v>
      </c>
      <c r="E124" s="16">
        <f>('Monthly GAS - Raw'!E4*102)</f>
        <v>6936</v>
      </c>
      <c r="F124" s="16">
        <f>('Monthly GAS - Raw'!F4*102)</f>
        <v>0</v>
      </c>
      <c r="G124" s="16">
        <f>('Monthly GAS - Raw'!G4*102)</f>
        <v>0</v>
      </c>
      <c r="H124" s="16">
        <f>('Monthly GAS - Raw'!H4*102)</f>
        <v>0</v>
      </c>
      <c r="I124" s="16">
        <f>('Monthly GAS - Raw'!I4*102)</f>
        <v>11526</v>
      </c>
      <c r="J124" s="16">
        <f>('Monthly GAS - Raw'!J4*102)</f>
        <v>1122</v>
      </c>
      <c r="K124" s="16">
        <f>('Monthly GAS - Raw'!K4*102)</f>
        <v>1734</v>
      </c>
      <c r="L124" s="16">
        <f>('Monthly GAS - Raw'!L4*102)</f>
        <v>4488</v>
      </c>
      <c r="M124" s="16">
        <f>('Monthly GAS - Raw'!M4*102)</f>
        <v>11526</v>
      </c>
      <c r="N124" s="16">
        <f>('Monthly GAS - Raw'!N4*102)</f>
        <v>72420</v>
      </c>
    </row>
    <row r="125" spans="1:14" x14ac:dyDescent="0.4">
      <c r="A125">
        <f>'Monthly ELEC - Raw'!A92</f>
        <v>90</v>
      </c>
      <c r="B125" s="16">
        <f>('Monthly GAS - Raw'!B92*102)</f>
        <v>8364</v>
      </c>
      <c r="C125" s="16">
        <f>('Monthly GAS - Raw'!C92*102)</f>
        <v>8568</v>
      </c>
      <c r="D125" s="16">
        <f>('Monthly GAS - Raw'!D92*102)</f>
        <v>9588</v>
      </c>
      <c r="E125" s="16">
        <f>('Monthly GAS - Raw'!E92*102)</f>
        <v>4590</v>
      </c>
      <c r="F125" s="16">
        <f>('Monthly GAS - Raw'!F92*102)</f>
        <v>3162</v>
      </c>
      <c r="G125" s="16">
        <f>('Monthly GAS - Raw'!G92*102)</f>
        <v>2040</v>
      </c>
      <c r="H125" s="16">
        <f>('Monthly GAS - Raw'!H92*102)</f>
        <v>816</v>
      </c>
      <c r="I125" s="16">
        <f>('Monthly GAS - Raw'!I92*102)</f>
        <v>1020</v>
      </c>
      <c r="J125" s="16">
        <f>('Monthly GAS - Raw'!J92*102)</f>
        <v>1122</v>
      </c>
      <c r="K125" s="16">
        <f>('Monthly GAS - Raw'!K92*102)</f>
        <v>1530</v>
      </c>
      <c r="L125" s="16">
        <f>('Monthly GAS - Raw'!L92*102)</f>
        <v>2550</v>
      </c>
      <c r="M125" s="16">
        <f>('Monthly GAS - Raw'!M92*102)</f>
        <v>4896</v>
      </c>
      <c r="N125" s="16">
        <f>('Monthly GAS - Raw'!N92*102)</f>
        <v>48246</v>
      </c>
    </row>
    <row r="126" spans="1:14" x14ac:dyDescent="0.4">
      <c r="A126">
        <f>'Monthly ELEC - Raw'!A19</f>
        <v>17</v>
      </c>
      <c r="B126" s="16">
        <f>('Monthly GAS - Raw'!B19*102)</f>
        <v>11730</v>
      </c>
      <c r="C126" s="16">
        <f>('Monthly GAS - Raw'!C19*102)</f>
        <v>12342</v>
      </c>
      <c r="D126" s="16">
        <f>('Monthly GAS - Raw'!D19*102)</f>
        <v>14586</v>
      </c>
      <c r="E126" s="16">
        <f>('Monthly GAS - Raw'!E19*102)</f>
        <v>6834</v>
      </c>
      <c r="F126" s="16">
        <f>('Monthly GAS - Raw'!F19*102)</f>
        <v>5610</v>
      </c>
      <c r="G126" s="16">
        <f>('Monthly GAS - Raw'!G19*102)</f>
        <v>2958</v>
      </c>
      <c r="H126" s="16">
        <f>('Monthly GAS - Raw'!H19*102)</f>
        <v>1530</v>
      </c>
      <c r="I126" s="16">
        <f>('Monthly GAS - Raw'!I19*102)</f>
        <v>1326</v>
      </c>
      <c r="J126" s="16">
        <f>('Monthly GAS - Raw'!J19*102)</f>
        <v>1326</v>
      </c>
      <c r="K126" s="16">
        <f>('Monthly GAS - Raw'!K19*102)</f>
        <v>1734</v>
      </c>
      <c r="L126" s="16">
        <f>('Monthly GAS - Raw'!L19*102)</f>
        <v>2958</v>
      </c>
      <c r="M126" s="16">
        <f>('Monthly GAS - Raw'!M19*102)</f>
        <v>9894</v>
      </c>
      <c r="N126" s="16">
        <f>('Monthly GAS - Raw'!N19*102)</f>
        <v>72828</v>
      </c>
    </row>
    <row r="127" spans="1:14" x14ac:dyDescent="0.4">
      <c r="A127">
        <f>'Monthly ELEC - Raw'!A112</f>
        <v>110</v>
      </c>
      <c r="B127" s="16">
        <f>('Monthly GAS - Raw'!B112*102)</f>
        <v>10914</v>
      </c>
      <c r="C127" s="16">
        <f>('Monthly GAS - Raw'!C112*102)</f>
        <v>11526</v>
      </c>
      <c r="D127" s="16">
        <f>('Monthly GAS - Raw'!D112*102)</f>
        <v>11934</v>
      </c>
      <c r="E127" s="16">
        <f>('Monthly GAS - Raw'!E112*102)</f>
        <v>5814</v>
      </c>
      <c r="F127" s="16">
        <f>('Monthly GAS - Raw'!F112*102)</f>
        <v>4386</v>
      </c>
      <c r="G127" s="16">
        <f>('Monthly GAS - Raw'!G112*102)</f>
        <v>3468</v>
      </c>
      <c r="H127" s="16">
        <f>('Monthly GAS - Raw'!H112*102)</f>
        <v>1836</v>
      </c>
      <c r="I127" s="16">
        <f>('Monthly GAS - Raw'!I112*102)</f>
        <v>1734</v>
      </c>
      <c r="J127" s="16">
        <f>('Monthly GAS - Raw'!J112*102)</f>
        <v>1632</v>
      </c>
      <c r="K127" s="16">
        <f>('Monthly GAS - Raw'!K112*102)</f>
        <v>1836</v>
      </c>
      <c r="L127" s="16">
        <f>('Monthly GAS - Raw'!L112*102)</f>
        <v>3162</v>
      </c>
      <c r="M127" s="16">
        <f>('Monthly GAS - Raw'!M112*102)</f>
        <v>8058</v>
      </c>
      <c r="N127" s="16">
        <f>('Monthly GAS - Raw'!N112*102)</f>
        <v>66300</v>
      </c>
    </row>
    <row r="128" spans="1:14" x14ac:dyDescent="0.4">
      <c r="A128">
        <f>'Monthly ELEC - Raw'!A173</f>
        <v>171</v>
      </c>
      <c r="B128" s="16">
        <f>('Monthly GAS - Raw'!B173*102)</f>
        <v>11526</v>
      </c>
      <c r="C128" s="16">
        <f>('Monthly GAS - Raw'!C173*102)</f>
        <v>11424</v>
      </c>
      <c r="D128" s="16">
        <f>('Monthly GAS - Raw'!D173*102)</f>
        <v>13668</v>
      </c>
      <c r="E128" s="16">
        <f>('Monthly GAS - Raw'!E173*102)</f>
        <v>6834</v>
      </c>
      <c r="F128" s="16">
        <f>('Monthly GAS - Raw'!F173*102)</f>
        <v>5712</v>
      </c>
      <c r="G128" s="16">
        <f>('Monthly GAS - Raw'!G173*102)</f>
        <v>2958</v>
      </c>
      <c r="H128" s="16">
        <f>('Monthly GAS - Raw'!H173*102)</f>
        <v>408</v>
      </c>
      <c r="I128" s="16">
        <f>('Monthly GAS - Raw'!I173*102)</f>
        <v>510</v>
      </c>
      <c r="J128" s="16">
        <f>('Monthly GAS - Raw'!J173*102)</f>
        <v>612</v>
      </c>
      <c r="K128" s="16">
        <f>('Monthly GAS - Raw'!K173*102)</f>
        <v>1428</v>
      </c>
      <c r="L128" s="16">
        <f>('Monthly GAS - Raw'!L173*102)</f>
        <v>4488</v>
      </c>
      <c r="M128" s="16">
        <f>('Monthly GAS - Raw'!M173*102)</f>
        <v>10608</v>
      </c>
      <c r="N128" s="16">
        <f>('Monthly GAS - Raw'!N173*102)</f>
        <v>70176</v>
      </c>
    </row>
    <row r="129" spans="1:14" x14ac:dyDescent="0.4">
      <c r="A129">
        <f>'Monthly ELEC - Raw'!A208</f>
        <v>206</v>
      </c>
      <c r="B129" s="16">
        <f>+('Monthly GAS - Raw'!B208*102)</f>
        <v>9180</v>
      </c>
      <c r="C129" s="16">
        <f>+('Monthly GAS - Raw'!C208*102)</f>
        <v>10506</v>
      </c>
      <c r="D129" s="16">
        <f>+('Monthly GAS - Raw'!D208*102)</f>
        <v>11424</v>
      </c>
      <c r="E129" s="16">
        <f>+('Monthly GAS - Raw'!E208*102)</f>
        <v>4488</v>
      </c>
      <c r="F129" s="16">
        <f>+('Monthly GAS - Raw'!F208*102)</f>
        <v>816</v>
      </c>
      <c r="G129" s="16">
        <f>+('Monthly GAS - Raw'!G208*102)</f>
        <v>1632</v>
      </c>
      <c r="H129" s="16">
        <f>+('Monthly GAS - Raw'!H208*102)</f>
        <v>1428</v>
      </c>
      <c r="I129" s="16">
        <f>+('Monthly GAS - Raw'!I208*102)</f>
        <v>1428</v>
      </c>
      <c r="J129" s="16">
        <f>+('Monthly GAS - Raw'!J208*102)</f>
        <v>1020</v>
      </c>
      <c r="K129" s="16">
        <f>+('Monthly GAS - Raw'!K208*102)</f>
        <v>1326</v>
      </c>
      <c r="L129" s="16">
        <f>+('Monthly GAS - Raw'!L208*102)</f>
        <v>5406</v>
      </c>
      <c r="M129" s="16">
        <f>+('Monthly GAS - Raw'!M208*102)</f>
        <v>12546</v>
      </c>
      <c r="N129" s="16">
        <f>+('Monthly GAS - Raw'!N208*102)</f>
        <v>61200</v>
      </c>
    </row>
    <row r="130" spans="1:14" x14ac:dyDescent="0.4">
      <c r="A130">
        <f>'Monthly ELEC - Raw'!A96</f>
        <v>94</v>
      </c>
      <c r="B130" s="16">
        <f>('Monthly GAS - Raw'!B96*102)</f>
        <v>9792</v>
      </c>
      <c r="C130" s="16">
        <f>('Monthly GAS - Raw'!C96*102)</f>
        <v>11424</v>
      </c>
      <c r="D130" s="16">
        <f>('Monthly GAS - Raw'!D96*102)</f>
        <v>12648</v>
      </c>
      <c r="E130" s="16">
        <f>('Monthly GAS - Raw'!E96*102)</f>
        <v>5406</v>
      </c>
      <c r="F130" s="16">
        <f>('Monthly GAS - Raw'!F96*102)</f>
        <v>4998</v>
      </c>
      <c r="G130" s="16">
        <f>('Monthly GAS - Raw'!G96*102)</f>
        <v>2652</v>
      </c>
      <c r="H130" s="16">
        <f>('Monthly GAS - Raw'!H96*102)</f>
        <v>918</v>
      </c>
      <c r="I130" s="16">
        <f>('Monthly GAS - Raw'!I96*102)</f>
        <v>816</v>
      </c>
      <c r="J130" s="16">
        <f>('Monthly GAS - Raw'!J96*102)</f>
        <v>510</v>
      </c>
      <c r="K130" s="16">
        <f>('Monthly GAS - Raw'!K96*102)</f>
        <v>612</v>
      </c>
      <c r="L130" s="16">
        <f>('Monthly GAS - Raw'!L96*102)</f>
        <v>3570</v>
      </c>
      <c r="M130" s="16">
        <f>('Monthly GAS - Raw'!M96*102)</f>
        <v>9180</v>
      </c>
      <c r="N130" s="16">
        <f>('Monthly GAS - Raw'!N96*102)</f>
        <v>62526</v>
      </c>
    </row>
    <row r="131" spans="1:14" x14ac:dyDescent="0.4">
      <c r="A131">
        <f>'Monthly ELEC - Raw'!A253</f>
        <v>251</v>
      </c>
      <c r="B131" s="16">
        <f>('Monthly GAS - Raw'!B253*102)</f>
        <v>11016</v>
      </c>
      <c r="C131" s="16">
        <f>('Monthly GAS - Raw'!C253*102)</f>
        <v>11526</v>
      </c>
      <c r="D131" s="16">
        <f>('Monthly GAS - Raw'!D253*102)</f>
        <v>13464</v>
      </c>
      <c r="E131" s="16">
        <f>('Monthly GAS - Raw'!E253*102)</f>
        <v>5610</v>
      </c>
      <c r="F131" s="16">
        <f>('Monthly GAS - Raw'!F253*102)</f>
        <v>4998</v>
      </c>
      <c r="G131" s="16">
        <f>('Monthly GAS - Raw'!G253*102)</f>
        <v>2550</v>
      </c>
      <c r="H131" s="16">
        <f>('Monthly GAS - Raw'!H253*102)</f>
        <v>1122</v>
      </c>
      <c r="I131" s="16">
        <f>('Monthly GAS - Raw'!I253*102)</f>
        <v>1020</v>
      </c>
      <c r="J131" s="16">
        <f>('Monthly GAS - Raw'!J253*102)</f>
        <v>1020</v>
      </c>
      <c r="K131" s="16">
        <f>('Monthly GAS - Raw'!K253*102)</f>
        <v>1224</v>
      </c>
      <c r="L131" s="16">
        <f>('Monthly GAS - Raw'!L253*102)</f>
        <v>3672</v>
      </c>
      <c r="M131" s="16">
        <f>('Monthly GAS - Raw'!M253*102)</f>
        <v>9486</v>
      </c>
      <c r="N131" s="16">
        <f>('Monthly GAS - Raw'!N253*102)</f>
        <v>66708</v>
      </c>
    </row>
    <row r="132" spans="1:14" x14ac:dyDescent="0.4">
      <c r="A132">
        <f>'Monthly ELEC - Raw'!A103</f>
        <v>101</v>
      </c>
      <c r="B132" s="16">
        <f>('Monthly GAS - Raw'!B103*102)</f>
        <v>13158</v>
      </c>
      <c r="C132" s="16">
        <f>('Monthly GAS - Raw'!C103*102)</f>
        <v>14280</v>
      </c>
      <c r="D132" s="16">
        <f>('Monthly GAS - Raw'!D103*102)</f>
        <v>16218</v>
      </c>
      <c r="E132" s="16">
        <f>('Monthly GAS - Raw'!E103*102)</f>
        <v>8772</v>
      </c>
      <c r="F132" s="16">
        <f>('Monthly GAS - Raw'!F103*102)</f>
        <v>4896</v>
      </c>
      <c r="G132" s="16">
        <f>('Monthly GAS - Raw'!G103*102)</f>
        <v>2856</v>
      </c>
      <c r="H132" s="16">
        <f>('Monthly GAS - Raw'!H103*102)</f>
        <v>816</v>
      </c>
      <c r="I132" s="16">
        <f>('Monthly GAS - Raw'!I103*102)</f>
        <v>714</v>
      </c>
      <c r="J132" s="16">
        <f>('Monthly GAS - Raw'!J103*102)</f>
        <v>0</v>
      </c>
      <c r="K132" s="16">
        <f>('Monthly GAS - Raw'!K103*102)</f>
        <v>510</v>
      </c>
      <c r="L132" s="16">
        <f>('Monthly GAS - Raw'!L103*102)</f>
        <v>1326</v>
      </c>
      <c r="M132" s="16">
        <f>('Monthly GAS - Raw'!M103*102)</f>
        <v>7344</v>
      </c>
      <c r="N132" s="16">
        <f>('Monthly GAS - Raw'!N103*102)</f>
        <v>70890</v>
      </c>
    </row>
    <row r="133" spans="1:14" x14ac:dyDescent="0.4">
      <c r="A133">
        <f>'Monthly ELEC - Raw'!A116</f>
        <v>114</v>
      </c>
      <c r="B133" s="16">
        <f>('Monthly GAS - Raw'!B116*102)</f>
        <v>11526</v>
      </c>
      <c r="C133" s="16">
        <f>('Monthly GAS - Raw'!C116*102)</f>
        <v>12138</v>
      </c>
      <c r="D133" s="16">
        <f>('Monthly GAS - Raw'!D116*102)</f>
        <v>12750</v>
      </c>
      <c r="E133" s="16">
        <f>('Monthly GAS - Raw'!E116*102)</f>
        <v>6018</v>
      </c>
      <c r="F133" s="16">
        <f>('Monthly GAS - Raw'!F116*102)</f>
        <v>3978</v>
      </c>
      <c r="G133" s="16">
        <f>('Monthly GAS - Raw'!G116*102)</f>
        <v>2346</v>
      </c>
      <c r="H133" s="16">
        <f>('Monthly GAS - Raw'!H116*102)</f>
        <v>918</v>
      </c>
      <c r="I133" s="16">
        <f>('Monthly GAS - Raw'!I116*102)</f>
        <v>714</v>
      </c>
      <c r="J133" s="16">
        <f>('Monthly GAS - Raw'!J116*102)</f>
        <v>918</v>
      </c>
      <c r="K133" s="16">
        <f>('Monthly GAS - Raw'!K116*102)</f>
        <v>1122</v>
      </c>
      <c r="L133" s="16">
        <f>('Monthly GAS - Raw'!L116*102)</f>
        <v>4080</v>
      </c>
      <c r="M133" s="16">
        <f>('Monthly GAS - Raw'!M116*102)</f>
        <v>10506</v>
      </c>
      <c r="N133" s="16">
        <f>('Monthly GAS - Raw'!N116*102)</f>
        <v>67014</v>
      </c>
    </row>
    <row r="134" spans="1:14" x14ac:dyDescent="0.4">
      <c r="A134">
        <f>'Monthly ELEC - Raw'!A225</f>
        <v>223</v>
      </c>
      <c r="B134" s="16">
        <f>('Monthly GAS - Raw'!B225*102)</f>
        <v>9180</v>
      </c>
      <c r="C134" s="16">
        <f>('Monthly GAS - Raw'!C225*102)</f>
        <v>9588</v>
      </c>
      <c r="D134" s="16">
        <f>('Monthly GAS - Raw'!D225*102)</f>
        <v>11322</v>
      </c>
      <c r="E134" s="16">
        <f>('Monthly GAS - Raw'!E225*102)</f>
        <v>5100</v>
      </c>
      <c r="F134" s="16">
        <f>('Monthly GAS - Raw'!F225*102)</f>
        <v>3672</v>
      </c>
      <c r="G134" s="16">
        <f>('Monthly GAS - Raw'!G225*102)</f>
        <v>2142</v>
      </c>
      <c r="H134" s="16">
        <f>('Monthly GAS - Raw'!H225*102)</f>
        <v>918</v>
      </c>
      <c r="I134" s="16">
        <f>('Monthly GAS - Raw'!I225*102)</f>
        <v>918</v>
      </c>
      <c r="J134" s="16">
        <f>('Monthly GAS - Raw'!J225*102)</f>
        <v>714</v>
      </c>
      <c r="K134" s="16">
        <f>('Monthly GAS - Raw'!K225*102)</f>
        <v>816</v>
      </c>
      <c r="L134" s="16">
        <f>('Monthly GAS - Raw'!L225*102)</f>
        <v>2346</v>
      </c>
      <c r="M134" s="16">
        <f>('Monthly GAS - Raw'!M225*102)</f>
        <v>7548</v>
      </c>
      <c r="N134" s="16">
        <f>('Monthly GAS - Raw'!N225*102)</f>
        <v>54264</v>
      </c>
    </row>
    <row r="135" spans="1:14" x14ac:dyDescent="0.4">
      <c r="A135">
        <f>'Monthly ELEC - Raw'!A17</f>
        <v>15</v>
      </c>
      <c r="B135" s="16">
        <f>('Monthly GAS - Raw'!B17*102)</f>
        <v>9792</v>
      </c>
      <c r="C135" s="16">
        <f>('Monthly GAS - Raw'!C17*102)</f>
        <v>10914</v>
      </c>
      <c r="D135" s="16">
        <f>('Monthly GAS - Raw'!D17*102)</f>
        <v>13056</v>
      </c>
      <c r="E135" s="16">
        <f>('Monthly GAS - Raw'!E17*102)</f>
        <v>6426</v>
      </c>
      <c r="F135" s="16">
        <f>('Monthly GAS - Raw'!F17*102)</f>
        <v>4692</v>
      </c>
      <c r="G135" s="16">
        <f>('Monthly GAS - Raw'!G17*102)</f>
        <v>3366</v>
      </c>
      <c r="H135" s="16">
        <f>('Monthly GAS - Raw'!H17*102)</f>
        <v>1224</v>
      </c>
      <c r="I135" s="16">
        <f>('Monthly GAS - Raw'!I17*102)</f>
        <v>1224</v>
      </c>
      <c r="J135" s="16">
        <f>('Monthly GAS - Raw'!J17*102)</f>
        <v>1326</v>
      </c>
      <c r="K135" s="16">
        <f>('Monthly GAS - Raw'!K17*102)</f>
        <v>1326</v>
      </c>
      <c r="L135" s="16">
        <f>('Monthly GAS - Raw'!L17*102)</f>
        <v>3468</v>
      </c>
      <c r="M135" s="16">
        <f>('Monthly GAS - Raw'!M17*102)</f>
        <v>8058</v>
      </c>
      <c r="N135" s="16">
        <f>('Monthly GAS - Raw'!N17*102)</f>
        <v>64872</v>
      </c>
    </row>
    <row r="136" spans="1:14" x14ac:dyDescent="0.4">
      <c r="A136">
        <f>'Monthly ELEC - Raw'!A88</f>
        <v>86</v>
      </c>
      <c r="B136" s="16">
        <f>+('Monthly GAS - Raw'!B88*102)</f>
        <v>11934</v>
      </c>
      <c r="C136" s="16">
        <f>+('Monthly GAS - Raw'!C88*102)</f>
        <v>12036</v>
      </c>
      <c r="D136" s="16">
        <f>+('Monthly GAS - Raw'!D88*102)</f>
        <v>13974</v>
      </c>
      <c r="E136" s="16">
        <f>+('Monthly GAS - Raw'!E88*102)</f>
        <v>6528</v>
      </c>
      <c r="F136" s="16">
        <f>+('Monthly GAS - Raw'!F88*102)</f>
        <v>4896</v>
      </c>
      <c r="G136" s="16">
        <f>+('Monthly GAS - Raw'!G88*102)</f>
        <v>2856</v>
      </c>
      <c r="H136" s="16">
        <f>+('Monthly GAS - Raw'!H88*102)</f>
        <v>1326</v>
      </c>
      <c r="I136" s="16">
        <f>+('Monthly GAS - Raw'!I88*102)</f>
        <v>1428</v>
      </c>
      <c r="J136" s="16">
        <f>+('Monthly GAS - Raw'!J88*102)</f>
        <v>1734</v>
      </c>
      <c r="K136" s="16">
        <f>+('Monthly GAS - Raw'!K88*102)</f>
        <v>1938</v>
      </c>
      <c r="L136" s="16">
        <f>+('Monthly GAS - Raw'!L88*102)</f>
        <v>4998</v>
      </c>
      <c r="M136" s="16">
        <f>+('Monthly GAS - Raw'!M88*102)</f>
        <v>8670</v>
      </c>
      <c r="N136" s="16">
        <f>+('Monthly GAS - Raw'!N88*102)</f>
        <v>72318</v>
      </c>
    </row>
    <row r="137" spans="1:14" x14ac:dyDescent="0.4">
      <c r="A137">
        <f>'Monthly ELEC - Raw'!A75</f>
        <v>73</v>
      </c>
      <c r="B137" s="16">
        <f>('Monthly GAS - Raw'!B75*102)</f>
        <v>9792</v>
      </c>
      <c r="C137" s="16">
        <f>('Monthly GAS - Raw'!C75*102)</f>
        <v>10710</v>
      </c>
      <c r="D137" s="16">
        <f>('Monthly GAS - Raw'!D75*102)</f>
        <v>12648</v>
      </c>
      <c r="E137" s="16">
        <f>('Monthly GAS - Raw'!E75*102)</f>
        <v>4692</v>
      </c>
      <c r="F137" s="16">
        <f>('Monthly GAS - Raw'!F75*102)</f>
        <v>3570</v>
      </c>
      <c r="G137" s="16">
        <f>('Monthly GAS - Raw'!G75*102)</f>
        <v>2652</v>
      </c>
      <c r="H137" s="16">
        <f>('Monthly GAS - Raw'!H75*102)</f>
        <v>918</v>
      </c>
      <c r="I137" s="16">
        <f>('Monthly GAS - Raw'!I75*102)</f>
        <v>1326</v>
      </c>
      <c r="J137" s="16">
        <f>('Monthly GAS - Raw'!J75*102)</f>
        <v>1122</v>
      </c>
      <c r="K137" s="16">
        <f>('Monthly GAS - Raw'!K75*102)</f>
        <v>918</v>
      </c>
      <c r="L137" s="16">
        <f>('Monthly GAS - Raw'!L75*102)</f>
        <v>2142</v>
      </c>
      <c r="M137" s="16">
        <f>('Monthly GAS - Raw'!M75*102)</f>
        <v>5100</v>
      </c>
      <c r="N137" s="16">
        <f>('Monthly GAS - Raw'!N75*102)</f>
        <v>55590</v>
      </c>
    </row>
    <row r="138" spans="1:14" x14ac:dyDescent="0.4">
      <c r="A138">
        <f>'Monthly ELEC - Raw'!A199</f>
        <v>197</v>
      </c>
      <c r="B138" s="16">
        <f>('Monthly GAS - Raw'!B199*102)</f>
        <v>12648</v>
      </c>
      <c r="C138" s="16">
        <f>('Monthly GAS - Raw'!C199*102)</f>
        <v>13362</v>
      </c>
      <c r="D138" s="16">
        <f>('Monthly GAS - Raw'!D199*102)</f>
        <v>16524</v>
      </c>
      <c r="E138" s="16">
        <f>('Monthly GAS - Raw'!E199*102)</f>
        <v>5712</v>
      </c>
      <c r="F138" s="16">
        <f>('Monthly GAS - Raw'!F199*102)</f>
        <v>2346</v>
      </c>
      <c r="G138" s="16">
        <f>('Monthly GAS - Raw'!G199*102)</f>
        <v>1530</v>
      </c>
      <c r="H138" s="16">
        <f>('Monthly GAS - Raw'!H199*102)</f>
        <v>408</v>
      </c>
      <c r="I138" s="16">
        <f>('Monthly GAS - Raw'!I199*102)</f>
        <v>510</v>
      </c>
      <c r="J138" s="16">
        <f>('Monthly GAS - Raw'!J199*102)</f>
        <v>408</v>
      </c>
      <c r="K138" s="16">
        <f>('Monthly GAS - Raw'!K199*102)</f>
        <v>3468</v>
      </c>
      <c r="L138" s="16">
        <f>('Monthly GAS - Raw'!L199*102)</f>
        <v>4590</v>
      </c>
      <c r="M138" s="16">
        <f>('Monthly GAS - Raw'!M199*102)</f>
        <v>9894</v>
      </c>
      <c r="N138" s="16">
        <f>('Monthly GAS - Raw'!N199*102)</f>
        <v>71400</v>
      </c>
    </row>
    <row r="139" spans="1:14" x14ac:dyDescent="0.4">
      <c r="A139">
        <f>'Monthly ELEC - Raw'!A204</f>
        <v>202</v>
      </c>
      <c r="B139" s="16">
        <f>('Monthly GAS - Raw'!B204*102)</f>
        <v>10710</v>
      </c>
      <c r="C139" s="16">
        <f>('Monthly GAS - Raw'!C204*102)</f>
        <v>12954</v>
      </c>
      <c r="D139" s="16">
        <f>('Monthly GAS - Raw'!D204*102)</f>
        <v>12852</v>
      </c>
      <c r="E139" s="16">
        <f>('Monthly GAS - Raw'!E204*102)</f>
        <v>5304</v>
      </c>
      <c r="F139" s="16">
        <f>('Monthly GAS - Raw'!F204*102)</f>
        <v>3876</v>
      </c>
      <c r="G139" s="16">
        <f>('Monthly GAS - Raw'!G204*102)</f>
        <v>4182</v>
      </c>
      <c r="H139" s="16">
        <f>('Monthly GAS - Raw'!H204*102)</f>
        <v>2652</v>
      </c>
      <c r="I139" s="16">
        <f>('Monthly GAS - Raw'!I204*102)</f>
        <v>1938</v>
      </c>
      <c r="J139" s="16">
        <f>('Monthly GAS - Raw'!J204*102)</f>
        <v>2244</v>
      </c>
      <c r="K139" s="16">
        <f>('Monthly GAS - Raw'!K204*102)</f>
        <v>1734</v>
      </c>
      <c r="L139" s="16">
        <f>('Monthly GAS - Raw'!L204*102)</f>
        <v>3570</v>
      </c>
      <c r="M139" s="16">
        <f>('Monthly GAS - Raw'!M204*102)</f>
        <v>9588</v>
      </c>
      <c r="N139" s="16">
        <f>('Monthly GAS - Raw'!N204*102)</f>
        <v>71604</v>
      </c>
    </row>
    <row r="140" spans="1:14" x14ac:dyDescent="0.4">
      <c r="A140">
        <f>'Monthly ELEC - Raw'!A12</f>
        <v>10</v>
      </c>
      <c r="B140" s="16">
        <f>('Monthly GAS - Raw'!B12*102)</f>
        <v>11220</v>
      </c>
      <c r="C140" s="16">
        <f>('Monthly GAS - Raw'!C12*102)</f>
        <v>12546</v>
      </c>
      <c r="D140" s="16">
        <f>('Monthly GAS - Raw'!D12*102)</f>
        <v>11628</v>
      </c>
      <c r="E140" s="16">
        <f>('Monthly GAS - Raw'!E12*102)</f>
        <v>6528</v>
      </c>
      <c r="F140" s="16">
        <f>('Monthly GAS - Raw'!F12*102)</f>
        <v>5712</v>
      </c>
      <c r="G140" s="16">
        <f>('Monthly GAS - Raw'!G12*102)</f>
        <v>1632</v>
      </c>
      <c r="H140" s="16">
        <f>('Monthly GAS - Raw'!H12*102)</f>
        <v>0</v>
      </c>
      <c r="I140" s="16">
        <f>('Monthly GAS - Raw'!I12*102)</f>
        <v>0</v>
      </c>
      <c r="J140" s="16">
        <f>('Monthly GAS - Raw'!J12*102)</f>
        <v>0</v>
      </c>
      <c r="K140" s="16">
        <f>('Monthly GAS - Raw'!K12*102)</f>
        <v>0</v>
      </c>
      <c r="L140" s="16">
        <f>('Monthly GAS - Raw'!L12*102)</f>
        <v>2040</v>
      </c>
      <c r="M140" s="16">
        <f>('Monthly GAS - Raw'!M12*102)</f>
        <v>10710</v>
      </c>
      <c r="N140" s="16">
        <f>('Monthly GAS - Raw'!N12*102)</f>
        <v>62016</v>
      </c>
    </row>
    <row r="141" spans="1:14" x14ac:dyDescent="0.4">
      <c r="A141">
        <f>'Monthly ELEC - Raw'!A85</f>
        <v>83</v>
      </c>
      <c r="B141" s="16">
        <f>('Monthly GAS - Raw'!B85*102)</f>
        <v>13770</v>
      </c>
      <c r="C141" s="16">
        <f>('Monthly GAS - Raw'!C85*102)</f>
        <v>14586</v>
      </c>
      <c r="D141" s="16">
        <f>('Monthly GAS - Raw'!D85*102)</f>
        <v>12342</v>
      </c>
      <c r="E141" s="16">
        <f>('Monthly GAS - Raw'!E85*102)</f>
        <v>7038</v>
      </c>
      <c r="F141" s="16">
        <f>('Monthly GAS - Raw'!F85*102)</f>
        <v>5712</v>
      </c>
      <c r="G141" s="16">
        <f>('Monthly GAS - Raw'!G85*102)</f>
        <v>3366</v>
      </c>
      <c r="H141" s="16">
        <f>('Monthly GAS - Raw'!H85*102)</f>
        <v>510</v>
      </c>
      <c r="I141" s="16">
        <f>('Monthly GAS - Raw'!I85*102)</f>
        <v>306</v>
      </c>
      <c r="J141" s="16">
        <f>('Monthly GAS - Raw'!J85*102)</f>
        <v>306</v>
      </c>
      <c r="K141" s="16">
        <f>('Monthly GAS - Raw'!K85*102)</f>
        <v>1224</v>
      </c>
      <c r="L141" s="16">
        <f>('Monthly GAS - Raw'!L85*102)</f>
        <v>2550</v>
      </c>
      <c r="M141" s="16">
        <f>('Monthly GAS - Raw'!M85*102)</f>
        <v>9486</v>
      </c>
      <c r="N141" s="16">
        <f>('Monthly GAS - Raw'!N85*102)</f>
        <v>71196</v>
      </c>
    </row>
    <row r="142" spans="1:14" x14ac:dyDescent="0.4">
      <c r="A142">
        <f>'Monthly ELEC - Raw'!A151</f>
        <v>149</v>
      </c>
      <c r="B142" s="16">
        <f>('Monthly GAS - Raw'!B151*102)</f>
        <v>10812</v>
      </c>
      <c r="C142" s="16">
        <f>('Monthly GAS - Raw'!C151*102)</f>
        <v>9996</v>
      </c>
      <c r="D142" s="16">
        <f>('Monthly GAS - Raw'!D151*102)</f>
        <v>11220</v>
      </c>
      <c r="E142" s="16">
        <f>('Monthly GAS - Raw'!E151*102)</f>
        <v>4896</v>
      </c>
      <c r="F142" s="16">
        <f>('Monthly GAS - Raw'!F151*102)</f>
        <v>3978</v>
      </c>
      <c r="G142" s="16">
        <f>('Monthly GAS - Raw'!G151*102)</f>
        <v>3162</v>
      </c>
      <c r="H142" s="16">
        <f>('Monthly GAS - Raw'!H151*102)</f>
        <v>1836</v>
      </c>
      <c r="I142" s="16">
        <f>('Monthly GAS - Raw'!I151*102)</f>
        <v>1734</v>
      </c>
      <c r="J142" s="16">
        <f>('Monthly GAS - Raw'!J151*102)</f>
        <v>2040</v>
      </c>
      <c r="K142" s="16">
        <f>('Monthly GAS - Raw'!K151*102)</f>
        <v>2142</v>
      </c>
      <c r="L142" s="16">
        <f>('Monthly GAS - Raw'!L151*102)</f>
        <v>3162</v>
      </c>
      <c r="M142" s="16">
        <f>('Monthly GAS - Raw'!M151*102)</f>
        <v>8160</v>
      </c>
      <c r="N142" s="16">
        <f>('Monthly GAS - Raw'!N151*102)</f>
        <v>63138</v>
      </c>
    </row>
    <row r="143" spans="1:14" x14ac:dyDescent="0.4">
      <c r="A143">
        <f>'Monthly ELEC - Raw'!A68</f>
        <v>66</v>
      </c>
      <c r="B143" s="16">
        <f>('Monthly GAS - Raw'!B68*102)</f>
        <v>10506</v>
      </c>
      <c r="C143" s="16">
        <f>('Monthly GAS - Raw'!C68*102)</f>
        <v>11628</v>
      </c>
      <c r="D143" s="16">
        <f>('Monthly GAS - Raw'!D68*102)</f>
        <v>12750</v>
      </c>
      <c r="E143" s="16">
        <f>('Monthly GAS - Raw'!E68*102)</f>
        <v>5916</v>
      </c>
      <c r="F143" s="16">
        <f>('Monthly GAS - Raw'!F68*102)</f>
        <v>4590</v>
      </c>
      <c r="G143" s="16">
        <f>('Monthly GAS - Raw'!G68*102)</f>
        <v>2856</v>
      </c>
      <c r="H143" s="16">
        <f>('Monthly GAS - Raw'!H68*102)</f>
        <v>918</v>
      </c>
      <c r="I143" s="16">
        <f>('Monthly GAS - Raw'!I68*102)</f>
        <v>1122</v>
      </c>
      <c r="J143" s="16">
        <f>('Monthly GAS - Raw'!J68*102)</f>
        <v>816</v>
      </c>
      <c r="K143" s="16">
        <f>('Monthly GAS - Raw'!K68*102)</f>
        <v>1122</v>
      </c>
      <c r="L143" s="16">
        <f>('Monthly GAS - Raw'!L68*102)</f>
        <v>3672</v>
      </c>
      <c r="M143" s="16">
        <f>('Monthly GAS - Raw'!M68*102)</f>
        <v>9384</v>
      </c>
      <c r="N143" s="16">
        <f>('Monthly GAS - Raw'!N68*102)</f>
        <v>65280</v>
      </c>
    </row>
    <row r="144" spans="1:14" x14ac:dyDescent="0.4">
      <c r="A144">
        <f>'Monthly ELEC - Raw'!A205</f>
        <v>203</v>
      </c>
      <c r="B144" s="16">
        <f>('Monthly GAS - Raw'!B205*102)</f>
        <v>10302</v>
      </c>
      <c r="C144" s="16">
        <f>('Monthly GAS - Raw'!C205*102)</f>
        <v>10914</v>
      </c>
      <c r="D144" s="16">
        <f>('Monthly GAS - Raw'!D205*102)</f>
        <v>13260</v>
      </c>
      <c r="E144" s="16">
        <f>('Monthly GAS - Raw'!E205*102)</f>
        <v>6732</v>
      </c>
      <c r="F144" s="16">
        <f>('Monthly GAS - Raw'!F205*102)</f>
        <v>5610</v>
      </c>
      <c r="G144" s="16">
        <f>('Monthly GAS - Raw'!G205*102)</f>
        <v>918</v>
      </c>
      <c r="H144" s="16">
        <f>('Monthly GAS - Raw'!H205*102)</f>
        <v>1224</v>
      </c>
      <c r="I144" s="16">
        <f>('Monthly GAS - Raw'!I205*102)</f>
        <v>1122</v>
      </c>
      <c r="J144" s="16">
        <f>('Monthly GAS - Raw'!J205*102)</f>
        <v>1530</v>
      </c>
      <c r="K144" s="16">
        <f>('Monthly GAS - Raw'!K205*102)</f>
        <v>1530</v>
      </c>
      <c r="L144" s="16">
        <f>('Monthly GAS - Raw'!L205*102)</f>
        <v>3978</v>
      </c>
      <c r="M144" s="16">
        <f>('Monthly GAS - Raw'!M205*102)</f>
        <v>9690</v>
      </c>
      <c r="N144" s="16">
        <f>('Monthly GAS - Raw'!N205*102)</f>
        <v>66810</v>
      </c>
    </row>
    <row r="145" spans="1:14" x14ac:dyDescent="0.4">
      <c r="A145">
        <f>'Monthly ELEC - Raw'!A119</f>
        <v>117</v>
      </c>
      <c r="B145" s="16">
        <f>('Monthly GAS - Raw'!B119*102)</f>
        <v>10914</v>
      </c>
      <c r="C145" s="16">
        <f>('Monthly GAS - Raw'!C119*102)</f>
        <v>11628</v>
      </c>
      <c r="D145" s="16">
        <f>('Monthly GAS - Raw'!D119*102)</f>
        <v>13260</v>
      </c>
      <c r="E145" s="16">
        <f>('Monthly GAS - Raw'!E119*102)</f>
        <v>5202</v>
      </c>
      <c r="F145" s="16">
        <f>('Monthly GAS - Raw'!F119*102)</f>
        <v>3264</v>
      </c>
      <c r="G145" s="16">
        <f>('Monthly GAS - Raw'!G119*102)</f>
        <v>1938</v>
      </c>
      <c r="H145" s="16">
        <f>('Monthly GAS - Raw'!H119*102)</f>
        <v>816</v>
      </c>
      <c r="I145" s="16">
        <f>('Monthly GAS - Raw'!I119*102)</f>
        <v>612</v>
      </c>
      <c r="J145" s="16">
        <f>('Monthly GAS - Raw'!J119*102)</f>
        <v>714</v>
      </c>
      <c r="K145" s="16">
        <f>('Monthly GAS - Raw'!K119*102)</f>
        <v>714</v>
      </c>
      <c r="L145" s="16">
        <f>('Monthly GAS - Raw'!L119*102)</f>
        <v>4080</v>
      </c>
      <c r="M145" s="16">
        <f>('Monthly GAS - Raw'!M119*102)</f>
        <v>10302</v>
      </c>
      <c r="N145" s="16">
        <f>('Monthly GAS - Raw'!N119*102)</f>
        <v>63444</v>
      </c>
    </row>
    <row r="146" spans="1:14" x14ac:dyDescent="0.4">
      <c r="A146">
        <f>'Monthly ELEC - Raw'!A32</f>
        <v>30</v>
      </c>
      <c r="B146" s="16">
        <f>('Monthly GAS - Raw'!B32*102)</f>
        <v>14280</v>
      </c>
      <c r="C146" s="16">
        <f>('Monthly GAS - Raw'!C32*102)</f>
        <v>14688</v>
      </c>
      <c r="D146" s="16">
        <f>('Monthly GAS - Raw'!D32*102)</f>
        <v>15504</v>
      </c>
      <c r="E146" s="16">
        <f>('Monthly GAS - Raw'!E32*102)</f>
        <v>5916</v>
      </c>
      <c r="F146" s="16">
        <f>('Monthly GAS - Raw'!F32*102)</f>
        <v>3978</v>
      </c>
      <c r="G146" s="16">
        <f>('Monthly GAS - Raw'!G32*102)</f>
        <v>2448</v>
      </c>
      <c r="H146" s="16">
        <f>('Monthly GAS - Raw'!H32*102)</f>
        <v>612</v>
      </c>
      <c r="I146" s="16">
        <f>('Monthly GAS - Raw'!I32*102)</f>
        <v>714</v>
      </c>
      <c r="J146" s="16">
        <f>('Monthly GAS - Raw'!J32*102)</f>
        <v>918</v>
      </c>
      <c r="K146" s="16">
        <f>('Monthly GAS - Raw'!K32*102)</f>
        <v>816</v>
      </c>
      <c r="L146" s="16">
        <f>('Monthly GAS - Raw'!L32*102)</f>
        <v>4590</v>
      </c>
      <c r="M146" s="16">
        <f>('Monthly GAS - Raw'!M32*102)</f>
        <v>10404</v>
      </c>
      <c r="N146" s="16">
        <f>('Monthly GAS - Raw'!N32*102)</f>
        <v>74868</v>
      </c>
    </row>
    <row r="147" spans="1:14" x14ac:dyDescent="0.4">
      <c r="A147">
        <f>'Monthly ELEC - Raw'!A144</f>
        <v>142</v>
      </c>
      <c r="B147" s="16">
        <f>('Monthly GAS - Raw'!B144*102)</f>
        <v>11934</v>
      </c>
      <c r="C147" s="16">
        <f>('Monthly GAS - Raw'!C144*102)</f>
        <v>12546</v>
      </c>
      <c r="D147" s="16">
        <f>('Monthly GAS - Raw'!D144*102)</f>
        <v>13668</v>
      </c>
      <c r="E147" s="16">
        <f>('Monthly GAS - Raw'!E144*102)</f>
        <v>6426</v>
      </c>
      <c r="F147" s="16">
        <f>('Monthly GAS - Raw'!F144*102)</f>
        <v>5100</v>
      </c>
      <c r="G147" s="16">
        <f>('Monthly GAS - Raw'!G144*102)</f>
        <v>3774</v>
      </c>
      <c r="H147" s="16">
        <f>('Monthly GAS - Raw'!H144*102)</f>
        <v>2040</v>
      </c>
      <c r="I147" s="16">
        <f>('Monthly GAS - Raw'!I144*102)</f>
        <v>1632</v>
      </c>
      <c r="J147" s="16">
        <f>('Monthly GAS - Raw'!J144*102)</f>
        <v>2040</v>
      </c>
      <c r="K147" s="16">
        <f>('Monthly GAS - Raw'!K144*102)</f>
        <v>2346</v>
      </c>
      <c r="L147" s="16">
        <f>('Monthly GAS - Raw'!L144*102)</f>
        <v>4590</v>
      </c>
      <c r="M147" s="16">
        <f>('Monthly GAS - Raw'!M144*102)</f>
        <v>9792</v>
      </c>
      <c r="N147" s="16">
        <f>('Monthly GAS - Raw'!N144*102)</f>
        <v>75888</v>
      </c>
    </row>
    <row r="148" spans="1:14" x14ac:dyDescent="0.4">
      <c r="A148">
        <f>'Monthly ELEC - Raw'!A227</f>
        <v>225</v>
      </c>
      <c r="B148" s="16">
        <f>('Monthly GAS - Raw'!B227*102)</f>
        <v>11424</v>
      </c>
      <c r="C148" s="16">
        <f>('Monthly GAS - Raw'!C227*102)</f>
        <v>11424</v>
      </c>
      <c r="D148" s="16">
        <f>('Monthly GAS - Raw'!D227*102)</f>
        <v>14178</v>
      </c>
      <c r="E148" s="16">
        <f>('Monthly GAS - Raw'!E227*102)</f>
        <v>6732</v>
      </c>
      <c r="F148" s="16">
        <f>('Monthly GAS - Raw'!F227*102)</f>
        <v>5304</v>
      </c>
      <c r="G148" s="16">
        <f>('Monthly GAS - Raw'!G227*102)</f>
        <v>2958</v>
      </c>
      <c r="H148" s="16">
        <f>('Monthly GAS - Raw'!H227*102)</f>
        <v>1428</v>
      </c>
      <c r="I148" s="16">
        <f>('Monthly GAS - Raw'!I227*102)</f>
        <v>1224</v>
      </c>
      <c r="J148" s="16">
        <f>('Monthly GAS - Raw'!J227*102)</f>
        <v>1224</v>
      </c>
      <c r="K148" s="16">
        <f>('Monthly GAS - Raw'!K227*102)</f>
        <v>2244</v>
      </c>
      <c r="L148" s="16">
        <f>('Monthly GAS - Raw'!L227*102)</f>
        <v>4794</v>
      </c>
      <c r="M148" s="16">
        <f>('Monthly GAS - Raw'!M227*102)</f>
        <v>10404</v>
      </c>
      <c r="N148" s="16">
        <f>('Monthly GAS - Raw'!N227*102)</f>
        <v>73338</v>
      </c>
    </row>
    <row r="149" spans="1:14" x14ac:dyDescent="0.4">
      <c r="A149">
        <f>'Monthly ELEC - Raw'!A130</f>
        <v>128</v>
      </c>
      <c r="B149" s="16">
        <f>('Monthly GAS - Raw'!B130*102)</f>
        <v>9078</v>
      </c>
      <c r="C149" s="16">
        <f>('Monthly GAS - Raw'!C130*102)</f>
        <v>9792</v>
      </c>
      <c r="D149" s="16">
        <f>('Monthly GAS - Raw'!D130*102)</f>
        <v>12036</v>
      </c>
      <c r="E149" s="16">
        <f>('Monthly GAS - Raw'!E130*102)</f>
        <v>6732</v>
      </c>
      <c r="F149" s="16">
        <f>('Monthly GAS - Raw'!F130*102)</f>
        <v>5712</v>
      </c>
      <c r="G149" s="16">
        <f>('Monthly GAS - Raw'!G130*102)</f>
        <v>2856</v>
      </c>
      <c r="H149" s="16">
        <f>('Monthly GAS - Raw'!H130*102)</f>
        <v>1020</v>
      </c>
      <c r="I149" s="16">
        <f>('Monthly GAS - Raw'!I130*102)</f>
        <v>918</v>
      </c>
      <c r="J149" s="16">
        <f>('Monthly GAS - Raw'!J130*102)</f>
        <v>918</v>
      </c>
      <c r="K149" s="16">
        <f>('Monthly GAS - Raw'!K130*102)</f>
        <v>1530</v>
      </c>
      <c r="L149" s="16">
        <f>('Monthly GAS - Raw'!L130*102)</f>
        <v>3774</v>
      </c>
      <c r="M149" s="16">
        <f>('Monthly GAS - Raw'!M130*102)</f>
        <v>8466</v>
      </c>
      <c r="N149" s="16">
        <f>('Monthly GAS - Raw'!N130*102)</f>
        <v>62832</v>
      </c>
    </row>
    <row r="150" spans="1:14" x14ac:dyDescent="0.4">
      <c r="A150">
        <f>'Monthly ELEC - Raw'!A107</f>
        <v>105</v>
      </c>
      <c r="B150" s="16">
        <f>('Monthly GAS - Raw'!B107*102)</f>
        <v>11730</v>
      </c>
      <c r="C150" s="16">
        <f>('Monthly GAS - Raw'!C107*102)</f>
        <v>12750</v>
      </c>
      <c r="D150" s="16">
        <f>('Monthly GAS - Raw'!D107*102)</f>
        <v>13974</v>
      </c>
      <c r="E150" s="16">
        <f>('Monthly GAS - Raw'!E107*102)</f>
        <v>6324</v>
      </c>
      <c r="F150" s="16">
        <f>('Monthly GAS - Raw'!F107*102)</f>
        <v>4488</v>
      </c>
      <c r="G150" s="16">
        <f>('Monthly GAS - Raw'!G107*102)</f>
        <v>2550</v>
      </c>
      <c r="H150" s="16">
        <f>('Monthly GAS - Raw'!H107*102)</f>
        <v>714</v>
      </c>
      <c r="I150" s="16">
        <f>('Monthly GAS - Raw'!I107*102)</f>
        <v>816</v>
      </c>
      <c r="J150" s="16">
        <f>('Monthly GAS - Raw'!J107*102)</f>
        <v>918</v>
      </c>
      <c r="K150" s="16">
        <f>('Monthly GAS - Raw'!K107*102)</f>
        <v>1734</v>
      </c>
      <c r="L150" s="16">
        <f>('Monthly GAS - Raw'!L107*102)</f>
        <v>5508</v>
      </c>
      <c r="M150" s="16">
        <f>('Monthly GAS - Raw'!M107*102)</f>
        <v>12444</v>
      </c>
      <c r="N150" s="16">
        <f>('Monthly GAS - Raw'!N107*102)</f>
        <v>73950</v>
      </c>
    </row>
    <row r="151" spans="1:14" x14ac:dyDescent="0.4">
      <c r="A151">
        <f>'Monthly ELEC - Raw'!A159</f>
        <v>157</v>
      </c>
      <c r="B151" s="16">
        <f>+('Monthly GAS - Raw'!B159*102)</f>
        <v>10302</v>
      </c>
      <c r="C151" s="16">
        <f>+('Monthly GAS - Raw'!C159*102)</f>
        <v>11016</v>
      </c>
      <c r="D151" s="16">
        <f>+('Monthly GAS - Raw'!D159*102)</f>
        <v>12240</v>
      </c>
      <c r="E151" s="16">
        <f>+('Monthly GAS - Raw'!E159*102)</f>
        <v>5202</v>
      </c>
      <c r="F151" s="16">
        <f>+('Monthly GAS - Raw'!F159*102)</f>
        <v>4080</v>
      </c>
      <c r="G151" s="16">
        <f>+('Monthly GAS - Raw'!G159*102)</f>
        <v>2346</v>
      </c>
      <c r="H151" s="16">
        <f>+('Monthly GAS - Raw'!H159*102)</f>
        <v>1122</v>
      </c>
      <c r="I151" s="16">
        <f>+('Monthly GAS - Raw'!I159*102)</f>
        <v>1224</v>
      </c>
      <c r="J151" s="16">
        <f>+('Monthly GAS - Raw'!J159*102)</f>
        <v>1020</v>
      </c>
      <c r="K151" s="16">
        <f>+('Monthly GAS - Raw'!K159*102)</f>
        <v>1122</v>
      </c>
      <c r="L151" s="16">
        <f>+('Monthly GAS - Raw'!L159*102)</f>
        <v>3876</v>
      </c>
      <c r="M151" s="16">
        <f>+('Monthly GAS - Raw'!M159*102)</f>
        <v>9894</v>
      </c>
      <c r="N151" s="16">
        <f>+('Monthly GAS - Raw'!N159*102)</f>
        <v>63444</v>
      </c>
    </row>
    <row r="152" spans="1:14" x14ac:dyDescent="0.4">
      <c r="A152">
        <f>'Monthly ELEC - Raw'!A156</f>
        <v>154</v>
      </c>
      <c r="B152" s="16">
        <f>('Monthly GAS - Raw'!B156*102)</f>
        <v>9996</v>
      </c>
      <c r="C152" s="16">
        <f>('Monthly GAS - Raw'!C156*102)</f>
        <v>11016</v>
      </c>
      <c r="D152" s="16">
        <f>('Monthly GAS - Raw'!D156*102)</f>
        <v>12954</v>
      </c>
      <c r="E152" s="16">
        <f>('Monthly GAS - Raw'!E156*102)</f>
        <v>6528</v>
      </c>
      <c r="F152" s="16">
        <f>('Monthly GAS - Raw'!F156*102)</f>
        <v>4692</v>
      </c>
      <c r="G152" s="16">
        <f>('Monthly GAS - Raw'!G156*102)</f>
        <v>2040</v>
      </c>
      <c r="H152" s="16">
        <f>('Monthly GAS - Raw'!H156*102)</f>
        <v>510</v>
      </c>
      <c r="I152" s="16">
        <f>('Monthly GAS - Raw'!I156*102)</f>
        <v>714</v>
      </c>
      <c r="J152" s="16">
        <f>('Monthly GAS - Raw'!J156*102)</f>
        <v>1020</v>
      </c>
      <c r="K152" s="16">
        <f>('Monthly GAS - Raw'!K156*102)</f>
        <v>1938</v>
      </c>
      <c r="L152" s="16">
        <f>('Monthly GAS - Raw'!L156*102)</f>
        <v>4182</v>
      </c>
      <c r="M152" s="16">
        <f>('Monthly GAS - Raw'!M156*102)</f>
        <v>8772</v>
      </c>
      <c r="N152" s="16">
        <f>('Monthly GAS - Raw'!N156*102)</f>
        <v>64362</v>
      </c>
    </row>
    <row r="153" spans="1:14" x14ac:dyDescent="0.4">
      <c r="A153">
        <f>'Monthly ELEC - Raw'!A200</f>
        <v>198</v>
      </c>
      <c r="B153" s="16">
        <f>('Monthly GAS - Raw'!B200*102)</f>
        <v>10608</v>
      </c>
      <c r="C153" s="16">
        <f>('Monthly GAS - Raw'!C200*102)</f>
        <v>10098</v>
      </c>
      <c r="D153" s="16">
        <f>('Monthly GAS - Raw'!D200*102)</f>
        <v>11934</v>
      </c>
      <c r="E153" s="16">
        <f>('Monthly GAS - Raw'!E200*102)</f>
        <v>6120</v>
      </c>
      <c r="F153" s="16">
        <f>('Monthly GAS - Raw'!F200*102)</f>
        <v>4998</v>
      </c>
      <c r="G153" s="16">
        <f>('Monthly GAS - Raw'!G200*102)</f>
        <v>3468</v>
      </c>
      <c r="H153" s="16">
        <f>('Monthly GAS - Raw'!H200*102)</f>
        <v>1632</v>
      </c>
      <c r="I153" s="16">
        <f>('Monthly GAS - Raw'!I200*102)</f>
        <v>1530</v>
      </c>
      <c r="J153" s="16">
        <f>('Monthly GAS - Raw'!J200*102)</f>
        <v>1428</v>
      </c>
      <c r="K153" s="16">
        <f>('Monthly GAS - Raw'!K200*102)</f>
        <v>3978</v>
      </c>
      <c r="L153" s="16">
        <f>('Monthly GAS - Raw'!L200*102)</f>
        <v>7140</v>
      </c>
      <c r="M153" s="16">
        <f>('Monthly GAS - Raw'!M200*102)</f>
        <v>10506</v>
      </c>
      <c r="N153" s="16">
        <f>('Monthly GAS - Raw'!N200*102)</f>
        <v>73440</v>
      </c>
    </row>
    <row r="154" spans="1:14" x14ac:dyDescent="0.4">
      <c r="A154">
        <f>'Monthly ELEC - Raw'!A239</f>
        <v>237</v>
      </c>
      <c r="B154" s="16">
        <f>+('Monthly GAS - Raw'!B239*102)</f>
        <v>14790</v>
      </c>
      <c r="C154" s="16">
        <f>+('Monthly GAS - Raw'!C239*102)</f>
        <v>15300</v>
      </c>
      <c r="D154" s="16">
        <f>+('Monthly GAS - Raw'!D239*102)</f>
        <v>16728</v>
      </c>
      <c r="E154" s="16">
        <f>+('Monthly GAS - Raw'!E239*102)</f>
        <v>4590</v>
      </c>
      <c r="F154" s="16">
        <f>+('Monthly GAS - Raw'!F239*102)</f>
        <v>4386</v>
      </c>
      <c r="G154" s="16">
        <f>+('Monthly GAS - Raw'!G239*102)</f>
        <v>2244</v>
      </c>
      <c r="H154" s="16">
        <f>+('Monthly GAS - Raw'!H239*102)</f>
        <v>1020</v>
      </c>
      <c r="I154" s="16">
        <f>+('Monthly GAS - Raw'!I239*102)</f>
        <v>918</v>
      </c>
      <c r="J154" s="16">
        <f>+('Monthly GAS - Raw'!J239*102)</f>
        <v>1020</v>
      </c>
      <c r="K154" s="16">
        <f>+('Monthly GAS - Raw'!K239*102)</f>
        <v>1122</v>
      </c>
      <c r="L154" s="16">
        <f>+('Monthly GAS - Raw'!L239*102)</f>
        <v>3468</v>
      </c>
      <c r="M154" s="16">
        <f>+('Monthly GAS - Raw'!M239*102)</f>
        <v>10404</v>
      </c>
      <c r="N154" s="16">
        <f>+('Monthly GAS - Raw'!N239*102)</f>
        <v>75990</v>
      </c>
    </row>
    <row r="155" spans="1:14" x14ac:dyDescent="0.4">
      <c r="A155">
        <f>'Monthly ELEC - Raw'!A11</f>
        <v>9</v>
      </c>
      <c r="B155" s="16">
        <f>('Monthly GAS - Raw'!B11*102)</f>
        <v>7956</v>
      </c>
      <c r="C155" s="16">
        <f>('Monthly GAS - Raw'!C11*102)</f>
        <v>8262</v>
      </c>
      <c r="D155" s="16">
        <f>('Monthly GAS - Raw'!D11*102)</f>
        <v>9180</v>
      </c>
      <c r="E155" s="16">
        <f>('Monthly GAS - Raw'!E11*102)</f>
        <v>2142</v>
      </c>
      <c r="F155" s="16">
        <f>('Monthly GAS - Raw'!F11*102)</f>
        <v>1734</v>
      </c>
      <c r="G155" s="16">
        <f>('Monthly GAS - Raw'!G11*102)</f>
        <v>2244</v>
      </c>
      <c r="H155" s="16">
        <f>('Monthly GAS - Raw'!H11*102)</f>
        <v>3162</v>
      </c>
      <c r="I155" s="16">
        <f>('Monthly GAS - Raw'!I11*102)</f>
        <v>0</v>
      </c>
      <c r="J155" s="16">
        <f>('Monthly GAS - Raw'!J11*102)</f>
        <v>0</v>
      </c>
      <c r="K155" s="16">
        <f>('Monthly GAS - Raw'!K11*102)</f>
        <v>816</v>
      </c>
      <c r="L155" s="16">
        <f>('Monthly GAS - Raw'!L11*102)</f>
        <v>2346</v>
      </c>
      <c r="M155" s="16">
        <f>('Monthly GAS - Raw'!M11*102)</f>
        <v>7242</v>
      </c>
      <c r="N155" s="16">
        <f>('Monthly GAS - Raw'!N11*102)</f>
        <v>45084</v>
      </c>
    </row>
    <row r="156" spans="1:14" x14ac:dyDescent="0.4">
      <c r="A156">
        <f>'Monthly ELEC - Raw'!A191</f>
        <v>189</v>
      </c>
      <c r="B156" s="16">
        <f>('Monthly GAS - Raw'!B191*102)</f>
        <v>14382</v>
      </c>
      <c r="C156" s="16">
        <f>('Monthly GAS - Raw'!C191*102)</f>
        <v>14790</v>
      </c>
      <c r="D156" s="16">
        <f>('Monthly GAS - Raw'!D191*102)</f>
        <v>15810</v>
      </c>
      <c r="E156" s="16">
        <f>('Monthly GAS - Raw'!E191*102)</f>
        <v>7140</v>
      </c>
      <c r="F156" s="16">
        <f>('Monthly GAS - Raw'!F191*102)</f>
        <v>6426</v>
      </c>
      <c r="G156" s="16">
        <f>('Monthly GAS - Raw'!G191*102)</f>
        <v>3366</v>
      </c>
      <c r="H156" s="16">
        <f>('Monthly GAS - Raw'!H191*102)</f>
        <v>1428</v>
      </c>
      <c r="I156" s="16">
        <f>('Monthly GAS - Raw'!I191*102)</f>
        <v>1530</v>
      </c>
      <c r="J156" s="16">
        <f>('Monthly GAS - Raw'!J191*102)</f>
        <v>1734</v>
      </c>
      <c r="K156" s="16">
        <f>('Monthly GAS - Raw'!K191*102)</f>
        <v>2040</v>
      </c>
      <c r="L156" s="16">
        <f>('Monthly GAS - Raw'!L191*102)</f>
        <v>4896</v>
      </c>
      <c r="M156" s="16">
        <f>('Monthly GAS - Raw'!M191*102)</f>
        <v>11322</v>
      </c>
      <c r="N156" s="16">
        <f>('Monthly GAS - Raw'!N191*102)</f>
        <v>84864</v>
      </c>
    </row>
    <row r="157" spans="1:14" x14ac:dyDescent="0.4">
      <c r="A157">
        <f>'Monthly ELEC - Raw'!A210</f>
        <v>208</v>
      </c>
      <c r="B157" s="16">
        <f>('Monthly GAS - Raw'!B210*102)</f>
        <v>11730</v>
      </c>
      <c r="C157" s="16">
        <f>('Monthly GAS - Raw'!C210*102)</f>
        <v>12342</v>
      </c>
      <c r="D157" s="16">
        <f>('Monthly GAS - Raw'!D210*102)</f>
        <v>13974</v>
      </c>
      <c r="E157" s="16">
        <f>('Monthly GAS - Raw'!E210*102)</f>
        <v>6120</v>
      </c>
      <c r="F157" s="16">
        <f>('Monthly GAS - Raw'!F210*102)</f>
        <v>4794</v>
      </c>
      <c r="G157" s="16">
        <f>('Monthly GAS - Raw'!G210*102)</f>
        <v>2448</v>
      </c>
      <c r="H157" s="16">
        <f>('Monthly GAS - Raw'!H210*102)</f>
        <v>816</v>
      </c>
      <c r="I157" s="16">
        <f>('Monthly GAS - Raw'!I210*102)</f>
        <v>612</v>
      </c>
      <c r="J157" s="16">
        <f>('Monthly GAS - Raw'!J210*102)</f>
        <v>612</v>
      </c>
      <c r="K157" s="16">
        <f>('Monthly GAS - Raw'!K210*102)</f>
        <v>714</v>
      </c>
      <c r="L157" s="16">
        <f>('Monthly GAS - Raw'!L210*102)</f>
        <v>4080</v>
      </c>
      <c r="M157" s="16">
        <f>('Monthly GAS - Raw'!M210*102)</f>
        <v>10710</v>
      </c>
      <c r="N157" s="16">
        <f>('Monthly GAS - Raw'!N210*102)</f>
        <v>68952</v>
      </c>
    </row>
    <row r="158" spans="1:14" x14ac:dyDescent="0.4">
      <c r="A158">
        <f>'Monthly ELEC - Raw'!A53</f>
        <v>51</v>
      </c>
      <c r="B158" s="16">
        <f>('Monthly GAS - Raw'!B53*102)</f>
        <v>12546</v>
      </c>
      <c r="C158" s="16">
        <f>('Monthly GAS - Raw'!C53*102)</f>
        <v>13464</v>
      </c>
      <c r="D158" s="16">
        <f>('Monthly GAS - Raw'!D53*102)</f>
        <v>14382</v>
      </c>
      <c r="E158" s="16">
        <f>('Monthly GAS - Raw'!E53*102)</f>
        <v>6528</v>
      </c>
      <c r="F158" s="16">
        <f>('Monthly GAS - Raw'!F53*102)</f>
        <v>5814</v>
      </c>
      <c r="G158" s="16">
        <f>('Monthly GAS - Raw'!G53*102)</f>
        <v>3774</v>
      </c>
      <c r="H158" s="16">
        <f>('Monthly GAS - Raw'!H53*102)</f>
        <v>714</v>
      </c>
      <c r="I158" s="16">
        <f>('Monthly GAS - Raw'!I53*102)</f>
        <v>816</v>
      </c>
      <c r="J158" s="16">
        <f>('Monthly GAS - Raw'!J53*102)</f>
        <v>816</v>
      </c>
      <c r="K158" s="16">
        <f>('Monthly GAS - Raw'!K53*102)</f>
        <v>2040</v>
      </c>
      <c r="L158" s="16">
        <f>('Monthly GAS - Raw'!L53*102)</f>
        <v>4794</v>
      </c>
      <c r="M158" s="16">
        <f>('Monthly GAS - Raw'!M53*102)</f>
        <v>11934</v>
      </c>
      <c r="N158" s="16">
        <f>('Monthly GAS - Raw'!N53*102)</f>
        <v>77622</v>
      </c>
    </row>
    <row r="159" spans="1:14" x14ac:dyDescent="0.4">
      <c r="A159">
        <f>'Monthly ELEC - Raw'!A171</f>
        <v>169</v>
      </c>
      <c r="B159" s="16">
        <f>('Monthly GAS - Raw'!B171*102)</f>
        <v>12138</v>
      </c>
      <c r="C159" s="16">
        <f>('Monthly GAS - Raw'!C171*102)</f>
        <v>12546</v>
      </c>
      <c r="D159" s="16">
        <f>('Monthly GAS - Raw'!D171*102)</f>
        <v>14892</v>
      </c>
      <c r="E159" s="16">
        <f>('Monthly GAS - Raw'!E171*102)</f>
        <v>6426</v>
      </c>
      <c r="F159" s="16">
        <f>('Monthly GAS - Raw'!F171*102)</f>
        <v>4794</v>
      </c>
      <c r="G159" s="16">
        <f>('Monthly GAS - Raw'!G171*102)</f>
        <v>2346</v>
      </c>
      <c r="H159" s="16">
        <f>('Monthly GAS - Raw'!H171*102)</f>
        <v>1326</v>
      </c>
      <c r="I159" s="16">
        <f>('Monthly GAS - Raw'!I171*102)</f>
        <v>1224</v>
      </c>
      <c r="J159" s="16">
        <f>('Monthly GAS - Raw'!J171*102)</f>
        <v>1326</v>
      </c>
      <c r="K159" s="16">
        <f>('Monthly GAS - Raw'!K171*102)</f>
        <v>1224</v>
      </c>
      <c r="L159" s="16">
        <f>('Monthly GAS - Raw'!L171*102)</f>
        <v>3468</v>
      </c>
      <c r="M159" s="16">
        <f>('Monthly GAS - Raw'!M171*102)</f>
        <v>9894</v>
      </c>
      <c r="N159" s="16">
        <f>('Monthly GAS - Raw'!N171*102)</f>
        <v>71604</v>
      </c>
    </row>
    <row r="160" spans="1:14" x14ac:dyDescent="0.4">
      <c r="A160">
        <f>'Monthly ELEC - Raw'!A86</f>
        <v>84</v>
      </c>
      <c r="B160" s="16">
        <f>+('Monthly GAS - Raw'!B86*102)</f>
        <v>11424</v>
      </c>
      <c r="C160" s="16">
        <f>+('Monthly GAS - Raw'!C86*102)</f>
        <v>11628</v>
      </c>
      <c r="D160" s="16">
        <f>+('Monthly GAS - Raw'!D86*102)</f>
        <v>13872</v>
      </c>
      <c r="E160" s="16">
        <f>+('Monthly GAS - Raw'!E86*102)</f>
        <v>6018</v>
      </c>
      <c r="F160" s="16">
        <f>+('Monthly GAS - Raw'!F86*102)</f>
        <v>4284</v>
      </c>
      <c r="G160" s="16">
        <f>+('Monthly GAS - Raw'!G86*102)</f>
        <v>3264</v>
      </c>
      <c r="H160" s="16">
        <f>+('Monthly GAS - Raw'!H86*102)</f>
        <v>2142</v>
      </c>
      <c r="I160" s="16">
        <f>+('Monthly GAS - Raw'!I86*102)</f>
        <v>2550</v>
      </c>
      <c r="J160" s="16">
        <f>+('Monthly GAS - Raw'!J86*102)</f>
        <v>2244</v>
      </c>
      <c r="K160" s="16">
        <f>+('Monthly GAS - Raw'!K86*102)</f>
        <v>2142</v>
      </c>
      <c r="L160" s="16">
        <f>+('Monthly GAS - Raw'!L86*102)</f>
        <v>3366</v>
      </c>
      <c r="M160" s="16">
        <f>+('Monthly GAS - Raw'!M86*102)</f>
        <v>8670</v>
      </c>
      <c r="N160" s="16">
        <f>+('Monthly GAS - Raw'!N86*102)</f>
        <v>71604</v>
      </c>
    </row>
    <row r="161" spans="1:14" x14ac:dyDescent="0.4">
      <c r="A161">
        <f>'Monthly ELEC - Raw'!A110</f>
        <v>108</v>
      </c>
      <c r="B161" s="16">
        <f>('Monthly GAS - Raw'!B110*102)</f>
        <v>9894</v>
      </c>
      <c r="C161" s="16">
        <f>('Monthly GAS - Raw'!C110*102)</f>
        <v>10302</v>
      </c>
      <c r="D161" s="16">
        <f>('Monthly GAS - Raw'!D110*102)</f>
        <v>11628</v>
      </c>
      <c r="E161" s="16">
        <f>('Monthly GAS - Raw'!E110*102)</f>
        <v>5610</v>
      </c>
      <c r="F161" s="16">
        <f>('Monthly GAS - Raw'!F110*102)</f>
        <v>3876</v>
      </c>
      <c r="G161" s="16">
        <f>('Monthly GAS - Raw'!G110*102)</f>
        <v>2652</v>
      </c>
      <c r="H161" s="16">
        <f>('Monthly GAS - Raw'!H110*102)</f>
        <v>1224</v>
      </c>
      <c r="I161" s="16">
        <f>('Monthly GAS - Raw'!I110*102)</f>
        <v>1020</v>
      </c>
      <c r="J161" s="16">
        <f>('Monthly GAS - Raw'!J110*102)</f>
        <v>1122</v>
      </c>
      <c r="K161" s="16">
        <f>('Monthly GAS - Raw'!K110*102)</f>
        <v>1122</v>
      </c>
      <c r="L161" s="16">
        <f>('Monthly GAS - Raw'!L110*102)</f>
        <v>3366</v>
      </c>
      <c r="M161" s="16">
        <f>('Monthly GAS - Raw'!M110*102)</f>
        <v>8466</v>
      </c>
      <c r="N161" s="16">
        <f>('Monthly GAS - Raw'!N110*102)</f>
        <v>60282</v>
      </c>
    </row>
    <row r="162" spans="1:14" x14ac:dyDescent="0.4">
      <c r="A162">
        <f>'Monthly ELEC - Raw'!A219</f>
        <v>217</v>
      </c>
      <c r="B162" s="16">
        <f>('Monthly GAS - Raw'!B219*102)</f>
        <v>9996</v>
      </c>
      <c r="C162" s="16">
        <f>('Monthly GAS - Raw'!C219*102)</f>
        <v>12444</v>
      </c>
      <c r="D162" s="16">
        <f>('Monthly GAS - Raw'!D219*102)</f>
        <v>15606</v>
      </c>
      <c r="E162" s="16">
        <f>('Monthly GAS - Raw'!E219*102)</f>
        <v>7242</v>
      </c>
      <c r="F162" s="16">
        <f>('Monthly GAS - Raw'!F219*102)</f>
        <v>5508</v>
      </c>
      <c r="G162" s="16">
        <f>('Monthly GAS - Raw'!G219*102)</f>
        <v>4182</v>
      </c>
      <c r="H162" s="16">
        <f>('Monthly GAS - Raw'!H219*102)</f>
        <v>2448</v>
      </c>
      <c r="I162" s="16">
        <f>('Monthly GAS - Raw'!I219*102)</f>
        <v>2142</v>
      </c>
      <c r="J162" s="16">
        <f>('Monthly GAS - Raw'!J219*102)</f>
        <v>2244</v>
      </c>
      <c r="K162" s="16">
        <f>('Monthly GAS - Raw'!K219*102)</f>
        <v>2346</v>
      </c>
      <c r="L162" s="16">
        <f>('Monthly GAS - Raw'!L219*102)</f>
        <v>2652</v>
      </c>
      <c r="M162" s="16">
        <f>('Monthly GAS - Raw'!M219*102)</f>
        <v>10506</v>
      </c>
      <c r="N162" s="16">
        <f>('Monthly GAS - Raw'!N219*102)</f>
        <v>77316</v>
      </c>
    </row>
    <row r="163" spans="1:14" x14ac:dyDescent="0.4">
      <c r="A163">
        <f>'Monthly ELEC - Raw'!A37</f>
        <v>35</v>
      </c>
      <c r="B163" s="16">
        <f>('Monthly GAS - Raw'!B37*102)</f>
        <v>11118</v>
      </c>
      <c r="C163" s="16">
        <f>('Monthly GAS - Raw'!C37*102)</f>
        <v>12036</v>
      </c>
      <c r="D163" s="16">
        <f>('Monthly GAS - Raw'!D37*102)</f>
        <v>13260</v>
      </c>
      <c r="E163" s="16">
        <f>('Monthly GAS - Raw'!E37*102)</f>
        <v>5814</v>
      </c>
      <c r="F163" s="16">
        <f>('Monthly GAS - Raw'!F37*102)</f>
        <v>4998</v>
      </c>
      <c r="G163" s="16">
        <f>('Monthly GAS - Raw'!G37*102)</f>
        <v>2346</v>
      </c>
      <c r="H163" s="16">
        <f>('Monthly GAS - Raw'!H37*102)</f>
        <v>816</v>
      </c>
      <c r="I163" s="16">
        <f>('Monthly GAS - Raw'!I37*102)</f>
        <v>612</v>
      </c>
      <c r="J163" s="16">
        <f>('Monthly GAS - Raw'!J37*102)</f>
        <v>816</v>
      </c>
      <c r="K163" s="16">
        <f>('Monthly GAS - Raw'!K37*102)</f>
        <v>816</v>
      </c>
      <c r="L163" s="16">
        <f>('Monthly GAS - Raw'!L37*102)</f>
        <v>3162</v>
      </c>
      <c r="M163" s="16">
        <f>('Monthly GAS - Raw'!M37*102)</f>
        <v>9996</v>
      </c>
      <c r="N163" s="16">
        <f>('Monthly GAS - Raw'!N37*102)</f>
        <v>65790</v>
      </c>
    </row>
    <row r="164" spans="1:14" x14ac:dyDescent="0.4">
      <c r="A164">
        <f>'Monthly ELEC - Raw'!A209</f>
        <v>207</v>
      </c>
      <c r="B164" s="16">
        <f>('Monthly GAS - Raw'!B209*102)</f>
        <v>11220</v>
      </c>
      <c r="C164" s="16">
        <f>('Monthly GAS - Raw'!C209*102)</f>
        <v>12546</v>
      </c>
      <c r="D164" s="16">
        <f>('Monthly GAS - Raw'!D209*102)</f>
        <v>15198</v>
      </c>
      <c r="E164" s="16">
        <f>('Monthly GAS - Raw'!E209*102)</f>
        <v>7038</v>
      </c>
      <c r="F164" s="16">
        <f>('Monthly GAS - Raw'!F209*102)</f>
        <v>4692</v>
      </c>
      <c r="G164" s="16">
        <f>('Monthly GAS - Raw'!G209*102)</f>
        <v>2856</v>
      </c>
      <c r="H164" s="16">
        <f>('Monthly GAS - Raw'!H209*102)</f>
        <v>918</v>
      </c>
      <c r="I164" s="16">
        <f>('Monthly GAS - Raw'!I209*102)</f>
        <v>918</v>
      </c>
      <c r="J164" s="16">
        <f>('Monthly GAS - Raw'!J209*102)</f>
        <v>816</v>
      </c>
      <c r="K164" s="16">
        <f>('Monthly GAS - Raw'!K209*102)</f>
        <v>1530</v>
      </c>
      <c r="L164" s="16">
        <f>('Monthly GAS - Raw'!L209*102)</f>
        <v>3876</v>
      </c>
      <c r="M164" s="16">
        <f>('Monthly GAS - Raw'!M209*102)</f>
        <v>10200</v>
      </c>
      <c r="N164" s="16">
        <f>('Monthly GAS - Raw'!N209*102)</f>
        <v>71808</v>
      </c>
    </row>
    <row r="165" spans="1:14" x14ac:dyDescent="0.4">
      <c r="A165">
        <f>'Monthly ELEC - Raw'!A36</f>
        <v>34</v>
      </c>
      <c r="B165" s="16">
        <f>('Monthly GAS - Raw'!B36*102)</f>
        <v>9078</v>
      </c>
      <c r="C165" s="16">
        <f>('Monthly GAS - Raw'!C36*102)</f>
        <v>9588</v>
      </c>
      <c r="D165" s="16">
        <f>('Monthly GAS - Raw'!D36*102)</f>
        <v>11526</v>
      </c>
      <c r="E165" s="16">
        <f>('Monthly GAS - Raw'!E36*102)</f>
        <v>6120</v>
      </c>
      <c r="F165" s="16">
        <f>('Monthly GAS - Raw'!F36*102)</f>
        <v>4998</v>
      </c>
      <c r="G165" s="16">
        <f>('Monthly GAS - Raw'!G36*102)</f>
        <v>2754</v>
      </c>
      <c r="H165" s="16">
        <f>('Monthly GAS - Raw'!H36*102)</f>
        <v>1020</v>
      </c>
      <c r="I165" s="16">
        <f>('Monthly GAS - Raw'!I36*102)</f>
        <v>918</v>
      </c>
      <c r="J165" s="16">
        <f>('Monthly GAS - Raw'!J36*102)</f>
        <v>816</v>
      </c>
      <c r="K165" s="16">
        <f>('Monthly GAS - Raw'!K36*102)</f>
        <v>918</v>
      </c>
      <c r="L165" s="16">
        <f>('Monthly GAS - Raw'!L36*102)</f>
        <v>3876</v>
      </c>
      <c r="M165" s="16">
        <f>('Monthly GAS - Raw'!M36*102)</f>
        <v>9384</v>
      </c>
      <c r="N165" s="16">
        <f>('Monthly GAS - Raw'!N36*102)</f>
        <v>60996</v>
      </c>
    </row>
    <row r="166" spans="1:14" x14ac:dyDescent="0.4">
      <c r="A166">
        <f>'Monthly ELEC - Raw'!A3</f>
        <v>1</v>
      </c>
      <c r="B166" s="16">
        <f>('Monthly GAS - Raw'!B3*102)</f>
        <v>9384</v>
      </c>
      <c r="C166" s="16">
        <f>('Monthly GAS - Raw'!C3*102)</f>
        <v>11730</v>
      </c>
      <c r="D166" s="16">
        <f>('Monthly GAS - Raw'!D3*102)</f>
        <v>13260</v>
      </c>
      <c r="E166" s="16">
        <f>('Monthly GAS - Raw'!E3*102)</f>
        <v>6018</v>
      </c>
      <c r="F166" s="16">
        <f>('Monthly GAS - Raw'!F3*102)</f>
        <v>4488</v>
      </c>
      <c r="G166" s="16">
        <f>('Monthly GAS - Raw'!G3*102)</f>
        <v>2958</v>
      </c>
      <c r="H166" s="16">
        <f>('Monthly GAS - Raw'!H3*102)</f>
        <v>1224</v>
      </c>
      <c r="I166" s="16">
        <f>('Monthly GAS - Raw'!I3*102)</f>
        <v>918</v>
      </c>
      <c r="J166" s="16">
        <f>('Monthly GAS - Raw'!J3*102)</f>
        <v>1326</v>
      </c>
      <c r="K166" s="16">
        <f>('Monthly GAS - Raw'!K3*102)</f>
        <v>1326</v>
      </c>
      <c r="L166" s="16">
        <f>('Monthly GAS - Raw'!L3*102)</f>
        <v>3774</v>
      </c>
      <c r="M166" s="16">
        <f>('Monthly GAS - Raw'!M3*102)</f>
        <v>9588</v>
      </c>
      <c r="N166" s="16">
        <f>('Monthly GAS - Raw'!N3*102)</f>
        <v>65994</v>
      </c>
    </row>
    <row r="167" spans="1:14" x14ac:dyDescent="0.4">
      <c r="A167">
        <f>'Monthly ELEC - Raw'!A213</f>
        <v>211</v>
      </c>
      <c r="B167" s="16">
        <f>('Monthly GAS - Raw'!B213*102)</f>
        <v>8568</v>
      </c>
      <c r="C167" s="16">
        <f>('Monthly GAS - Raw'!C213*102)</f>
        <v>9792</v>
      </c>
      <c r="D167" s="16">
        <f>('Monthly GAS - Raw'!D213*102)</f>
        <v>12138</v>
      </c>
      <c r="E167" s="16">
        <f>('Monthly GAS - Raw'!E213*102)</f>
        <v>6324</v>
      </c>
      <c r="F167" s="16">
        <f>('Monthly GAS - Raw'!F213*102)</f>
        <v>4590</v>
      </c>
      <c r="G167" s="16">
        <f>('Monthly GAS - Raw'!G213*102)</f>
        <v>2652</v>
      </c>
      <c r="H167" s="16">
        <f>('Monthly GAS - Raw'!H213*102)</f>
        <v>1326</v>
      </c>
      <c r="I167" s="16">
        <f>('Monthly GAS - Raw'!I213*102)</f>
        <v>1428</v>
      </c>
      <c r="J167" s="16">
        <f>('Monthly GAS - Raw'!J213*102)</f>
        <v>1224</v>
      </c>
      <c r="K167" s="16">
        <f>('Monthly GAS - Raw'!K213*102)</f>
        <v>1836</v>
      </c>
      <c r="L167" s="16">
        <f>('Monthly GAS - Raw'!L213*102)</f>
        <v>3978</v>
      </c>
      <c r="M167" s="16">
        <f>('Monthly GAS - Raw'!M213*102)</f>
        <v>8568</v>
      </c>
      <c r="N167" s="16">
        <f>('Monthly GAS - Raw'!N213*102)</f>
        <v>62424</v>
      </c>
    </row>
    <row r="168" spans="1:14" x14ac:dyDescent="0.4">
      <c r="A168">
        <f>'Monthly ELEC - Raw'!A43</f>
        <v>41</v>
      </c>
      <c r="B168" s="16">
        <f>('Monthly GAS - Raw'!B43*102)</f>
        <v>12240</v>
      </c>
      <c r="C168" s="16">
        <f>('Monthly GAS - Raw'!C43*102)</f>
        <v>12444</v>
      </c>
      <c r="D168" s="16">
        <f>('Monthly GAS - Raw'!D43*102)</f>
        <v>13362</v>
      </c>
      <c r="E168" s="16">
        <f>('Monthly GAS - Raw'!E43*102)</f>
        <v>2856</v>
      </c>
      <c r="F168" s="16">
        <f>('Monthly GAS - Raw'!F43*102)</f>
        <v>4692</v>
      </c>
      <c r="G168" s="16">
        <f>('Monthly GAS - Raw'!G43*102)</f>
        <v>1530</v>
      </c>
      <c r="H168" s="16">
        <f>('Monthly GAS - Raw'!H43*102)</f>
        <v>612</v>
      </c>
      <c r="I168" s="16">
        <f>('Monthly GAS - Raw'!I43*102)</f>
        <v>408</v>
      </c>
      <c r="J168" s="16">
        <f>('Monthly GAS - Raw'!J43*102)</f>
        <v>918</v>
      </c>
      <c r="K168" s="16">
        <f>('Monthly GAS - Raw'!K43*102)</f>
        <v>1734</v>
      </c>
      <c r="L168" s="16">
        <f>('Monthly GAS - Raw'!L43*102)</f>
        <v>4692</v>
      </c>
      <c r="M168" s="16">
        <f>('Monthly GAS - Raw'!M43*102)</f>
        <v>11118</v>
      </c>
      <c r="N168" s="16">
        <f>('Monthly GAS - Raw'!N43*102)</f>
        <v>66606</v>
      </c>
    </row>
    <row r="169" spans="1:14" x14ac:dyDescent="0.4">
      <c r="A169">
        <f>'Monthly ELEC - Raw'!A71</f>
        <v>69</v>
      </c>
      <c r="B169" s="16">
        <f>('Monthly GAS - Raw'!B71*102)</f>
        <v>11628</v>
      </c>
      <c r="C169" s="16">
        <f>('Monthly GAS - Raw'!C71*102)</f>
        <v>11526</v>
      </c>
      <c r="D169" s="16">
        <f>('Monthly GAS - Raw'!D71*102)</f>
        <v>14076</v>
      </c>
      <c r="E169" s="16">
        <f>('Monthly GAS - Raw'!E71*102)</f>
        <v>5814</v>
      </c>
      <c r="F169" s="16">
        <f>('Monthly GAS - Raw'!F71*102)</f>
        <v>4182</v>
      </c>
      <c r="G169" s="16">
        <f>('Monthly GAS - Raw'!G71*102)</f>
        <v>2040</v>
      </c>
      <c r="H169" s="16">
        <f>('Monthly GAS - Raw'!H71*102)</f>
        <v>714</v>
      </c>
      <c r="I169" s="16">
        <f>('Monthly GAS - Raw'!I71*102)</f>
        <v>510</v>
      </c>
      <c r="J169" s="16">
        <f>('Monthly GAS - Raw'!J71*102)</f>
        <v>714</v>
      </c>
      <c r="K169" s="16">
        <f>('Monthly GAS - Raw'!K71*102)</f>
        <v>714</v>
      </c>
      <c r="L169" s="16">
        <f>('Monthly GAS - Raw'!L71*102)</f>
        <v>3060</v>
      </c>
      <c r="M169" s="16">
        <f>('Monthly GAS - Raw'!M71*102)</f>
        <v>9282</v>
      </c>
      <c r="N169" s="16">
        <f>('Monthly GAS - Raw'!N71*102)</f>
        <v>64260</v>
      </c>
    </row>
    <row r="170" spans="1:14" x14ac:dyDescent="0.4">
      <c r="A170">
        <f>'Monthly ELEC - Raw'!A166</f>
        <v>164</v>
      </c>
      <c r="B170" s="16">
        <f>('Monthly GAS - Raw'!B166*102)</f>
        <v>9690</v>
      </c>
      <c r="C170" s="16">
        <f>('Monthly GAS - Raw'!C166*102)</f>
        <v>9996</v>
      </c>
      <c r="D170" s="16">
        <f>('Monthly GAS - Raw'!D166*102)</f>
        <v>12342</v>
      </c>
      <c r="E170" s="16">
        <f>('Monthly GAS - Raw'!E166*102)</f>
        <v>0</v>
      </c>
      <c r="F170" s="16">
        <f>('Monthly GAS - Raw'!F166*102)</f>
        <v>11220</v>
      </c>
      <c r="G170" s="16">
        <f>('Monthly GAS - Raw'!G166*102)</f>
        <v>3264</v>
      </c>
      <c r="H170" s="16">
        <f>('Monthly GAS - Raw'!H166*102)</f>
        <v>1938</v>
      </c>
      <c r="I170" s="16">
        <f>('Monthly GAS - Raw'!I166*102)</f>
        <v>1632</v>
      </c>
      <c r="J170" s="16">
        <f>('Monthly GAS - Raw'!J166*102)</f>
        <v>1632</v>
      </c>
      <c r="K170" s="16">
        <f>('Monthly GAS - Raw'!K166*102)</f>
        <v>1530</v>
      </c>
      <c r="L170" s="16">
        <f>('Monthly GAS - Raw'!L166*102)</f>
        <v>4284</v>
      </c>
      <c r="M170" s="16">
        <f>('Monthly GAS - Raw'!M166*102)</f>
        <v>9078</v>
      </c>
      <c r="N170" s="16">
        <f>('Monthly GAS - Raw'!N166*102)</f>
        <v>66606</v>
      </c>
    </row>
    <row r="171" spans="1:14" x14ac:dyDescent="0.4">
      <c r="A171">
        <f>'Monthly ELEC - Raw'!A152</f>
        <v>150</v>
      </c>
      <c r="B171" s="16">
        <f>('Monthly GAS - Raw'!B152*102)</f>
        <v>8160</v>
      </c>
      <c r="C171" s="16">
        <f>('Monthly GAS - Raw'!C152*102)</f>
        <v>9282</v>
      </c>
      <c r="D171" s="16">
        <f>('Monthly GAS - Raw'!D152*102)</f>
        <v>11220</v>
      </c>
      <c r="E171" s="16">
        <f>('Monthly GAS - Raw'!E152*102)</f>
        <v>4692</v>
      </c>
      <c r="F171" s="16">
        <f>('Monthly GAS - Raw'!F152*102)</f>
        <v>2550</v>
      </c>
      <c r="G171" s="16">
        <f>('Monthly GAS - Raw'!G152*102)</f>
        <v>1836</v>
      </c>
      <c r="H171" s="16">
        <f>('Monthly GAS - Raw'!H152*102)</f>
        <v>1122</v>
      </c>
      <c r="I171" s="16">
        <f>('Monthly GAS - Raw'!I152*102)</f>
        <v>1122</v>
      </c>
      <c r="J171" s="16">
        <f>('Monthly GAS - Raw'!J152*102)</f>
        <v>1122</v>
      </c>
      <c r="K171" s="16">
        <f>('Monthly GAS - Raw'!K152*102)</f>
        <v>1122</v>
      </c>
      <c r="L171" s="16">
        <f>('Monthly GAS - Raw'!L152*102)</f>
        <v>2754</v>
      </c>
      <c r="M171" s="16">
        <f>('Monthly GAS - Raw'!M152*102)</f>
        <v>7242</v>
      </c>
      <c r="N171" s="16">
        <f>('Monthly GAS - Raw'!N152*102)</f>
        <v>52224</v>
      </c>
    </row>
    <row r="172" spans="1:14" x14ac:dyDescent="0.4">
      <c r="A172">
        <f>'Monthly ELEC - Raw'!A99</f>
        <v>97</v>
      </c>
      <c r="B172" s="16">
        <f>('Monthly GAS - Raw'!B99*102)</f>
        <v>12036</v>
      </c>
      <c r="C172" s="16">
        <f>('Monthly GAS - Raw'!C99*102)</f>
        <v>13056</v>
      </c>
      <c r="D172" s="16">
        <f>('Monthly GAS - Raw'!D99*102)</f>
        <v>15096</v>
      </c>
      <c r="E172" s="16">
        <f>('Monthly GAS - Raw'!E99*102)</f>
        <v>5406</v>
      </c>
      <c r="F172" s="16">
        <f>('Monthly GAS - Raw'!F99*102)</f>
        <v>5100</v>
      </c>
      <c r="G172" s="16">
        <f>('Monthly GAS - Raw'!G99*102)</f>
        <v>3162</v>
      </c>
      <c r="H172" s="16">
        <f>('Monthly GAS - Raw'!H99*102)</f>
        <v>1530</v>
      </c>
      <c r="I172" s="16">
        <f>('Monthly GAS - Raw'!I99*102)</f>
        <v>1326</v>
      </c>
      <c r="J172" s="16">
        <f>('Monthly GAS - Raw'!J99*102)</f>
        <v>1530</v>
      </c>
      <c r="K172" s="16">
        <f>('Monthly GAS - Raw'!K99*102)</f>
        <v>1428</v>
      </c>
      <c r="L172" s="16">
        <f>('Monthly GAS - Raw'!L99*102)</f>
        <v>2142</v>
      </c>
      <c r="M172" s="16">
        <f>('Monthly GAS - Raw'!M99*102)</f>
        <v>10098</v>
      </c>
      <c r="N172" s="16">
        <f>('Monthly GAS - Raw'!N99*102)</f>
        <v>71910</v>
      </c>
    </row>
    <row r="173" spans="1:14" x14ac:dyDescent="0.4">
      <c r="A173">
        <f>'Monthly ELEC - Raw'!A141</f>
        <v>139</v>
      </c>
      <c r="B173" s="16">
        <f>('Monthly GAS - Raw'!B141*102)</f>
        <v>8772</v>
      </c>
      <c r="C173" s="16">
        <f>('Monthly GAS - Raw'!C141*102)</f>
        <v>9792</v>
      </c>
      <c r="D173" s="16">
        <f>('Monthly GAS - Raw'!D141*102)</f>
        <v>11118</v>
      </c>
      <c r="E173" s="16">
        <f>('Monthly GAS - Raw'!E141*102)</f>
        <v>5406</v>
      </c>
      <c r="F173" s="16">
        <f>('Monthly GAS - Raw'!F141*102)</f>
        <v>3876</v>
      </c>
      <c r="G173" s="16">
        <f>('Monthly GAS - Raw'!G141*102)</f>
        <v>2448</v>
      </c>
      <c r="H173" s="16">
        <f>('Monthly GAS - Raw'!H141*102)</f>
        <v>918</v>
      </c>
      <c r="I173" s="16">
        <f>('Monthly GAS - Raw'!I141*102)</f>
        <v>1020</v>
      </c>
      <c r="J173" s="16">
        <f>('Monthly GAS - Raw'!J141*102)</f>
        <v>918</v>
      </c>
      <c r="K173" s="16">
        <f>('Monthly GAS - Raw'!K141*102)</f>
        <v>1632</v>
      </c>
      <c r="L173" s="16">
        <f>('Monthly GAS - Raw'!L141*102)</f>
        <v>4386</v>
      </c>
      <c r="M173" s="16">
        <f>('Monthly GAS - Raw'!M141*102)</f>
        <v>9894</v>
      </c>
      <c r="N173" s="16">
        <f>('Monthly GAS - Raw'!N141*102)</f>
        <v>60180</v>
      </c>
    </row>
    <row r="174" spans="1:14" x14ac:dyDescent="0.4">
      <c r="A174">
        <f>'Monthly ELEC - Raw'!A194</f>
        <v>192</v>
      </c>
      <c r="B174" s="16">
        <f>('Monthly GAS - Raw'!B194*102)</f>
        <v>13362</v>
      </c>
      <c r="C174" s="16">
        <f>('Monthly GAS - Raw'!C194*102)</f>
        <v>14178</v>
      </c>
      <c r="D174" s="16">
        <f>('Monthly GAS - Raw'!D194*102)</f>
        <v>15402</v>
      </c>
      <c r="E174" s="16">
        <f>('Monthly GAS - Raw'!E194*102)</f>
        <v>7140</v>
      </c>
      <c r="F174" s="16">
        <f>('Monthly GAS - Raw'!F194*102)</f>
        <v>6018</v>
      </c>
      <c r="G174" s="16">
        <f>('Monthly GAS - Raw'!G194*102)</f>
        <v>2550</v>
      </c>
      <c r="H174" s="16">
        <f>('Monthly GAS - Raw'!H194*102)</f>
        <v>408</v>
      </c>
      <c r="I174" s="16">
        <f>('Monthly GAS - Raw'!I194*102)</f>
        <v>306</v>
      </c>
      <c r="J174" s="16">
        <f>('Monthly GAS - Raw'!J194*102)</f>
        <v>306</v>
      </c>
      <c r="K174" s="16">
        <f>('Monthly GAS - Raw'!K194*102)</f>
        <v>1122</v>
      </c>
      <c r="L174" s="16">
        <f>('Monthly GAS - Raw'!L194*102)</f>
        <v>5508</v>
      </c>
      <c r="M174" s="16">
        <f>('Monthly GAS - Raw'!M194*102)</f>
        <v>12750</v>
      </c>
      <c r="N174" s="16">
        <f>('Monthly GAS - Raw'!N194*102)</f>
        <v>79050</v>
      </c>
    </row>
    <row r="175" spans="1:14" x14ac:dyDescent="0.4">
      <c r="A175">
        <f>'Monthly ELEC - Raw'!A180</f>
        <v>178</v>
      </c>
      <c r="B175" s="16">
        <f>('Monthly GAS - Raw'!B180*102)</f>
        <v>12036</v>
      </c>
      <c r="C175" s="16">
        <f>('Monthly GAS - Raw'!C180*102)</f>
        <v>14892</v>
      </c>
      <c r="D175" s="16">
        <f>('Monthly GAS - Raw'!D180*102)</f>
        <v>8364</v>
      </c>
      <c r="E175" s="16">
        <f>('Monthly GAS - Raw'!E180*102)</f>
        <v>6324</v>
      </c>
      <c r="F175" s="16">
        <f>('Monthly GAS - Raw'!F180*102)</f>
        <v>3366</v>
      </c>
      <c r="G175" s="16">
        <f>('Monthly GAS - Raw'!G180*102)</f>
        <v>1836</v>
      </c>
      <c r="H175" s="16">
        <f>('Monthly GAS - Raw'!H180*102)</f>
        <v>1326</v>
      </c>
      <c r="I175" s="16">
        <f>('Monthly GAS - Raw'!I180*102)</f>
        <v>1020</v>
      </c>
      <c r="J175" s="16">
        <f>('Monthly GAS - Raw'!J180*102)</f>
        <v>1428</v>
      </c>
      <c r="K175" s="16">
        <f>('Monthly GAS - Raw'!K180*102)</f>
        <v>2958</v>
      </c>
      <c r="L175" s="16">
        <f>('Monthly GAS - Raw'!L180*102)</f>
        <v>11526</v>
      </c>
      <c r="M175" s="16">
        <f>('Monthly GAS - Raw'!M180*102)</f>
        <v>13464</v>
      </c>
      <c r="N175" s="16">
        <f>('Monthly GAS - Raw'!N180*102)</f>
        <v>78540</v>
      </c>
    </row>
    <row r="176" spans="1:14" x14ac:dyDescent="0.4">
      <c r="A176">
        <f>'Monthly ELEC - Raw'!A212</f>
        <v>210</v>
      </c>
      <c r="B176" s="16">
        <f>('Monthly GAS - Raw'!B212*102)</f>
        <v>11118</v>
      </c>
      <c r="C176" s="16">
        <f>('Monthly GAS - Raw'!C212*102)</f>
        <v>12954</v>
      </c>
      <c r="D176" s="16">
        <f>('Monthly GAS - Raw'!D212*102)</f>
        <v>14994</v>
      </c>
      <c r="E176" s="16">
        <f>('Monthly GAS - Raw'!E212*102)</f>
        <v>6528</v>
      </c>
      <c r="F176" s="16">
        <f>('Monthly GAS - Raw'!F212*102)</f>
        <v>6120</v>
      </c>
      <c r="G176" s="16">
        <f>('Monthly GAS - Raw'!G212*102)</f>
        <v>4386</v>
      </c>
      <c r="H176" s="16">
        <f>('Monthly GAS - Raw'!H212*102)</f>
        <v>714</v>
      </c>
      <c r="I176" s="16">
        <f>('Monthly GAS - Raw'!I212*102)</f>
        <v>1836</v>
      </c>
      <c r="J176" s="16">
        <f>('Monthly GAS - Raw'!J212*102)</f>
        <v>2040</v>
      </c>
      <c r="K176" s="16">
        <f>('Monthly GAS - Raw'!K212*102)</f>
        <v>2040</v>
      </c>
      <c r="L176" s="16">
        <f>('Monthly GAS - Raw'!L212*102)</f>
        <v>4284</v>
      </c>
      <c r="M176" s="16">
        <f>('Monthly GAS - Raw'!M212*102)</f>
        <v>10812</v>
      </c>
      <c r="N176" s="16">
        <f>('Monthly GAS - Raw'!N212*102)</f>
        <v>77826</v>
      </c>
    </row>
    <row r="177" spans="1:14" x14ac:dyDescent="0.4">
      <c r="A177">
        <f>'Monthly ELEC - Raw'!A163</f>
        <v>161</v>
      </c>
      <c r="B177" s="16">
        <f>('Monthly GAS - Raw'!B163*102)</f>
        <v>10710</v>
      </c>
      <c r="C177" s="16">
        <f>('Monthly GAS - Raw'!C163*102)</f>
        <v>11220</v>
      </c>
      <c r="D177" s="16">
        <f>('Monthly GAS - Raw'!D163*102)</f>
        <v>13668</v>
      </c>
      <c r="E177" s="16">
        <f>('Monthly GAS - Raw'!E163*102)</f>
        <v>6528</v>
      </c>
      <c r="F177" s="16">
        <f>('Monthly GAS - Raw'!F163*102)</f>
        <v>4692</v>
      </c>
      <c r="G177" s="16">
        <f>('Monthly GAS - Raw'!G163*102)</f>
        <v>2448</v>
      </c>
      <c r="H177" s="16">
        <f>('Monthly GAS - Raw'!H163*102)</f>
        <v>1122</v>
      </c>
      <c r="I177" s="16">
        <f>('Monthly GAS - Raw'!I163*102)</f>
        <v>1326</v>
      </c>
      <c r="J177" s="16">
        <f>('Monthly GAS - Raw'!J163*102)</f>
        <v>1122</v>
      </c>
      <c r="K177" s="16">
        <f>('Monthly GAS - Raw'!K163*102)</f>
        <v>1326</v>
      </c>
      <c r="L177" s="16">
        <f>('Monthly GAS - Raw'!L163*102)</f>
        <v>2754</v>
      </c>
      <c r="M177" s="16">
        <f>('Monthly GAS - Raw'!M163*102)</f>
        <v>9486</v>
      </c>
      <c r="N177" s="16">
        <f>('Monthly GAS - Raw'!N163*102)</f>
        <v>66402</v>
      </c>
    </row>
    <row r="178" spans="1:14" x14ac:dyDescent="0.4">
      <c r="A178">
        <f>'Monthly ELEC - Raw'!A177</f>
        <v>175</v>
      </c>
      <c r="B178" s="16">
        <f>('Monthly GAS - Raw'!B177*102)</f>
        <v>12036</v>
      </c>
      <c r="C178" s="16">
        <f>('Monthly GAS - Raw'!C177*102)</f>
        <v>0</v>
      </c>
      <c r="D178" s="16">
        <f>('Monthly GAS - Raw'!D177*102)</f>
        <v>22134</v>
      </c>
      <c r="E178" s="16">
        <f>('Monthly GAS - Raw'!E177*102)</f>
        <v>5508</v>
      </c>
      <c r="F178" s="16">
        <f>('Monthly GAS - Raw'!F177*102)</f>
        <v>0</v>
      </c>
      <c r="G178" s="16">
        <f>('Monthly GAS - Raw'!G177*102)</f>
        <v>5202</v>
      </c>
      <c r="H178" s="16">
        <f>('Monthly GAS - Raw'!H177*102)</f>
        <v>1734</v>
      </c>
      <c r="I178" s="16">
        <f>('Monthly GAS - Raw'!I177*102)</f>
        <v>1530</v>
      </c>
      <c r="J178" s="16">
        <f>('Monthly GAS - Raw'!J177*102)</f>
        <v>1734</v>
      </c>
      <c r="K178" s="16">
        <f>('Monthly GAS - Raw'!K177*102)</f>
        <v>2754</v>
      </c>
      <c r="L178" s="16">
        <f>('Monthly GAS - Raw'!L177*102)</f>
        <v>0</v>
      </c>
      <c r="M178" s="16">
        <f>('Monthly GAS - Raw'!M177*102)</f>
        <v>16830</v>
      </c>
      <c r="N178" s="16">
        <f>('Monthly GAS - Raw'!N177*102)</f>
        <v>69462</v>
      </c>
    </row>
    <row r="179" spans="1:14" x14ac:dyDescent="0.4">
      <c r="A179">
        <f>'Monthly ELEC - Raw'!A76</f>
        <v>74</v>
      </c>
      <c r="B179" s="16">
        <f>('Monthly GAS - Raw'!B76*102)</f>
        <v>10914</v>
      </c>
      <c r="C179" s="16">
        <f>('Monthly GAS - Raw'!C76*102)</f>
        <v>12036</v>
      </c>
      <c r="D179" s="16">
        <f>('Monthly GAS - Raw'!D76*102)</f>
        <v>13464</v>
      </c>
      <c r="E179" s="16">
        <f>('Monthly GAS - Raw'!E76*102)</f>
        <v>6222</v>
      </c>
      <c r="F179" s="16">
        <f>('Monthly GAS - Raw'!F76*102)</f>
        <v>4794</v>
      </c>
      <c r="G179" s="16">
        <f>('Monthly GAS - Raw'!G76*102)</f>
        <v>2754</v>
      </c>
      <c r="H179" s="16">
        <f>('Monthly GAS - Raw'!H76*102)</f>
        <v>1020</v>
      </c>
      <c r="I179" s="16">
        <f>('Monthly GAS - Raw'!I76*102)</f>
        <v>816</v>
      </c>
      <c r="J179" s="16">
        <f>('Monthly GAS - Raw'!J76*102)</f>
        <v>1020</v>
      </c>
      <c r="K179" s="16">
        <f>('Monthly GAS - Raw'!K76*102)</f>
        <v>1734</v>
      </c>
      <c r="L179" s="16">
        <f>('Monthly GAS - Raw'!L76*102)</f>
        <v>4284</v>
      </c>
      <c r="M179" s="16">
        <f>('Monthly GAS - Raw'!M76*102)</f>
        <v>10710</v>
      </c>
      <c r="N179" s="16">
        <f>('Monthly GAS - Raw'!N76*102)</f>
        <v>69768</v>
      </c>
    </row>
    <row r="180" spans="1:14" x14ac:dyDescent="0.4">
      <c r="A180">
        <f>'Monthly ELEC - Raw'!A46</f>
        <v>44</v>
      </c>
      <c r="B180" s="16">
        <f>('Monthly GAS - Raw'!B46*102)</f>
        <v>10506</v>
      </c>
      <c r="C180" s="16">
        <f>('Monthly GAS - Raw'!C46*102)</f>
        <v>10812</v>
      </c>
      <c r="D180" s="16">
        <f>('Monthly GAS - Raw'!D46*102)</f>
        <v>12546</v>
      </c>
      <c r="E180" s="16">
        <f>('Monthly GAS - Raw'!E46*102)</f>
        <v>6834</v>
      </c>
      <c r="F180" s="16">
        <f>('Monthly GAS - Raw'!F46*102)</f>
        <v>4692</v>
      </c>
      <c r="G180" s="16">
        <f>('Monthly GAS - Raw'!G46*102)</f>
        <v>2856</v>
      </c>
      <c r="H180" s="16">
        <f>('Monthly GAS - Raw'!H46*102)</f>
        <v>1326</v>
      </c>
      <c r="I180" s="16">
        <f>('Monthly GAS - Raw'!I46*102)</f>
        <v>1224</v>
      </c>
      <c r="J180" s="16">
        <f>('Monthly GAS - Raw'!J46*102)</f>
        <v>1224</v>
      </c>
      <c r="K180" s="16">
        <f>('Monthly GAS - Raw'!K46*102)</f>
        <v>1632</v>
      </c>
      <c r="L180" s="16">
        <f>('Monthly GAS - Raw'!L46*102)</f>
        <v>4590</v>
      </c>
      <c r="M180" s="16">
        <f>('Monthly GAS - Raw'!M46*102)</f>
        <v>8976</v>
      </c>
      <c r="N180" s="16">
        <f>('Monthly GAS - Raw'!N46*102)</f>
        <v>67218</v>
      </c>
    </row>
    <row r="181" spans="1:14" x14ac:dyDescent="0.4">
      <c r="A181">
        <f>'Monthly ELEC - Raw'!A69</f>
        <v>67</v>
      </c>
      <c r="B181" s="16">
        <f>('Monthly GAS - Raw'!B69*102)</f>
        <v>10506</v>
      </c>
      <c r="C181" s="16">
        <f>('Monthly GAS - Raw'!C69*102)</f>
        <v>14076</v>
      </c>
      <c r="D181" s="16">
        <f>('Monthly GAS - Raw'!D69*102)</f>
        <v>14892</v>
      </c>
      <c r="E181" s="16">
        <f>('Monthly GAS - Raw'!E69*102)</f>
        <v>8568</v>
      </c>
      <c r="F181" s="16">
        <f>('Monthly GAS - Raw'!F69*102)</f>
        <v>6324</v>
      </c>
      <c r="G181" s="16">
        <f>('Monthly GAS - Raw'!G69*102)</f>
        <v>3978</v>
      </c>
      <c r="H181" s="16">
        <f>('Monthly GAS - Raw'!H69*102)</f>
        <v>1530</v>
      </c>
      <c r="I181" s="16">
        <f>('Monthly GAS - Raw'!I69*102)</f>
        <v>1122</v>
      </c>
      <c r="J181" s="16">
        <f>('Monthly GAS - Raw'!J69*102)</f>
        <v>1122</v>
      </c>
      <c r="K181" s="16">
        <f>('Monthly GAS - Raw'!K69*102)</f>
        <v>2448</v>
      </c>
      <c r="L181" s="16">
        <f>('Monthly GAS - Raw'!L69*102)</f>
        <v>5712</v>
      </c>
      <c r="M181" s="16">
        <f>('Monthly GAS - Raw'!M69*102)</f>
        <v>12648</v>
      </c>
      <c r="N181" s="16">
        <f>('Monthly GAS - Raw'!N69*102)</f>
        <v>82926</v>
      </c>
    </row>
    <row r="182" spans="1:14" x14ac:dyDescent="0.4">
      <c r="A182">
        <f>'Monthly ELEC - Raw'!A117</f>
        <v>115</v>
      </c>
      <c r="B182" s="16">
        <f>('Monthly GAS - Raw'!B117*102)</f>
        <v>12648</v>
      </c>
      <c r="C182" s="16">
        <f>('Monthly GAS - Raw'!C117*102)</f>
        <v>13974</v>
      </c>
      <c r="D182" s="16">
        <f>('Monthly GAS - Raw'!D117*102)</f>
        <v>14790</v>
      </c>
      <c r="E182" s="16">
        <f>('Monthly GAS - Raw'!E117*102)</f>
        <v>6426</v>
      </c>
      <c r="F182" s="16">
        <f>('Monthly GAS - Raw'!F117*102)</f>
        <v>4794</v>
      </c>
      <c r="G182" s="16">
        <f>('Monthly GAS - Raw'!G117*102)</f>
        <v>2856</v>
      </c>
      <c r="H182" s="16">
        <f>('Monthly GAS - Raw'!H117*102)</f>
        <v>1836</v>
      </c>
      <c r="I182" s="16">
        <f>('Monthly GAS - Raw'!I117*102)</f>
        <v>1632</v>
      </c>
      <c r="J182" s="16">
        <f>('Monthly GAS - Raw'!J117*102)</f>
        <v>1530</v>
      </c>
      <c r="K182" s="16">
        <f>('Monthly GAS - Raw'!K117*102)</f>
        <v>1632</v>
      </c>
      <c r="L182" s="16">
        <f>('Monthly GAS - Raw'!L117*102)</f>
        <v>2754</v>
      </c>
      <c r="M182" s="16">
        <f>('Monthly GAS - Raw'!M117*102)</f>
        <v>8262</v>
      </c>
      <c r="N182" s="16">
        <f>('Monthly GAS - Raw'!N117*102)</f>
        <v>73134</v>
      </c>
    </row>
    <row r="183" spans="1:14" x14ac:dyDescent="0.4">
      <c r="A183">
        <f>'Monthly ELEC - Raw'!A98</f>
        <v>96</v>
      </c>
      <c r="B183" s="16">
        <f>('Monthly GAS - Raw'!B98*102)</f>
        <v>13464</v>
      </c>
      <c r="C183" s="16">
        <f>('Monthly GAS - Raw'!C98*102)</f>
        <v>15708</v>
      </c>
      <c r="D183" s="16">
        <f>('Monthly GAS - Raw'!D98*102)</f>
        <v>16422</v>
      </c>
      <c r="E183" s="16">
        <f>('Monthly GAS - Raw'!E98*102)</f>
        <v>6630</v>
      </c>
      <c r="F183" s="16">
        <f>('Monthly GAS - Raw'!F98*102)</f>
        <v>5100</v>
      </c>
      <c r="G183" s="16">
        <f>('Monthly GAS - Raw'!G98*102)</f>
        <v>2550</v>
      </c>
      <c r="H183" s="16">
        <f>('Monthly GAS - Raw'!H98*102)</f>
        <v>1224</v>
      </c>
      <c r="I183" s="16">
        <f>('Monthly GAS - Raw'!I98*102)</f>
        <v>2142</v>
      </c>
      <c r="J183" s="16">
        <f>('Monthly GAS - Raw'!J98*102)</f>
        <v>1326</v>
      </c>
      <c r="K183" s="16">
        <f>('Monthly GAS - Raw'!K98*102)</f>
        <v>1224</v>
      </c>
      <c r="L183" s="16">
        <f>('Monthly GAS - Raw'!L98*102)</f>
        <v>3468</v>
      </c>
      <c r="M183" s="16">
        <f>('Monthly GAS - Raw'!M98*102)</f>
        <v>10710</v>
      </c>
      <c r="N183" s="16">
        <f>('Monthly GAS - Raw'!N98*102)</f>
        <v>79968</v>
      </c>
    </row>
    <row r="184" spans="1:14" x14ac:dyDescent="0.4">
      <c r="A184">
        <f>'Monthly ELEC - Raw'!A61</f>
        <v>59</v>
      </c>
      <c r="B184" s="16">
        <f>('Monthly GAS - Raw'!B61*102)</f>
        <v>9792</v>
      </c>
      <c r="C184" s="16">
        <f>('Monthly GAS - Raw'!C61*102)</f>
        <v>10710</v>
      </c>
      <c r="D184" s="16">
        <f>('Monthly GAS - Raw'!D61*102)</f>
        <v>11526</v>
      </c>
      <c r="E184" s="16">
        <f>('Monthly GAS - Raw'!E61*102)</f>
        <v>4998</v>
      </c>
      <c r="F184" s="16">
        <f>('Monthly GAS - Raw'!F61*102)</f>
        <v>3774</v>
      </c>
      <c r="G184" s="16">
        <f>('Monthly GAS - Raw'!G61*102)</f>
        <v>2040</v>
      </c>
      <c r="H184" s="16">
        <f>('Monthly GAS - Raw'!H61*102)</f>
        <v>1326</v>
      </c>
      <c r="I184" s="16">
        <f>('Monthly GAS - Raw'!I61*102)</f>
        <v>612</v>
      </c>
      <c r="J184" s="16">
        <f>('Monthly GAS - Raw'!J61*102)</f>
        <v>1428</v>
      </c>
      <c r="K184" s="16">
        <f>('Monthly GAS - Raw'!K61*102)</f>
        <v>1326</v>
      </c>
      <c r="L184" s="16">
        <f>('Monthly GAS - Raw'!L61*102)</f>
        <v>3468</v>
      </c>
      <c r="M184" s="16">
        <f>('Monthly GAS - Raw'!M61*102)</f>
        <v>7650</v>
      </c>
      <c r="N184" s="16">
        <f>('Monthly GAS - Raw'!N61*102)</f>
        <v>58650</v>
      </c>
    </row>
    <row r="185" spans="1:14" x14ac:dyDescent="0.4">
      <c r="A185">
        <f>'Monthly ELEC - Raw'!A42</f>
        <v>40</v>
      </c>
      <c r="B185" s="16">
        <f>('Monthly GAS - Raw'!B42*102)</f>
        <v>12750</v>
      </c>
      <c r="C185" s="16">
        <f>('Monthly GAS - Raw'!C42*102)</f>
        <v>13668</v>
      </c>
      <c r="D185" s="16">
        <f>('Monthly GAS - Raw'!D42*102)</f>
        <v>15810</v>
      </c>
      <c r="E185" s="16">
        <f>('Monthly GAS - Raw'!E42*102)</f>
        <v>7650</v>
      </c>
      <c r="F185" s="16">
        <f>('Monthly GAS - Raw'!F42*102)</f>
        <v>5610</v>
      </c>
      <c r="G185" s="16">
        <f>('Monthly GAS - Raw'!G42*102)</f>
        <v>3978</v>
      </c>
      <c r="H185" s="16">
        <f>('Monthly GAS - Raw'!H42*102)</f>
        <v>1326</v>
      </c>
      <c r="I185" s="16">
        <f>('Monthly GAS - Raw'!I42*102)</f>
        <v>1530</v>
      </c>
      <c r="J185" s="16">
        <f>('Monthly GAS - Raw'!J42*102)</f>
        <v>1530</v>
      </c>
      <c r="K185" s="16">
        <f>('Monthly GAS - Raw'!K42*102)</f>
        <v>2754</v>
      </c>
      <c r="L185" s="16">
        <f>('Monthly GAS - Raw'!L42*102)</f>
        <v>5304</v>
      </c>
      <c r="M185" s="16">
        <f>('Monthly GAS - Raw'!M42*102)</f>
        <v>11322</v>
      </c>
      <c r="N185" s="16">
        <f>('Monthly GAS - Raw'!N42*102)</f>
        <v>83232</v>
      </c>
    </row>
    <row r="186" spans="1:14" x14ac:dyDescent="0.4">
      <c r="A186">
        <f>'Monthly ELEC - Raw'!A78</f>
        <v>76</v>
      </c>
      <c r="B186" s="16">
        <f>('Monthly GAS - Raw'!B78*102)</f>
        <v>9078</v>
      </c>
      <c r="C186" s="16">
        <f>('Monthly GAS - Raw'!C78*102)</f>
        <v>10200</v>
      </c>
      <c r="D186" s="16">
        <f>('Monthly GAS - Raw'!D78*102)</f>
        <v>11220</v>
      </c>
      <c r="E186" s="16">
        <f>('Monthly GAS - Raw'!E78*102)</f>
        <v>4896</v>
      </c>
      <c r="F186" s="16">
        <f>('Monthly GAS - Raw'!F78*102)</f>
        <v>3774</v>
      </c>
      <c r="G186" s="16">
        <f>('Monthly GAS - Raw'!G78*102)</f>
        <v>2550</v>
      </c>
      <c r="H186" s="16">
        <f>('Monthly GAS - Raw'!H78*102)</f>
        <v>1326</v>
      </c>
      <c r="I186" s="16">
        <f>('Monthly GAS - Raw'!I78*102)</f>
        <v>1122</v>
      </c>
      <c r="J186" s="16">
        <f>('Monthly GAS - Raw'!J78*102)</f>
        <v>1326</v>
      </c>
      <c r="K186" s="16">
        <f>('Monthly GAS - Raw'!K78*102)</f>
        <v>1224</v>
      </c>
      <c r="L186" s="16">
        <f>('Monthly GAS - Raw'!L78*102)</f>
        <v>2856</v>
      </c>
      <c r="M186" s="16">
        <f>('Monthly GAS - Raw'!M78*102)</f>
        <v>8262</v>
      </c>
      <c r="N186" s="16">
        <f>('Monthly GAS - Raw'!N78*102)</f>
        <v>57834</v>
      </c>
    </row>
    <row r="187" spans="1:14" x14ac:dyDescent="0.4">
      <c r="A187">
        <f>'Monthly ELEC - Raw'!A44</f>
        <v>42</v>
      </c>
      <c r="B187" s="16">
        <f>('Monthly GAS - Raw'!B44*102)</f>
        <v>10914</v>
      </c>
      <c r="C187" s="16">
        <f>('Monthly GAS - Raw'!C44*102)</f>
        <v>11628</v>
      </c>
      <c r="D187" s="16">
        <f>('Monthly GAS - Raw'!D44*102)</f>
        <v>13362</v>
      </c>
      <c r="E187" s="16">
        <f>('Monthly GAS - Raw'!E44*102)</f>
        <v>5916</v>
      </c>
      <c r="F187" s="16">
        <f>('Monthly GAS - Raw'!F44*102)</f>
        <v>4386</v>
      </c>
      <c r="G187" s="16">
        <f>('Monthly GAS - Raw'!G44*102)</f>
        <v>3672</v>
      </c>
      <c r="H187" s="16">
        <f>('Monthly GAS - Raw'!H44*102)</f>
        <v>1428</v>
      </c>
      <c r="I187" s="16">
        <f>('Monthly GAS - Raw'!I44*102)</f>
        <v>1224</v>
      </c>
      <c r="J187" s="16">
        <f>('Monthly GAS - Raw'!J44*102)</f>
        <v>1428</v>
      </c>
      <c r="K187" s="16">
        <f>('Monthly GAS - Raw'!K44*102)</f>
        <v>1530</v>
      </c>
      <c r="L187" s="16">
        <f>('Monthly GAS - Raw'!L44*102)</f>
        <v>3876</v>
      </c>
      <c r="M187" s="16">
        <f>('Monthly GAS - Raw'!M44*102)</f>
        <v>9384</v>
      </c>
      <c r="N187" s="16">
        <f>('Monthly GAS - Raw'!N44*102)</f>
        <v>68748</v>
      </c>
    </row>
    <row r="188" spans="1:14" x14ac:dyDescent="0.4">
      <c r="A188">
        <f>'Monthly ELEC - Raw'!A193</f>
        <v>191</v>
      </c>
      <c r="B188" s="16">
        <f>('Monthly GAS - Raw'!B193*102)</f>
        <v>11730</v>
      </c>
      <c r="C188" s="16">
        <f>('Monthly GAS - Raw'!C193*102)</f>
        <v>12138</v>
      </c>
      <c r="D188" s="16">
        <f>('Monthly GAS - Raw'!D193*102)</f>
        <v>13566</v>
      </c>
      <c r="E188" s="16">
        <f>('Monthly GAS - Raw'!E193*102)</f>
        <v>5916</v>
      </c>
      <c r="F188" s="16">
        <f>('Monthly GAS - Raw'!F193*102)</f>
        <v>4692</v>
      </c>
      <c r="G188" s="16">
        <f>('Monthly GAS - Raw'!G193*102)</f>
        <v>2856</v>
      </c>
      <c r="H188" s="16">
        <f>('Monthly GAS - Raw'!H193*102)</f>
        <v>1530</v>
      </c>
      <c r="I188" s="16">
        <f>('Monthly GAS - Raw'!I193*102)</f>
        <v>1326</v>
      </c>
      <c r="J188" s="16">
        <f>('Monthly GAS - Raw'!J193*102)</f>
        <v>1428</v>
      </c>
      <c r="K188" s="16">
        <f>('Monthly GAS - Raw'!K193*102)</f>
        <v>1836</v>
      </c>
      <c r="L188" s="16">
        <f>('Monthly GAS - Raw'!L193*102)</f>
        <v>4998</v>
      </c>
      <c r="M188" s="16">
        <f>('Monthly GAS - Raw'!M193*102)</f>
        <v>10608</v>
      </c>
      <c r="N188" s="16">
        <f>('Monthly GAS - Raw'!N193*102)</f>
        <v>72624</v>
      </c>
    </row>
    <row r="189" spans="1:14" x14ac:dyDescent="0.4">
      <c r="A189">
        <f>'Monthly ELEC - Raw'!A186</f>
        <v>184</v>
      </c>
      <c r="B189" s="16">
        <f>('Monthly GAS - Raw'!B186*102)</f>
        <v>11730</v>
      </c>
      <c r="C189" s="16">
        <f>('Monthly GAS - Raw'!C186*102)</f>
        <v>14586</v>
      </c>
      <c r="D189" s="16">
        <f>('Monthly GAS - Raw'!D186*102)</f>
        <v>13872</v>
      </c>
      <c r="E189" s="16">
        <f>('Monthly GAS - Raw'!E186*102)</f>
        <v>6018</v>
      </c>
      <c r="F189" s="16">
        <f>('Monthly GAS - Raw'!F186*102)</f>
        <v>4896</v>
      </c>
      <c r="G189" s="16">
        <f>('Monthly GAS - Raw'!G186*102)</f>
        <v>3366</v>
      </c>
      <c r="H189" s="16">
        <f>('Monthly GAS - Raw'!H186*102)</f>
        <v>3060</v>
      </c>
      <c r="I189" s="16">
        <f>('Monthly GAS - Raw'!I186*102)</f>
        <v>2652</v>
      </c>
      <c r="J189" s="16">
        <f>('Monthly GAS - Raw'!J186*102)</f>
        <v>2856</v>
      </c>
      <c r="K189" s="16">
        <f>('Monthly GAS - Raw'!K186*102)</f>
        <v>2856</v>
      </c>
      <c r="L189" s="16">
        <f>('Monthly GAS - Raw'!L186*102)</f>
        <v>5202</v>
      </c>
      <c r="M189" s="16">
        <f>('Monthly GAS - Raw'!M186*102)</f>
        <v>10812</v>
      </c>
      <c r="N189" s="16">
        <f>('Monthly GAS - Raw'!N186*102)</f>
        <v>81906</v>
      </c>
    </row>
    <row r="190" spans="1:14" x14ac:dyDescent="0.4">
      <c r="A190">
        <f>'Monthly ELEC - Raw'!A57</f>
        <v>55</v>
      </c>
      <c r="B190" s="16">
        <f>('Monthly GAS - Raw'!B57*102)</f>
        <v>12852</v>
      </c>
      <c r="C190" s="16">
        <f>('Monthly GAS - Raw'!C57*102)</f>
        <v>15402</v>
      </c>
      <c r="D190" s="16">
        <f>('Monthly GAS - Raw'!D57*102)</f>
        <v>11526</v>
      </c>
      <c r="E190" s="16">
        <f>('Monthly GAS - Raw'!E57*102)</f>
        <v>8262</v>
      </c>
      <c r="F190" s="16">
        <f>('Monthly GAS - Raw'!F57*102)</f>
        <v>6222</v>
      </c>
      <c r="G190" s="16">
        <f>('Monthly GAS - Raw'!G57*102)</f>
        <v>2550</v>
      </c>
      <c r="H190" s="16">
        <f>('Monthly GAS - Raw'!H57*102)</f>
        <v>1530</v>
      </c>
      <c r="I190" s="16">
        <f>('Monthly GAS - Raw'!I57*102)</f>
        <v>1122</v>
      </c>
      <c r="J190" s="16">
        <f>('Monthly GAS - Raw'!J57*102)</f>
        <v>1224</v>
      </c>
      <c r="K190" s="16">
        <f>('Monthly GAS - Raw'!K57*102)</f>
        <v>1326</v>
      </c>
      <c r="L190" s="16">
        <f>('Monthly GAS - Raw'!L57*102)</f>
        <v>8160</v>
      </c>
      <c r="M190" s="16">
        <f>('Monthly GAS - Raw'!M57*102)</f>
        <v>10404</v>
      </c>
      <c r="N190" s="16">
        <f>('Monthly GAS - Raw'!N57*102)</f>
        <v>80580</v>
      </c>
    </row>
    <row r="191" spans="1:14" x14ac:dyDescent="0.4">
      <c r="A191">
        <f>'Monthly ELEC - Raw'!A54</f>
        <v>52</v>
      </c>
      <c r="B191" s="16">
        <f>('Monthly GAS - Raw'!B54*102)</f>
        <v>11934</v>
      </c>
      <c r="C191" s="16">
        <f>('Monthly GAS - Raw'!C54*102)</f>
        <v>13260</v>
      </c>
      <c r="D191" s="16">
        <f>('Monthly GAS - Raw'!D54*102)</f>
        <v>15708</v>
      </c>
      <c r="E191" s="16">
        <f>('Monthly GAS - Raw'!E54*102)</f>
        <v>7752</v>
      </c>
      <c r="F191" s="16">
        <f>('Monthly GAS - Raw'!F54*102)</f>
        <v>6426</v>
      </c>
      <c r="G191" s="16">
        <f>('Monthly GAS - Raw'!G54*102)</f>
        <v>3468</v>
      </c>
      <c r="H191" s="16">
        <f>('Monthly GAS - Raw'!H54*102)</f>
        <v>918</v>
      </c>
      <c r="I191" s="16">
        <f>('Monthly GAS - Raw'!I54*102)</f>
        <v>816</v>
      </c>
      <c r="J191" s="16">
        <f>('Monthly GAS - Raw'!J54*102)</f>
        <v>816</v>
      </c>
      <c r="K191" s="16">
        <f>('Monthly GAS - Raw'!K54*102)</f>
        <v>1428</v>
      </c>
      <c r="L191" s="16">
        <f>('Monthly GAS - Raw'!L54*102)</f>
        <v>5100</v>
      </c>
      <c r="M191" s="16">
        <f>('Monthly GAS - Raw'!M54*102)</f>
        <v>11424</v>
      </c>
      <c r="N191" s="16">
        <f>('Monthly GAS - Raw'!N54*102)</f>
        <v>79050</v>
      </c>
    </row>
    <row r="192" spans="1:14" x14ac:dyDescent="0.4">
      <c r="A192">
        <f>'Monthly ELEC - Raw'!A176</f>
        <v>174</v>
      </c>
      <c r="B192" s="16">
        <f>('Monthly GAS - Raw'!B176*102)</f>
        <v>11832</v>
      </c>
      <c r="C192" s="16">
        <f>('Monthly GAS - Raw'!C176*102)</f>
        <v>12036</v>
      </c>
      <c r="D192" s="16">
        <f>('Monthly GAS - Raw'!D176*102)</f>
        <v>15096</v>
      </c>
      <c r="E192" s="16">
        <f>('Monthly GAS - Raw'!E176*102)</f>
        <v>7344</v>
      </c>
      <c r="F192" s="16">
        <f>('Monthly GAS - Raw'!F176*102)</f>
        <v>6120</v>
      </c>
      <c r="G192" s="16">
        <f>('Monthly GAS - Raw'!G176*102)</f>
        <v>3264</v>
      </c>
      <c r="H192" s="16">
        <f>('Monthly GAS - Raw'!H176*102)</f>
        <v>918</v>
      </c>
      <c r="I192" s="16">
        <f>('Monthly GAS - Raw'!I176*102)</f>
        <v>816</v>
      </c>
      <c r="J192" s="16">
        <f>('Monthly GAS - Raw'!J176*102)</f>
        <v>918</v>
      </c>
      <c r="K192" s="16">
        <f>('Monthly GAS - Raw'!K176*102)</f>
        <v>1836</v>
      </c>
      <c r="L192" s="16">
        <f>('Monthly GAS - Raw'!L176*102)</f>
        <v>4590</v>
      </c>
      <c r="M192" s="16">
        <f>('Monthly GAS - Raw'!M176*102)</f>
        <v>10404</v>
      </c>
      <c r="N192" s="16">
        <f>('Monthly GAS - Raw'!N176*102)</f>
        <v>75174</v>
      </c>
    </row>
    <row r="193" spans="1:14" x14ac:dyDescent="0.4">
      <c r="A193">
        <f>'Monthly ELEC - Raw'!A190</f>
        <v>188</v>
      </c>
      <c r="B193" s="16">
        <f>('Monthly GAS - Raw'!B190*102)</f>
        <v>6120</v>
      </c>
      <c r="C193" s="16">
        <f>('Monthly GAS - Raw'!C190*102)</f>
        <v>8568</v>
      </c>
      <c r="D193" s="16">
        <f>('Monthly GAS - Raw'!D190*102)</f>
        <v>9384</v>
      </c>
      <c r="E193" s="16">
        <f>('Monthly GAS - Raw'!E190*102)</f>
        <v>4182</v>
      </c>
      <c r="F193" s="16">
        <f>('Monthly GAS - Raw'!F190*102)</f>
        <v>2958</v>
      </c>
      <c r="G193" s="16">
        <f>('Monthly GAS - Raw'!G190*102)</f>
        <v>2652</v>
      </c>
      <c r="H193" s="16">
        <f>('Monthly GAS - Raw'!H190*102)</f>
        <v>1836</v>
      </c>
      <c r="I193" s="16">
        <f>('Monthly GAS - Raw'!I190*102)</f>
        <v>2142</v>
      </c>
      <c r="J193" s="16">
        <f>('Monthly GAS - Raw'!J190*102)</f>
        <v>2346</v>
      </c>
      <c r="K193" s="16">
        <f>('Monthly GAS - Raw'!K190*102)</f>
        <v>2142</v>
      </c>
      <c r="L193" s="16">
        <f>('Monthly GAS - Raw'!L190*102)</f>
        <v>2244</v>
      </c>
      <c r="M193" s="16">
        <f>('Monthly GAS - Raw'!M190*102)</f>
        <v>3060</v>
      </c>
      <c r="N193" s="16">
        <f>('Monthly GAS - Raw'!N190*102)</f>
        <v>47634</v>
      </c>
    </row>
    <row r="194" spans="1:14" x14ac:dyDescent="0.4">
      <c r="A194">
        <f>'Monthly ELEC - Raw'!A35</f>
        <v>33</v>
      </c>
      <c r="B194" s="16">
        <f>('Monthly GAS - Raw'!B35*102)</f>
        <v>11832</v>
      </c>
      <c r="C194" s="16">
        <f>('Monthly GAS - Raw'!C35*102)</f>
        <v>11934</v>
      </c>
      <c r="D194" s="16">
        <f>('Monthly GAS - Raw'!D35*102)</f>
        <v>15096</v>
      </c>
      <c r="E194" s="16">
        <f>('Monthly GAS - Raw'!E35*102)</f>
        <v>6426</v>
      </c>
      <c r="F194" s="16">
        <f>('Monthly GAS - Raw'!F35*102)</f>
        <v>5202</v>
      </c>
      <c r="G194" s="16">
        <f>('Monthly GAS - Raw'!G35*102)</f>
        <v>3672</v>
      </c>
      <c r="H194" s="16">
        <f>('Monthly GAS - Raw'!H35*102)</f>
        <v>1326</v>
      </c>
      <c r="I194" s="16">
        <f>('Monthly GAS - Raw'!I35*102)</f>
        <v>1428</v>
      </c>
      <c r="J194" s="16">
        <f>('Monthly GAS - Raw'!J35*102)</f>
        <v>1326</v>
      </c>
      <c r="K194" s="16">
        <f>('Monthly GAS - Raw'!K35*102)</f>
        <v>1734</v>
      </c>
      <c r="L194" s="16">
        <f>('Monthly GAS - Raw'!L35*102)</f>
        <v>4998</v>
      </c>
      <c r="M194" s="16">
        <f>('Monthly GAS - Raw'!M35*102)</f>
        <v>12138</v>
      </c>
      <c r="N194" s="16">
        <f>('Monthly GAS - Raw'!N35*102)</f>
        <v>77112</v>
      </c>
    </row>
    <row r="195" spans="1:14" x14ac:dyDescent="0.4">
      <c r="A195">
        <f>'Monthly ELEC - Raw'!A84</f>
        <v>82</v>
      </c>
      <c r="B195" s="16">
        <f>('Monthly GAS - Raw'!B84*102)</f>
        <v>13158</v>
      </c>
      <c r="C195" s="16">
        <f>('Monthly GAS - Raw'!C84*102)</f>
        <v>15402</v>
      </c>
      <c r="D195" s="16">
        <f>('Monthly GAS - Raw'!D84*102)</f>
        <v>13260</v>
      </c>
      <c r="E195" s="16">
        <f>('Monthly GAS - Raw'!E84*102)</f>
        <v>8772</v>
      </c>
      <c r="F195" s="16">
        <f>('Monthly GAS - Raw'!F84*102)</f>
        <v>5406</v>
      </c>
      <c r="G195" s="16">
        <f>('Monthly GAS - Raw'!G84*102)</f>
        <v>2754</v>
      </c>
      <c r="H195" s="16">
        <f>('Monthly GAS - Raw'!H84*102)</f>
        <v>2550</v>
      </c>
      <c r="I195" s="16">
        <f>('Monthly GAS - Raw'!I84*102)</f>
        <v>612</v>
      </c>
      <c r="J195" s="16">
        <f>('Monthly GAS - Raw'!J84*102)</f>
        <v>510</v>
      </c>
      <c r="K195" s="16">
        <f>('Monthly GAS - Raw'!K84*102)</f>
        <v>714</v>
      </c>
      <c r="L195" s="16">
        <f>('Monthly GAS - Raw'!L84*102)</f>
        <v>1428</v>
      </c>
      <c r="M195" s="16">
        <f>('Monthly GAS - Raw'!M84*102)</f>
        <v>9384</v>
      </c>
      <c r="N195" s="16">
        <f>('Monthly GAS - Raw'!N84*102)</f>
        <v>73950</v>
      </c>
    </row>
    <row r="196" spans="1:14" x14ac:dyDescent="0.4">
      <c r="A196">
        <f>'Monthly ELEC - Raw'!A249</f>
        <v>247</v>
      </c>
      <c r="B196" s="16">
        <f>+('Monthly GAS - Raw'!B249*102)</f>
        <v>12240</v>
      </c>
      <c r="C196" s="16">
        <f>+('Monthly GAS - Raw'!C249*102)</f>
        <v>13260</v>
      </c>
      <c r="D196" s="16">
        <f>+('Monthly GAS - Raw'!D249*102)</f>
        <v>12852</v>
      </c>
      <c r="E196" s="16">
        <f>+('Monthly GAS - Raw'!E249*102)</f>
        <v>6018</v>
      </c>
      <c r="F196" s="16">
        <f>+('Monthly GAS - Raw'!F249*102)</f>
        <v>4386</v>
      </c>
      <c r="G196" s="16">
        <f>+('Monthly GAS - Raw'!G249*102)</f>
        <v>2958</v>
      </c>
      <c r="H196" s="16">
        <f>+('Monthly GAS - Raw'!H249*102)</f>
        <v>1734</v>
      </c>
      <c r="I196" s="16">
        <f>+('Monthly GAS - Raw'!I249*102)</f>
        <v>1938</v>
      </c>
      <c r="J196" s="16">
        <f>+('Monthly GAS - Raw'!J249*102)</f>
        <v>2142</v>
      </c>
      <c r="K196" s="16">
        <f>+('Monthly GAS - Raw'!K249*102)</f>
        <v>2346</v>
      </c>
      <c r="L196" s="16">
        <f>+('Monthly GAS - Raw'!L249*102)</f>
        <v>5304</v>
      </c>
      <c r="M196" s="16">
        <f>+('Monthly GAS - Raw'!M249*102)</f>
        <v>12546</v>
      </c>
      <c r="N196" s="16">
        <f>+('Monthly GAS - Raw'!N249*102)</f>
        <v>77724</v>
      </c>
    </row>
    <row r="197" spans="1:14" x14ac:dyDescent="0.4">
      <c r="A197">
        <f>'Monthly ELEC - Raw'!A120</f>
        <v>118</v>
      </c>
      <c r="B197" s="16">
        <f>('Monthly GAS - Raw'!B120*102)</f>
        <v>13872</v>
      </c>
      <c r="C197" s="16">
        <f>('Monthly GAS - Raw'!C120*102)</f>
        <v>12546</v>
      </c>
      <c r="D197" s="16">
        <f>('Monthly GAS - Raw'!D120*102)</f>
        <v>14484</v>
      </c>
      <c r="E197" s="16">
        <f>('Monthly GAS - Raw'!E120*102)</f>
        <v>9078</v>
      </c>
      <c r="F197" s="16">
        <f>('Monthly GAS - Raw'!F120*102)</f>
        <v>7854</v>
      </c>
      <c r="G197" s="16">
        <f>('Monthly GAS - Raw'!G120*102)</f>
        <v>4692</v>
      </c>
      <c r="H197" s="16">
        <f>('Monthly GAS - Raw'!H120*102)</f>
        <v>1530</v>
      </c>
      <c r="I197" s="16">
        <f>('Monthly GAS - Raw'!I120*102)</f>
        <v>1020</v>
      </c>
      <c r="J197" s="16">
        <f>('Monthly GAS - Raw'!J120*102)</f>
        <v>1224</v>
      </c>
      <c r="K197" s="16">
        <f>('Monthly GAS - Raw'!K120*102)</f>
        <v>1734</v>
      </c>
      <c r="L197" s="16">
        <f>('Monthly GAS - Raw'!L120*102)</f>
        <v>5304</v>
      </c>
      <c r="M197" s="16">
        <f>('Monthly GAS - Raw'!M120*102)</f>
        <v>13056</v>
      </c>
      <c r="N197" s="16">
        <f>('Monthly GAS - Raw'!N120*102)</f>
        <v>86394</v>
      </c>
    </row>
    <row r="198" spans="1:14" x14ac:dyDescent="0.4">
      <c r="A198">
        <f>'Monthly ELEC - Raw'!A129</f>
        <v>127</v>
      </c>
      <c r="B198" s="16">
        <f>('Monthly GAS - Raw'!B129*102)</f>
        <v>9180</v>
      </c>
      <c r="C198" s="16">
        <f>('Monthly GAS - Raw'!C129*102)</f>
        <v>12240</v>
      </c>
      <c r="D198" s="16">
        <f>('Monthly GAS - Raw'!D129*102)</f>
        <v>7854</v>
      </c>
      <c r="E198" s="16">
        <f>('Monthly GAS - Raw'!E129*102)</f>
        <v>4488</v>
      </c>
      <c r="F198" s="16">
        <f>('Monthly GAS - Raw'!F129*102)</f>
        <v>3060</v>
      </c>
      <c r="G198" s="16">
        <f>('Monthly GAS - Raw'!G129*102)</f>
        <v>1122</v>
      </c>
      <c r="H198" s="16">
        <f>('Monthly GAS - Raw'!H129*102)</f>
        <v>816</v>
      </c>
      <c r="I198" s="16">
        <f>('Monthly GAS - Raw'!I129*102)</f>
        <v>612</v>
      </c>
      <c r="J198" s="16">
        <f>('Monthly GAS - Raw'!J129*102)</f>
        <v>714</v>
      </c>
      <c r="K198" s="16">
        <f>('Monthly GAS - Raw'!K129*102)</f>
        <v>1122</v>
      </c>
      <c r="L198" s="16">
        <f>('Monthly GAS - Raw'!L129*102)</f>
        <v>4998</v>
      </c>
      <c r="M198" s="16">
        <f>('Monthly GAS - Raw'!M129*102)</f>
        <v>8058</v>
      </c>
      <c r="N198" s="16">
        <f>('Monthly GAS - Raw'!N129*102)</f>
        <v>54264</v>
      </c>
    </row>
    <row r="199" spans="1:14" x14ac:dyDescent="0.4">
      <c r="A199">
        <f>'Monthly ELEC - Raw'!A93</f>
        <v>91</v>
      </c>
      <c r="B199" s="16">
        <f>('Monthly GAS - Raw'!B93*102)</f>
        <v>12852</v>
      </c>
      <c r="C199" s="16">
        <f>('Monthly GAS - Raw'!C93*102)</f>
        <v>14280</v>
      </c>
      <c r="D199" s="16">
        <f>('Monthly GAS - Raw'!D93*102)</f>
        <v>16014</v>
      </c>
      <c r="E199" s="16">
        <f>('Monthly GAS - Raw'!E93*102)</f>
        <v>8364</v>
      </c>
      <c r="F199" s="16">
        <f>('Monthly GAS - Raw'!F93*102)</f>
        <v>6426</v>
      </c>
      <c r="G199" s="16">
        <f>('Monthly GAS - Raw'!G93*102)</f>
        <v>3774</v>
      </c>
      <c r="H199" s="16">
        <f>('Monthly GAS - Raw'!H93*102)</f>
        <v>1938</v>
      </c>
      <c r="I199" s="16">
        <f>('Monthly GAS - Raw'!I93*102)</f>
        <v>2244</v>
      </c>
      <c r="J199" s="16">
        <f>('Monthly GAS - Raw'!J93*102)</f>
        <v>2448</v>
      </c>
      <c r="K199" s="16">
        <f>('Monthly GAS - Raw'!K93*102)</f>
        <v>2652</v>
      </c>
      <c r="L199" s="16">
        <f>('Monthly GAS - Raw'!L93*102)</f>
        <v>5916</v>
      </c>
      <c r="M199" s="16">
        <f>('Monthly GAS - Raw'!M93*102)</f>
        <v>12240</v>
      </c>
      <c r="N199" s="16">
        <f>('Monthly GAS - Raw'!N93*102)</f>
        <v>89148</v>
      </c>
    </row>
    <row r="200" spans="1:14" x14ac:dyDescent="0.4">
      <c r="A200">
        <f>'Monthly ELEC - Raw'!A14</f>
        <v>12</v>
      </c>
      <c r="B200" s="16">
        <f>('Monthly GAS - Raw'!B14*102)</f>
        <v>12036</v>
      </c>
      <c r="C200" s="16">
        <f>('Monthly GAS - Raw'!C14*102)</f>
        <v>13260</v>
      </c>
      <c r="D200" s="16">
        <f>('Monthly GAS - Raw'!D14*102)</f>
        <v>15096</v>
      </c>
      <c r="E200" s="16">
        <f>('Monthly GAS - Raw'!E14*102)</f>
        <v>6528</v>
      </c>
      <c r="F200" s="16">
        <f>('Monthly GAS - Raw'!F14*102)</f>
        <v>5100</v>
      </c>
      <c r="G200" s="16">
        <f>('Monthly GAS - Raw'!G14*102)</f>
        <v>2448</v>
      </c>
      <c r="H200" s="16">
        <f>('Monthly GAS - Raw'!H14*102)</f>
        <v>1428</v>
      </c>
      <c r="I200" s="16">
        <f>('Monthly GAS - Raw'!I14*102)</f>
        <v>1326</v>
      </c>
      <c r="J200" s="16">
        <f>('Monthly GAS - Raw'!J14*102)</f>
        <v>1326</v>
      </c>
      <c r="K200" s="16">
        <f>('Monthly GAS - Raw'!K14*102)</f>
        <v>1632</v>
      </c>
      <c r="L200" s="16">
        <f>('Monthly GAS - Raw'!L14*102)</f>
        <v>4488</v>
      </c>
      <c r="M200" s="16">
        <f>('Monthly GAS - Raw'!M14*102)</f>
        <v>11934</v>
      </c>
      <c r="N200" s="16">
        <f>('Monthly GAS - Raw'!N14*102)</f>
        <v>76602</v>
      </c>
    </row>
    <row r="201" spans="1:14" x14ac:dyDescent="0.4">
      <c r="A201">
        <f>'Monthly ELEC - Raw'!A5</f>
        <v>3</v>
      </c>
      <c r="B201" s="16">
        <f>('Monthly GAS - Raw'!B5*102)</f>
        <v>12750</v>
      </c>
      <c r="C201" s="16">
        <f>('Monthly GAS - Raw'!C5*102)</f>
        <v>13974</v>
      </c>
      <c r="D201" s="16">
        <f>('Monthly GAS - Raw'!D5*102)</f>
        <v>15912</v>
      </c>
      <c r="E201" s="16">
        <f>('Monthly GAS - Raw'!E5*102)</f>
        <v>7752</v>
      </c>
      <c r="F201" s="16">
        <f>('Monthly GAS - Raw'!F5*102)</f>
        <v>6732</v>
      </c>
      <c r="G201" s="16">
        <f>('Monthly GAS - Raw'!G5*102)</f>
        <v>4284</v>
      </c>
      <c r="H201" s="16">
        <f>('Monthly GAS - Raw'!H5*102)</f>
        <v>1734</v>
      </c>
      <c r="I201" s="16">
        <f>('Monthly GAS - Raw'!I5*102)</f>
        <v>1326</v>
      </c>
      <c r="J201" s="16">
        <f>('Monthly GAS - Raw'!J5*102)</f>
        <v>1122</v>
      </c>
      <c r="K201" s="16">
        <f>('Monthly GAS - Raw'!K5*102)</f>
        <v>2448</v>
      </c>
      <c r="L201" s="16">
        <f>('Monthly GAS - Raw'!L5*102)</f>
        <v>5916</v>
      </c>
      <c r="M201" s="16">
        <f>('Monthly GAS - Raw'!M5*102)</f>
        <v>12750</v>
      </c>
      <c r="N201" s="16">
        <f>('Monthly GAS - Raw'!N5*102)</f>
        <v>86700</v>
      </c>
    </row>
    <row r="202" spans="1:14" x14ac:dyDescent="0.4">
      <c r="A202">
        <f>'Monthly ELEC - Raw'!A238</f>
        <v>236</v>
      </c>
      <c r="B202" s="16">
        <f>('Monthly GAS - Raw'!B238*102)</f>
        <v>13872</v>
      </c>
      <c r="C202" s="16">
        <f>('Monthly GAS - Raw'!C238*102)</f>
        <v>14586</v>
      </c>
      <c r="D202" s="16">
        <f>('Monthly GAS - Raw'!D238*102)</f>
        <v>16218</v>
      </c>
      <c r="E202" s="16">
        <f>('Monthly GAS - Raw'!E238*102)</f>
        <v>8160</v>
      </c>
      <c r="F202" s="16">
        <f>('Monthly GAS - Raw'!F238*102)</f>
        <v>6630</v>
      </c>
      <c r="G202" s="16">
        <f>('Monthly GAS - Raw'!G238*102)</f>
        <v>3876</v>
      </c>
      <c r="H202" s="16">
        <f>('Monthly GAS - Raw'!H238*102)</f>
        <v>1530</v>
      </c>
      <c r="I202" s="16">
        <f>('Monthly GAS - Raw'!I238*102)</f>
        <v>1530</v>
      </c>
      <c r="J202" s="16">
        <f>('Monthly GAS - Raw'!J238*102)</f>
        <v>1428</v>
      </c>
      <c r="K202" s="16">
        <f>('Monthly GAS - Raw'!K238*102)</f>
        <v>1734</v>
      </c>
      <c r="L202" s="16">
        <f>('Monthly GAS - Raw'!L238*102)</f>
        <v>5202</v>
      </c>
      <c r="M202" s="16">
        <f>('Monthly GAS - Raw'!M238*102)</f>
        <v>12036</v>
      </c>
      <c r="N202" s="16">
        <f>('Monthly GAS - Raw'!N238*102)</f>
        <v>86802</v>
      </c>
    </row>
    <row r="203" spans="1:14" x14ac:dyDescent="0.4">
      <c r="A203">
        <f>'Monthly ELEC - Raw'!A16</f>
        <v>14</v>
      </c>
      <c r="B203" s="16">
        <f>('Monthly GAS - Raw'!B16*102)</f>
        <v>13668</v>
      </c>
      <c r="C203" s="16">
        <f>('Monthly GAS - Raw'!C16*102)</f>
        <v>14994</v>
      </c>
      <c r="D203" s="16">
        <f>('Monthly GAS - Raw'!D16*102)</f>
        <v>18768</v>
      </c>
      <c r="E203" s="16">
        <f>('Monthly GAS - Raw'!E16*102)</f>
        <v>8466</v>
      </c>
      <c r="F203" s="16">
        <f>('Monthly GAS - Raw'!F16*102)</f>
        <v>5814</v>
      </c>
      <c r="G203" s="16">
        <f>('Monthly GAS - Raw'!G16*102)</f>
        <v>3570</v>
      </c>
      <c r="H203" s="16">
        <f>('Monthly GAS - Raw'!H16*102)</f>
        <v>2346</v>
      </c>
      <c r="I203" s="16">
        <f>('Monthly GAS - Raw'!I16*102)</f>
        <v>1632</v>
      </c>
      <c r="J203" s="16">
        <f>('Monthly GAS - Raw'!J16*102)</f>
        <v>1632</v>
      </c>
      <c r="K203" s="16">
        <f>('Monthly GAS - Raw'!K16*102)</f>
        <v>1734</v>
      </c>
      <c r="L203" s="16">
        <f>('Monthly GAS - Raw'!L16*102)</f>
        <v>3774</v>
      </c>
      <c r="M203" s="16">
        <f>('Monthly GAS - Raw'!M16*102)</f>
        <v>12036</v>
      </c>
      <c r="N203" s="16">
        <f>('Monthly GAS - Raw'!N16*102)</f>
        <v>88434</v>
      </c>
    </row>
    <row r="204" spans="1:14" x14ac:dyDescent="0.4">
      <c r="A204">
        <f>'Monthly ELEC - Raw'!A74</f>
        <v>72</v>
      </c>
      <c r="B204" s="16">
        <f>'Monthly GAS - Raw'!B74*102</f>
        <v>9792</v>
      </c>
      <c r="C204" s="16">
        <f>'Monthly GAS - Raw'!C74*102</f>
        <v>10710</v>
      </c>
      <c r="D204" s="16">
        <f>'Monthly GAS - Raw'!D74*102</f>
        <v>12648</v>
      </c>
      <c r="E204" s="16">
        <f>'Monthly GAS - Raw'!E74*102</f>
        <v>4692</v>
      </c>
      <c r="F204" s="16">
        <f>'Monthly GAS - Raw'!F74*102</f>
        <v>3570</v>
      </c>
      <c r="G204" s="16">
        <f>'Monthly GAS - Raw'!G74*102</f>
        <v>2652</v>
      </c>
      <c r="H204" s="16">
        <f>'Monthly GAS - Raw'!H74*102</f>
        <v>918</v>
      </c>
      <c r="I204" s="16">
        <f>'Monthly GAS - Raw'!I74*102</f>
        <v>1326</v>
      </c>
      <c r="J204" s="16">
        <f>'Monthly GAS - Raw'!J74*102</f>
        <v>1122</v>
      </c>
      <c r="K204" s="16">
        <f>'Monthly GAS - Raw'!K74*102</f>
        <v>918</v>
      </c>
      <c r="L204" s="16">
        <f>'Monthly GAS - Raw'!L74*102</f>
        <v>2142</v>
      </c>
      <c r="M204" s="16">
        <f>'Monthly GAS - Raw'!M74*102</f>
        <v>5100</v>
      </c>
      <c r="N204" s="16">
        <f>'Monthly GAS - Raw'!N74*102</f>
        <v>55590</v>
      </c>
    </row>
    <row r="205" spans="1:14" x14ac:dyDescent="0.4">
      <c r="A205">
        <f>'Monthly ELEC - Raw'!A89</f>
        <v>87</v>
      </c>
      <c r="B205" s="16">
        <f>+('Monthly GAS - Raw'!B89*102)</f>
        <v>7956</v>
      </c>
      <c r="C205" s="16">
        <f>+('Monthly GAS - Raw'!C89*102)</f>
        <v>8670</v>
      </c>
      <c r="D205" s="16">
        <f>+('Monthly GAS - Raw'!D89*102)</f>
        <v>10404</v>
      </c>
      <c r="E205" s="16">
        <f>+('Monthly GAS - Raw'!E89*102)</f>
        <v>4488</v>
      </c>
      <c r="F205" s="16">
        <f>+('Monthly GAS - Raw'!F89*102)</f>
        <v>3672</v>
      </c>
      <c r="G205" s="16">
        <f>+('Monthly GAS - Raw'!G89*102)</f>
        <v>2244</v>
      </c>
      <c r="H205" s="16">
        <f>+('Monthly GAS - Raw'!H89*102)</f>
        <v>1326</v>
      </c>
      <c r="I205" s="16">
        <f>+('Monthly GAS - Raw'!I89*102)</f>
        <v>1224</v>
      </c>
      <c r="J205" s="16">
        <f>+('Monthly GAS - Raw'!J89*102)</f>
        <v>1530</v>
      </c>
      <c r="K205" s="16">
        <f>+('Monthly GAS - Raw'!K89*102)</f>
        <v>1224</v>
      </c>
      <c r="L205" s="16">
        <f>+('Monthly GAS - Raw'!L89*102)</f>
        <v>2652</v>
      </c>
      <c r="M205" s="16">
        <f>+('Monthly GAS - Raw'!M89*102)</f>
        <v>7344</v>
      </c>
      <c r="N205" s="16">
        <f>+('Monthly GAS - Raw'!N89*102)</f>
        <v>52734</v>
      </c>
    </row>
    <row r="206" spans="1:14" x14ac:dyDescent="0.4">
      <c r="A206">
        <f>'Monthly ELEC - Raw'!A10</f>
        <v>8</v>
      </c>
      <c r="B206" s="16">
        <f>('Monthly GAS - Raw'!B10*102)</f>
        <v>15096</v>
      </c>
      <c r="C206" s="16">
        <f>('Monthly GAS - Raw'!C10*102)</f>
        <v>16014</v>
      </c>
      <c r="D206" s="16">
        <f>('Monthly GAS - Raw'!D10*102)</f>
        <v>17136</v>
      </c>
      <c r="E206" s="16">
        <f>('Monthly GAS - Raw'!E10*102)</f>
        <v>8364</v>
      </c>
      <c r="F206" s="16">
        <f>('Monthly GAS - Raw'!F10*102)</f>
        <v>8160</v>
      </c>
      <c r="G206" s="16">
        <f>('Monthly GAS - Raw'!G10*102)</f>
        <v>4182</v>
      </c>
      <c r="H206" s="16">
        <f>('Monthly GAS - Raw'!H10*102)</f>
        <v>1020</v>
      </c>
      <c r="I206" s="16">
        <f>('Monthly GAS - Raw'!I10*102)</f>
        <v>1224</v>
      </c>
      <c r="J206" s="16">
        <f>('Monthly GAS - Raw'!J10*102)</f>
        <v>1734</v>
      </c>
      <c r="K206" s="16">
        <f>('Monthly GAS - Raw'!K10*102)</f>
        <v>1734</v>
      </c>
      <c r="L206" s="16">
        <f>('Monthly GAS - Raw'!L10*102)</f>
        <v>6426</v>
      </c>
      <c r="M206" s="16">
        <f>('Monthly GAS - Raw'!M10*102)</f>
        <v>15300</v>
      </c>
      <c r="N206" s="16">
        <f>('Monthly GAS - Raw'!N10*102)</f>
        <v>96390</v>
      </c>
    </row>
    <row r="207" spans="1:14" x14ac:dyDescent="0.4">
      <c r="A207">
        <f>'Monthly ELEC - Raw'!A105</f>
        <v>103</v>
      </c>
      <c r="B207" s="16">
        <f>('Monthly GAS - Raw'!B105*102)</f>
        <v>9996</v>
      </c>
      <c r="C207" s="16">
        <f>('Monthly GAS - Raw'!C105*102)</f>
        <v>11016</v>
      </c>
      <c r="D207" s="16">
        <f>('Monthly GAS - Raw'!D105*102)</f>
        <v>12240</v>
      </c>
      <c r="E207" s="16">
        <f>('Monthly GAS - Raw'!E105*102)</f>
        <v>6630</v>
      </c>
      <c r="F207" s="16">
        <f>('Monthly GAS - Raw'!F105*102)</f>
        <v>5100</v>
      </c>
      <c r="G207" s="16">
        <f>('Monthly GAS - Raw'!G105*102)</f>
        <v>2958</v>
      </c>
      <c r="H207" s="16">
        <f>('Monthly GAS - Raw'!H105*102)</f>
        <v>1224</v>
      </c>
      <c r="I207" s="16">
        <f>('Monthly GAS - Raw'!I105*102)</f>
        <v>1122</v>
      </c>
      <c r="J207" s="16">
        <f>('Monthly GAS - Raw'!J105*102)</f>
        <v>1224</v>
      </c>
      <c r="K207" s="16">
        <f>('Monthly GAS - Raw'!K105*102)</f>
        <v>2142</v>
      </c>
      <c r="L207" s="16">
        <f>('Monthly GAS - Raw'!L105*102)</f>
        <v>4386</v>
      </c>
      <c r="M207" s="16">
        <f>('Monthly GAS - Raw'!M105*102)</f>
        <v>9384</v>
      </c>
      <c r="N207" s="16">
        <f>('Monthly GAS - Raw'!N105*102)</f>
        <v>67422</v>
      </c>
    </row>
    <row r="208" spans="1:14" x14ac:dyDescent="0.4">
      <c r="A208">
        <f>'Monthly ELEC - Raw'!A67</f>
        <v>65</v>
      </c>
      <c r="B208" s="16">
        <f>('Monthly GAS - Raw'!B67*102)</f>
        <v>13464</v>
      </c>
      <c r="C208" s="16">
        <f>('Monthly GAS - Raw'!C67*102)</f>
        <v>14586</v>
      </c>
      <c r="D208" s="16">
        <f>('Monthly GAS - Raw'!D67*102)</f>
        <v>15912</v>
      </c>
      <c r="E208" s="16">
        <f>('Monthly GAS - Raw'!E67*102)</f>
        <v>7956</v>
      </c>
      <c r="F208" s="16">
        <f>('Monthly GAS - Raw'!F67*102)</f>
        <v>6222</v>
      </c>
      <c r="G208" s="16">
        <f>('Monthly GAS - Raw'!G67*102)</f>
        <v>3672</v>
      </c>
      <c r="H208" s="16">
        <f>('Monthly GAS - Raw'!H67*102)</f>
        <v>1938</v>
      </c>
      <c r="I208" s="16">
        <f>('Monthly GAS - Raw'!I67*102)</f>
        <v>1530</v>
      </c>
      <c r="J208" s="16">
        <f>('Monthly GAS - Raw'!J67*102)</f>
        <v>1734</v>
      </c>
      <c r="K208" s="16">
        <f>('Monthly GAS - Raw'!K67*102)</f>
        <v>2346</v>
      </c>
      <c r="L208" s="16">
        <f>('Monthly GAS - Raw'!L67*102)</f>
        <v>6732</v>
      </c>
      <c r="M208" s="16">
        <f>('Monthly GAS - Raw'!M67*102)</f>
        <v>13056</v>
      </c>
      <c r="N208" s="16">
        <f>('Monthly GAS - Raw'!N67*102)</f>
        <v>89148</v>
      </c>
    </row>
    <row r="209" spans="1:14" x14ac:dyDescent="0.4">
      <c r="A209">
        <f>'Monthly ELEC - Raw'!A52</f>
        <v>50</v>
      </c>
      <c r="B209" s="16">
        <f>('Monthly GAS - Raw'!B52*102)</f>
        <v>15096</v>
      </c>
      <c r="C209" s="16">
        <f>('Monthly GAS - Raw'!C52*102)</f>
        <v>16524</v>
      </c>
      <c r="D209" s="16">
        <f>('Monthly GAS - Raw'!D52*102)</f>
        <v>19584</v>
      </c>
      <c r="E209" s="16">
        <f>('Monthly GAS - Raw'!E52*102)</f>
        <v>8976</v>
      </c>
      <c r="F209" s="16">
        <f>('Monthly GAS - Raw'!F52*102)</f>
        <v>7038</v>
      </c>
      <c r="G209" s="16">
        <f>('Monthly GAS - Raw'!G52*102)</f>
        <v>3978</v>
      </c>
      <c r="H209" s="16">
        <f>('Monthly GAS - Raw'!H52*102)</f>
        <v>1530</v>
      </c>
      <c r="I209" s="16">
        <f>('Monthly GAS - Raw'!I52*102)</f>
        <v>1020</v>
      </c>
      <c r="J209" s="16">
        <f>('Monthly GAS - Raw'!J52*102)</f>
        <v>1122</v>
      </c>
      <c r="K209" s="16">
        <f>('Monthly GAS - Raw'!K52*102)</f>
        <v>2040</v>
      </c>
      <c r="L209" s="16">
        <f>('Monthly GAS - Raw'!L52*102)</f>
        <v>5610</v>
      </c>
      <c r="M209" s="16">
        <f>('Monthly GAS - Raw'!M52*102)</f>
        <v>13668</v>
      </c>
      <c r="N209" s="16">
        <f>('Monthly GAS - Raw'!N52*102)</f>
        <v>96186</v>
      </c>
    </row>
    <row r="210" spans="1:14" x14ac:dyDescent="0.4">
      <c r="A210">
        <f>'Monthly ELEC - Raw'!A250</f>
        <v>248</v>
      </c>
      <c r="B210" s="16">
        <f>'Monthly GAS - Raw'!B250*102</f>
        <v>12138</v>
      </c>
      <c r="C210" s="16">
        <f>'Monthly GAS - Raw'!C250*102</f>
        <v>12546</v>
      </c>
      <c r="D210" s="16">
        <f>'Monthly GAS - Raw'!D250*102</f>
        <v>14178</v>
      </c>
      <c r="E210" s="16">
        <f>'Monthly GAS - Raw'!E250*102</f>
        <v>7548</v>
      </c>
      <c r="F210" s="16">
        <f>'Monthly GAS - Raw'!F250*102</f>
        <v>6630</v>
      </c>
      <c r="G210" s="16">
        <f>'Monthly GAS - Raw'!G250*102</f>
        <v>4284</v>
      </c>
      <c r="H210" s="16">
        <f>'Monthly GAS - Raw'!H250*102</f>
        <v>1326</v>
      </c>
      <c r="I210" s="16">
        <f>'Monthly GAS - Raw'!I250*102</f>
        <v>1224</v>
      </c>
      <c r="J210" s="16">
        <f>'Monthly GAS - Raw'!J250*102</f>
        <v>1224</v>
      </c>
      <c r="K210" s="16">
        <f>'Monthly GAS - Raw'!K250*102</f>
        <v>1326</v>
      </c>
      <c r="L210" s="16">
        <f>'Monthly GAS - Raw'!L250*102</f>
        <v>5100</v>
      </c>
      <c r="M210" s="16">
        <f>'Monthly GAS - Raw'!M250*102</f>
        <v>10914</v>
      </c>
      <c r="N210" s="16">
        <f>'Monthly GAS - Raw'!N250*102</f>
        <v>78438</v>
      </c>
    </row>
    <row r="211" spans="1:14" x14ac:dyDescent="0.4">
      <c r="A211">
        <f>'Monthly ELEC - Raw'!A258</f>
        <v>256</v>
      </c>
      <c r="B211" s="16">
        <f>('Monthly GAS - Raw'!B258*102)</f>
        <v>10812</v>
      </c>
      <c r="C211" s="16">
        <f>('Monthly GAS - Raw'!C258*102)</f>
        <v>11832</v>
      </c>
      <c r="D211" s="16">
        <f>('Monthly GAS - Raw'!D258*102)</f>
        <v>14382</v>
      </c>
      <c r="E211" s="16">
        <f>('Monthly GAS - Raw'!E258*102)</f>
        <v>7038</v>
      </c>
      <c r="F211" s="16">
        <f>('Monthly GAS - Raw'!F258*102)</f>
        <v>5100</v>
      </c>
      <c r="G211" s="16">
        <f>('Monthly GAS - Raw'!G258*102)</f>
        <v>3570</v>
      </c>
      <c r="H211" s="16">
        <f>('Monthly GAS - Raw'!H258*102)</f>
        <v>1632</v>
      </c>
      <c r="I211" s="16">
        <f>('Monthly GAS - Raw'!I258*102)</f>
        <v>1428</v>
      </c>
      <c r="J211" s="16">
        <f>('Monthly GAS - Raw'!J258*102)</f>
        <v>1530</v>
      </c>
      <c r="K211" s="16">
        <f>('Monthly GAS - Raw'!K258*102)</f>
        <v>1530</v>
      </c>
      <c r="L211" s="16">
        <f>('Monthly GAS - Raw'!L258*102)</f>
        <v>4182</v>
      </c>
      <c r="M211" s="16">
        <f>('Monthly GAS - Raw'!M258*102)</f>
        <v>9996</v>
      </c>
      <c r="N211" s="16">
        <f>('Monthly GAS - Raw'!N258*102)</f>
        <v>73032</v>
      </c>
    </row>
    <row r="212" spans="1:14" x14ac:dyDescent="0.4">
      <c r="A212">
        <f>'Monthly ELEC - Raw'!A26</f>
        <v>24</v>
      </c>
      <c r="B212" s="16">
        <f>('Monthly GAS - Raw'!B26*102)</f>
        <v>12036</v>
      </c>
      <c r="C212" s="16">
        <f>('Monthly GAS - Raw'!C26*102)</f>
        <v>13974</v>
      </c>
      <c r="D212" s="16">
        <f>('Monthly GAS - Raw'!D26*102)</f>
        <v>18258</v>
      </c>
      <c r="E212" s="16">
        <f>('Monthly GAS - Raw'!E26*102)</f>
        <v>9690</v>
      </c>
      <c r="F212" s="16">
        <f>('Monthly GAS - Raw'!F26*102)</f>
        <v>5916</v>
      </c>
      <c r="G212" s="16">
        <f>('Monthly GAS - Raw'!G26*102)</f>
        <v>5202</v>
      </c>
      <c r="H212" s="16">
        <f>('Monthly GAS - Raw'!H26*102)</f>
        <v>1428</v>
      </c>
      <c r="I212" s="16">
        <f>('Monthly GAS - Raw'!I26*102)</f>
        <v>1734</v>
      </c>
      <c r="J212" s="16">
        <f>('Monthly GAS - Raw'!J26*102)</f>
        <v>1530</v>
      </c>
      <c r="K212" s="16">
        <f>('Monthly GAS - Raw'!K26*102)</f>
        <v>1326</v>
      </c>
      <c r="L212" s="16">
        <f>('Monthly GAS - Raw'!L26*102)</f>
        <v>3774</v>
      </c>
      <c r="M212" s="16">
        <f>('Monthly GAS - Raw'!M26*102)</f>
        <v>10302</v>
      </c>
      <c r="N212" s="16">
        <f>('Monthly GAS - Raw'!N26*102)</f>
        <v>85170</v>
      </c>
    </row>
    <row r="213" spans="1:14" x14ac:dyDescent="0.4">
      <c r="A213">
        <f>'Monthly ELEC - Raw'!A232</f>
        <v>230</v>
      </c>
      <c r="B213" s="16">
        <f>'Monthly GAS - Raw'!B232*102</f>
        <v>13770</v>
      </c>
      <c r="C213" s="16">
        <f>'Monthly GAS - Raw'!C232*102</f>
        <v>14790</v>
      </c>
      <c r="D213" s="16">
        <f>'Monthly GAS - Raw'!D232*102</f>
        <v>17238</v>
      </c>
      <c r="E213" s="16">
        <f>'Monthly GAS - Raw'!E232*102</f>
        <v>8364</v>
      </c>
      <c r="F213" s="16">
        <f>'Monthly GAS - Raw'!F232*102</f>
        <v>5610</v>
      </c>
      <c r="G213" s="16">
        <f>'Monthly GAS - Raw'!G232*102</f>
        <v>3060</v>
      </c>
      <c r="H213" s="16">
        <f>'Monthly GAS - Raw'!H232*102</f>
        <v>1122</v>
      </c>
      <c r="I213" s="16">
        <f>'Monthly GAS - Raw'!I232*102</f>
        <v>1020</v>
      </c>
      <c r="J213" s="16">
        <f>'Monthly GAS - Raw'!J232*102</f>
        <v>1836</v>
      </c>
      <c r="K213" s="16">
        <f>'Monthly GAS - Raw'!K232*102</f>
        <v>2142</v>
      </c>
      <c r="L213" s="16">
        <f>'Monthly GAS - Raw'!L232*102</f>
        <v>5814</v>
      </c>
      <c r="M213" s="16">
        <f>'Monthly GAS - Raw'!M232*102</f>
        <v>13260</v>
      </c>
      <c r="N213" s="16">
        <f>'Monthly GAS - Raw'!N232*102</f>
        <v>88026</v>
      </c>
    </row>
    <row r="214" spans="1:14" x14ac:dyDescent="0.4">
      <c r="A214">
        <f>'Monthly ELEC - Raw'!A97</f>
        <v>95</v>
      </c>
      <c r="B214" s="16">
        <f>('Monthly GAS - Raw'!B97*102)</f>
        <v>13464</v>
      </c>
      <c r="C214" s="16">
        <f>('Monthly GAS - Raw'!C97*102)</f>
        <v>15708</v>
      </c>
      <c r="D214" s="16">
        <f>('Monthly GAS - Raw'!D97*102)</f>
        <v>16422</v>
      </c>
      <c r="E214" s="16">
        <f>('Monthly GAS - Raw'!E97*102)</f>
        <v>6630</v>
      </c>
      <c r="F214" s="16">
        <f>('Monthly GAS - Raw'!F97*102)</f>
        <v>5100</v>
      </c>
      <c r="G214" s="16">
        <f>('Monthly GAS - Raw'!G97*102)</f>
        <v>2550</v>
      </c>
      <c r="H214" s="16">
        <f>('Monthly GAS - Raw'!H97*102)</f>
        <v>1224</v>
      </c>
      <c r="I214" s="16">
        <f>('Monthly GAS - Raw'!I97*102)</f>
        <v>2142</v>
      </c>
      <c r="J214" s="16">
        <f>('Monthly GAS - Raw'!J97*102)</f>
        <v>1326</v>
      </c>
      <c r="K214" s="16">
        <f>('Monthly GAS - Raw'!K97*102)</f>
        <v>1224</v>
      </c>
      <c r="L214" s="16">
        <f>('Monthly GAS - Raw'!L97*102)</f>
        <v>3468</v>
      </c>
      <c r="M214" s="16">
        <f>('Monthly GAS - Raw'!M97*102)</f>
        <v>10710</v>
      </c>
      <c r="N214" s="16">
        <f>('Monthly GAS - Raw'!N97*102)</f>
        <v>79968</v>
      </c>
    </row>
    <row r="215" spans="1:14" x14ac:dyDescent="0.4">
      <c r="A215">
        <f>'Monthly ELEC - Raw'!A178</f>
        <v>176</v>
      </c>
      <c r="B215" s="16">
        <f>('Monthly GAS - Raw'!B178*102)</f>
        <v>12138</v>
      </c>
      <c r="C215" s="16">
        <f>('Monthly GAS - Raw'!C178*102)</f>
        <v>12954</v>
      </c>
      <c r="D215" s="16">
        <f>('Monthly GAS - Raw'!D178*102)</f>
        <v>15198</v>
      </c>
      <c r="E215" s="16">
        <f>('Monthly GAS - Raw'!E178*102)</f>
        <v>8568</v>
      </c>
      <c r="F215" s="16">
        <f>('Monthly GAS - Raw'!F178*102)</f>
        <v>6936</v>
      </c>
      <c r="G215" s="16">
        <f>('Monthly GAS - Raw'!G178*102)</f>
        <v>5202</v>
      </c>
      <c r="H215" s="16">
        <f>('Monthly GAS - Raw'!H178*102)</f>
        <v>2448</v>
      </c>
      <c r="I215" s="16">
        <f>('Monthly GAS - Raw'!I178*102)</f>
        <v>2448</v>
      </c>
      <c r="J215" s="16">
        <f>('Monthly GAS - Raw'!J178*102)</f>
        <v>2754</v>
      </c>
      <c r="K215" s="16">
        <f>('Monthly GAS - Raw'!K178*102)</f>
        <v>2958</v>
      </c>
      <c r="L215" s="16">
        <f>('Monthly GAS - Raw'!L178*102)</f>
        <v>5406</v>
      </c>
      <c r="M215" s="16">
        <f>('Monthly GAS - Raw'!M178*102)</f>
        <v>11424</v>
      </c>
      <c r="N215" s="16">
        <f>('Monthly GAS - Raw'!N178*102)</f>
        <v>88434</v>
      </c>
    </row>
    <row r="216" spans="1:14" x14ac:dyDescent="0.4">
      <c r="A216">
        <f>'Monthly ELEC - Raw'!A226</f>
        <v>224</v>
      </c>
      <c r="B216" s="16">
        <f>('Monthly GAS - Raw'!B226*102)</f>
        <v>16116</v>
      </c>
      <c r="C216" s="16">
        <f>('Monthly GAS - Raw'!C226*102)</f>
        <v>17136</v>
      </c>
      <c r="D216" s="16">
        <f>('Monthly GAS - Raw'!D226*102)</f>
        <v>17646</v>
      </c>
      <c r="E216" s="16">
        <f>('Monthly GAS - Raw'!E226*102)</f>
        <v>8874</v>
      </c>
      <c r="F216" s="16">
        <f>('Monthly GAS - Raw'!F226*102)</f>
        <v>5814</v>
      </c>
      <c r="G216" s="16">
        <f>('Monthly GAS - Raw'!G226*102)</f>
        <v>3570</v>
      </c>
      <c r="H216" s="16">
        <f>('Monthly GAS - Raw'!H226*102)</f>
        <v>2040</v>
      </c>
      <c r="I216" s="16">
        <f>('Monthly GAS - Raw'!I226*102)</f>
        <v>1938</v>
      </c>
      <c r="J216" s="16">
        <f>('Monthly GAS - Raw'!J226*102)</f>
        <v>1938</v>
      </c>
      <c r="K216" s="16">
        <f>('Monthly GAS - Raw'!K226*102)</f>
        <v>2346</v>
      </c>
      <c r="L216" s="16">
        <f>('Monthly GAS - Raw'!L226*102)</f>
        <v>5610</v>
      </c>
      <c r="M216" s="16">
        <f>('Monthly GAS - Raw'!M226*102)</f>
        <v>12546</v>
      </c>
      <c r="N216" s="16">
        <f>('Monthly GAS - Raw'!N226*102)</f>
        <v>95574</v>
      </c>
    </row>
    <row r="217" spans="1:14" x14ac:dyDescent="0.4">
      <c r="A217">
        <f>'Monthly ELEC - Raw'!A188</f>
        <v>186</v>
      </c>
      <c r="B217" s="16">
        <f>('Monthly GAS - Raw'!B188*102)</f>
        <v>16626</v>
      </c>
      <c r="C217" s="16">
        <f>('Monthly GAS - Raw'!C188*102)</f>
        <v>17544</v>
      </c>
      <c r="D217" s="16">
        <f>('Monthly GAS - Raw'!D188*102)</f>
        <v>19380</v>
      </c>
      <c r="E217" s="16">
        <f>('Monthly GAS - Raw'!E188*102)</f>
        <v>8772</v>
      </c>
      <c r="F217" s="16">
        <f>('Monthly GAS - Raw'!F188*102)</f>
        <v>6120</v>
      </c>
      <c r="G217" s="16">
        <f>('Monthly GAS - Raw'!G188*102)</f>
        <v>3468</v>
      </c>
      <c r="H217" s="16">
        <f>('Monthly GAS - Raw'!H188*102)</f>
        <v>1428</v>
      </c>
      <c r="I217" s="16">
        <f>('Monthly GAS - Raw'!I188*102)</f>
        <v>1326</v>
      </c>
      <c r="J217" s="16">
        <f>('Monthly GAS - Raw'!J188*102)</f>
        <v>1122</v>
      </c>
      <c r="K217" s="16">
        <f>('Monthly GAS - Raw'!K188*102)</f>
        <v>1632</v>
      </c>
      <c r="L217" s="16">
        <f>('Monthly GAS - Raw'!L188*102)</f>
        <v>6222</v>
      </c>
      <c r="M217" s="16">
        <f>('Monthly GAS - Raw'!M188*102)</f>
        <v>15810</v>
      </c>
      <c r="N217" s="16">
        <f>('Monthly GAS - Raw'!N188*102)</f>
        <v>99450</v>
      </c>
    </row>
    <row r="218" spans="1:14" x14ac:dyDescent="0.4">
      <c r="A218">
        <f>'Monthly ELEC - Raw'!A39</f>
        <v>37</v>
      </c>
      <c r="B218" s="16">
        <f>+('Monthly GAS - Raw'!B39*102)</f>
        <v>12444</v>
      </c>
      <c r="C218" s="16">
        <f>+('Monthly GAS - Raw'!C39*102)</f>
        <v>14994</v>
      </c>
      <c r="D218" s="16">
        <f>+('Monthly GAS - Raw'!D39*102)</f>
        <v>16320</v>
      </c>
      <c r="E218" s="16">
        <f>+('Monthly GAS - Raw'!E39*102)</f>
        <v>7650</v>
      </c>
      <c r="F218" s="16">
        <f>+('Monthly GAS - Raw'!F39*102)</f>
        <v>6222</v>
      </c>
      <c r="G218" s="16">
        <f>+('Monthly GAS - Raw'!G39*102)</f>
        <v>4182</v>
      </c>
      <c r="H218" s="16">
        <f>+('Monthly GAS - Raw'!H39*102)</f>
        <v>2040</v>
      </c>
      <c r="I218" s="16">
        <f>+('Monthly GAS - Raw'!I39*102)</f>
        <v>2040</v>
      </c>
      <c r="J218" s="16">
        <f>+('Monthly GAS - Raw'!J39*102)</f>
        <v>1836</v>
      </c>
      <c r="K218" s="16">
        <f>+('Monthly GAS - Raw'!K39*102)</f>
        <v>1734</v>
      </c>
      <c r="L218" s="16">
        <f>+('Monthly GAS - Raw'!L39*102)</f>
        <v>4692</v>
      </c>
      <c r="M218" s="16">
        <f>+('Monthly GAS - Raw'!M39*102)</f>
        <v>12852</v>
      </c>
      <c r="N218" s="16">
        <f>+('Monthly GAS - Raw'!N39*102)</f>
        <v>87006</v>
      </c>
    </row>
    <row r="219" spans="1:14" x14ac:dyDescent="0.4">
      <c r="A219">
        <f>'Monthly ELEC - Raw'!A244</f>
        <v>242</v>
      </c>
      <c r="B219" s="16">
        <f>('Monthly GAS - Raw'!B244*102)</f>
        <v>14178</v>
      </c>
      <c r="C219" s="16">
        <f>('Monthly GAS - Raw'!C244*102)</f>
        <v>14790</v>
      </c>
      <c r="D219" s="16">
        <f>('Monthly GAS - Raw'!D244*102)</f>
        <v>17646</v>
      </c>
      <c r="E219" s="16">
        <f>('Monthly GAS - Raw'!E244*102)</f>
        <v>8466</v>
      </c>
      <c r="F219" s="16">
        <f>('Monthly GAS - Raw'!F244*102)</f>
        <v>6426</v>
      </c>
      <c r="G219" s="16">
        <f>('Monthly GAS - Raw'!G244*102)</f>
        <v>4794</v>
      </c>
      <c r="H219" s="16">
        <f>('Monthly GAS - Raw'!H244*102)</f>
        <v>2142</v>
      </c>
      <c r="I219" s="16">
        <f>('Monthly GAS - Raw'!I244*102)</f>
        <v>1632</v>
      </c>
      <c r="J219" s="16">
        <f>('Monthly GAS - Raw'!J244*102)</f>
        <v>1734</v>
      </c>
      <c r="K219" s="16">
        <f>('Monthly GAS - Raw'!K244*102)</f>
        <v>2652</v>
      </c>
      <c r="L219" s="16">
        <f>('Monthly GAS - Raw'!L244*102)</f>
        <v>6528</v>
      </c>
      <c r="M219" s="16">
        <f>('Monthly GAS - Raw'!M244*102)</f>
        <v>13362</v>
      </c>
      <c r="N219" s="16">
        <f>('Monthly GAS - Raw'!N244*102)</f>
        <v>94350</v>
      </c>
    </row>
    <row r="220" spans="1:14" x14ac:dyDescent="0.4">
      <c r="A220">
        <f>'Monthly ELEC - Raw'!A50</f>
        <v>48</v>
      </c>
      <c r="B220" s="16">
        <f>('Monthly GAS - Raw'!B50*102)</f>
        <v>12444</v>
      </c>
      <c r="C220" s="16">
        <f>('Monthly GAS - Raw'!C50*102)</f>
        <v>13056</v>
      </c>
      <c r="D220" s="16">
        <f>('Monthly GAS - Raw'!D50*102)</f>
        <v>13974</v>
      </c>
      <c r="E220" s="16">
        <f>('Monthly GAS - Raw'!E50*102)</f>
        <v>7140</v>
      </c>
      <c r="F220" s="16">
        <f>('Monthly GAS - Raw'!F50*102)</f>
        <v>6018</v>
      </c>
      <c r="G220" s="16">
        <f>('Monthly GAS - Raw'!G50*102)</f>
        <v>3672</v>
      </c>
      <c r="H220" s="16">
        <f>('Monthly GAS - Raw'!H50*102)</f>
        <v>1326</v>
      </c>
      <c r="I220" s="16">
        <f>('Monthly GAS - Raw'!I50*102)</f>
        <v>1122</v>
      </c>
      <c r="J220" s="16">
        <f>('Monthly GAS - Raw'!J50*102)</f>
        <v>1224</v>
      </c>
      <c r="K220" s="16">
        <f>('Monthly GAS - Raw'!K50*102)</f>
        <v>1836</v>
      </c>
      <c r="L220" s="16">
        <f>('Monthly GAS - Raw'!L50*102)</f>
        <v>6018</v>
      </c>
      <c r="M220" s="16">
        <f>('Monthly GAS - Raw'!M50*102)</f>
        <v>18768</v>
      </c>
      <c r="N220" s="16">
        <f>('Monthly GAS - Raw'!N50*102)</f>
        <v>86598</v>
      </c>
    </row>
    <row r="221" spans="1:14" x14ac:dyDescent="0.4">
      <c r="A221">
        <f>'Monthly ELEC - Raw'!A155</f>
        <v>153</v>
      </c>
      <c r="B221" s="16">
        <f>('Monthly GAS - Raw'!B155*102)</f>
        <v>9996</v>
      </c>
      <c r="C221" s="16">
        <f>('Monthly GAS - Raw'!C155*102)</f>
        <v>11016</v>
      </c>
      <c r="D221" s="16">
        <f>('Monthly GAS - Raw'!D155*102)</f>
        <v>12954</v>
      </c>
      <c r="E221" s="16">
        <f>('Monthly GAS - Raw'!E155*102)</f>
        <v>6528</v>
      </c>
      <c r="F221" s="16">
        <f>('Monthly GAS - Raw'!F155*102)</f>
        <v>4692</v>
      </c>
      <c r="G221" s="16">
        <f>('Monthly GAS - Raw'!G155*102)</f>
        <v>2040</v>
      </c>
      <c r="H221" s="16">
        <f>('Monthly GAS - Raw'!H155*102)</f>
        <v>510</v>
      </c>
      <c r="I221" s="16">
        <f>('Monthly GAS - Raw'!I155*102)</f>
        <v>714</v>
      </c>
      <c r="J221" s="16">
        <f>('Monthly GAS - Raw'!J155*102)</f>
        <v>1020</v>
      </c>
      <c r="K221" s="16">
        <f>('Monthly GAS - Raw'!K155*102)</f>
        <v>1938</v>
      </c>
      <c r="L221" s="16">
        <f>('Monthly GAS - Raw'!L155*102)</f>
        <v>4182</v>
      </c>
      <c r="M221" s="16">
        <f>('Monthly GAS - Raw'!M155*102)</f>
        <v>8772</v>
      </c>
      <c r="N221" s="16">
        <f>('Monthly GAS - Raw'!N155*102)</f>
        <v>64362</v>
      </c>
    </row>
    <row r="222" spans="1:14" x14ac:dyDescent="0.4">
      <c r="A222">
        <f>'Monthly ELEC - Raw'!A203</f>
        <v>201</v>
      </c>
      <c r="B222" s="16">
        <f>('Monthly GAS - Raw'!B203*102)</f>
        <v>14382</v>
      </c>
      <c r="C222" s="16">
        <f>('Monthly GAS - Raw'!C203*102)</f>
        <v>17136</v>
      </c>
      <c r="D222" s="16">
        <f>('Monthly GAS - Raw'!D203*102)</f>
        <v>14688</v>
      </c>
      <c r="E222" s="16">
        <f>('Monthly GAS - Raw'!E203*102)</f>
        <v>5304</v>
      </c>
      <c r="F222" s="16">
        <f>('Monthly GAS - Raw'!F203*102)</f>
        <v>5202</v>
      </c>
      <c r="G222" s="16">
        <f>('Monthly GAS - Raw'!G203*102)</f>
        <v>4182</v>
      </c>
      <c r="H222" s="16">
        <f>('Monthly GAS - Raw'!H203*102)</f>
        <v>1836</v>
      </c>
      <c r="I222" s="16">
        <f>('Monthly GAS - Raw'!I203*102)</f>
        <v>1632</v>
      </c>
      <c r="J222" s="16">
        <f>('Monthly GAS - Raw'!J203*102)</f>
        <v>1428</v>
      </c>
      <c r="K222" s="16">
        <f>('Monthly GAS - Raw'!K203*102)</f>
        <v>1122</v>
      </c>
      <c r="L222" s="16">
        <f>('Monthly GAS - Raw'!L203*102)</f>
        <v>5406</v>
      </c>
      <c r="M222" s="16">
        <f>('Monthly GAS - Raw'!M203*102)</f>
        <v>8364</v>
      </c>
      <c r="N222" s="16">
        <f>('Monthly GAS - Raw'!N203*102)</f>
        <v>80682</v>
      </c>
    </row>
    <row r="223" spans="1:14" x14ac:dyDescent="0.4">
      <c r="A223">
        <f>'Monthly ELEC - Raw'!A170</f>
        <v>168</v>
      </c>
      <c r="B223" s="16">
        <f>('Monthly GAS - Raw'!B170*102)</f>
        <v>11526</v>
      </c>
      <c r="C223" s="16">
        <f>('Monthly GAS - Raw'!C170*102)</f>
        <v>12648</v>
      </c>
      <c r="D223" s="16">
        <f>('Monthly GAS - Raw'!D170*102)</f>
        <v>15198</v>
      </c>
      <c r="E223" s="16">
        <f>('Monthly GAS - Raw'!E170*102)</f>
        <v>6528</v>
      </c>
      <c r="F223" s="16">
        <f>('Monthly GAS - Raw'!F170*102)</f>
        <v>5304</v>
      </c>
      <c r="G223" s="16">
        <f>('Monthly GAS - Raw'!G170*102)</f>
        <v>3264</v>
      </c>
      <c r="H223" s="16">
        <f>('Monthly GAS - Raw'!H170*102)</f>
        <v>1836</v>
      </c>
      <c r="I223" s="16">
        <f>('Monthly GAS - Raw'!I170*102)</f>
        <v>1734</v>
      </c>
      <c r="J223" s="16">
        <f>('Monthly GAS - Raw'!J170*102)</f>
        <v>918</v>
      </c>
      <c r="K223" s="16">
        <f>('Monthly GAS - Raw'!K170*102)</f>
        <v>1836</v>
      </c>
      <c r="L223" s="16">
        <f>('Monthly GAS - Raw'!L170*102)</f>
        <v>4386</v>
      </c>
      <c r="M223" s="16">
        <f>('Monthly GAS - Raw'!M170*102)</f>
        <v>11220</v>
      </c>
      <c r="N223" s="16">
        <f>('Monthly GAS - Raw'!N170*102)</f>
        <v>76398</v>
      </c>
    </row>
    <row r="224" spans="1:14" x14ac:dyDescent="0.4">
      <c r="A224">
        <f>'Monthly ELEC - Raw'!A62</f>
        <v>60</v>
      </c>
      <c r="B224" s="16">
        <f>('Monthly GAS - Raw'!B62*102)</f>
        <v>16626</v>
      </c>
      <c r="C224" s="16">
        <f>('Monthly GAS - Raw'!C62*102)</f>
        <v>14688</v>
      </c>
      <c r="D224" s="16">
        <f>('Monthly GAS - Raw'!D62*102)</f>
        <v>15606</v>
      </c>
      <c r="E224" s="16">
        <f>('Monthly GAS - Raw'!E62*102)</f>
        <v>7140</v>
      </c>
      <c r="F224" s="16">
        <f>('Monthly GAS - Raw'!F62*102)</f>
        <v>5406</v>
      </c>
      <c r="G224" s="16">
        <f>('Monthly GAS - Raw'!G62*102)</f>
        <v>3774</v>
      </c>
      <c r="H224" s="16">
        <f>('Monthly GAS - Raw'!H62*102)</f>
        <v>1428</v>
      </c>
      <c r="I224" s="16">
        <f>('Monthly GAS - Raw'!I62*102)</f>
        <v>1020</v>
      </c>
      <c r="J224" s="16">
        <f>('Monthly GAS - Raw'!J62*102)</f>
        <v>1326</v>
      </c>
      <c r="K224" s="16">
        <f>('Monthly GAS - Raw'!K62*102)</f>
        <v>2244</v>
      </c>
      <c r="L224" s="16">
        <f>('Monthly GAS - Raw'!L62*102)</f>
        <v>5406</v>
      </c>
      <c r="M224" s="16">
        <f>('Monthly GAS - Raw'!M62*102)</f>
        <v>12954</v>
      </c>
      <c r="N224" s="16">
        <f>('Monthly GAS - Raw'!N62*102)</f>
        <v>87618</v>
      </c>
    </row>
    <row r="225" spans="1:14" x14ac:dyDescent="0.4">
      <c r="A225">
        <f>'Monthly ELEC - Raw'!A148</f>
        <v>146</v>
      </c>
      <c r="B225" s="16">
        <f>('Monthly GAS - Raw'!B148*102)</f>
        <v>11934</v>
      </c>
      <c r="C225" s="16">
        <f>('Monthly GAS - Raw'!C148*102)</f>
        <v>12648</v>
      </c>
      <c r="D225" s="16">
        <f>('Monthly GAS - Raw'!D148*102)</f>
        <v>15606</v>
      </c>
      <c r="E225" s="16">
        <f>('Monthly GAS - Raw'!E148*102)</f>
        <v>5100</v>
      </c>
      <c r="F225" s="16">
        <f>('Monthly GAS - Raw'!F148*102)</f>
        <v>6120</v>
      </c>
      <c r="G225" s="16">
        <f>('Monthly GAS - Raw'!G148*102)</f>
        <v>4488</v>
      </c>
      <c r="H225" s="16">
        <f>('Monthly GAS - Raw'!H148*102)</f>
        <v>2346</v>
      </c>
      <c r="I225" s="16">
        <f>('Monthly GAS - Raw'!I148*102)</f>
        <v>2040</v>
      </c>
      <c r="J225" s="16">
        <f>('Monthly GAS - Raw'!J148*102)</f>
        <v>1734</v>
      </c>
      <c r="K225" s="16">
        <f>('Monthly GAS - Raw'!K148*102)</f>
        <v>2652</v>
      </c>
      <c r="L225" s="16">
        <f>('Monthly GAS - Raw'!L148*102)</f>
        <v>5100</v>
      </c>
      <c r="M225" s="16">
        <f>('Monthly GAS - Raw'!M148*102)</f>
        <v>11016</v>
      </c>
      <c r="N225" s="16">
        <f>('Monthly GAS - Raw'!N148*102)</f>
        <v>80784</v>
      </c>
    </row>
    <row r="226" spans="1:14" x14ac:dyDescent="0.4">
      <c r="A226">
        <f>'Monthly ELEC - Raw'!A31</f>
        <v>29</v>
      </c>
      <c r="B226" s="16">
        <f>('Monthly GAS - Raw'!B31*102)</f>
        <v>16932</v>
      </c>
      <c r="C226" s="16">
        <f>('Monthly GAS - Raw'!C31*102)</f>
        <v>17748</v>
      </c>
      <c r="D226" s="16">
        <f>('Monthly GAS - Raw'!D31*102)</f>
        <v>19788</v>
      </c>
      <c r="E226" s="16">
        <f>('Monthly GAS - Raw'!E31*102)</f>
        <v>9894</v>
      </c>
      <c r="F226" s="16">
        <f>('Monthly GAS - Raw'!F31*102)</f>
        <v>8058</v>
      </c>
      <c r="G226" s="16">
        <f>('Monthly GAS - Raw'!G31*102)</f>
        <v>4692</v>
      </c>
      <c r="H226" s="16">
        <f>('Monthly GAS - Raw'!H31*102)</f>
        <v>1020</v>
      </c>
      <c r="I226" s="16">
        <f>('Monthly GAS - Raw'!I31*102)</f>
        <v>918</v>
      </c>
      <c r="J226" s="16">
        <f>('Monthly GAS - Raw'!J31*102)</f>
        <v>1020</v>
      </c>
      <c r="K226" s="16">
        <f>('Monthly GAS - Raw'!K31*102)</f>
        <v>1734</v>
      </c>
      <c r="L226" s="16">
        <f>('Monthly GAS - Raw'!L31*102)</f>
        <v>7344</v>
      </c>
      <c r="M226" s="16">
        <f>('Monthly GAS - Raw'!M31*102)</f>
        <v>16014</v>
      </c>
      <c r="N226" s="16">
        <f>('Monthly GAS - Raw'!N31*102)</f>
        <v>105162</v>
      </c>
    </row>
    <row r="227" spans="1:14" x14ac:dyDescent="0.4">
      <c r="A227">
        <f>'Monthly ELEC - Raw'!A115</f>
        <v>113</v>
      </c>
      <c r="B227" s="16">
        <f>('Monthly GAS - Raw'!B115*102)</f>
        <v>14892</v>
      </c>
      <c r="C227" s="16">
        <f>('Monthly GAS - Raw'!C115*102)</f>
        <v>14586</v>
      </c>
      <c r="D227" s="16">
        <f>('Monthly GAS - Raw'!D115*102)</f>
        <v>18360</v>
      </c>
      <c r="E227" s="16">
        <f>('Monthly GAS - Raw'!E115*102)</f>
        <v>7038</v>
      </c>
      <c r="F227" s="16">
        <f>('Monthly GAS - Raw'!F115*102)</f>
        <v>5610</v>
      </c>
      <c r="G227" s="16">
        <f>('Monthly GAS - Raw'!G115*102)</f>
        <v>2754</v>
      </c>
      <c r="H227" s="16">
        <f>('Monthly GAS - Raw'!H115*102)</f>
        <v>1122</v>
      </c>
      <c r="I227" s="16">
        <f>('Monthly GAS - Raw'!I115*102)</f>
        <v>1020</v>
      </c>
      <c r="J227" s="16">
        <f>('Monthly GAS - Raw'!J115*102)</f>
        <v>1122</v>
      </c>
      <c r="K227" s="16">
        <f>('Monthly GAS - Raw'!K115*102)</f>
        <v>1224</v>
      </c>
      <c r="L227" s="16">
        <f>('Monthly GAS - Raw'!L115*102)</f>
        <v>4794</v>
      </c>
      <c r="M227" s="16">
        <f>('Monthly GAS - Raw'!M115*102)</f>
        <v>12648</v>
      </c>
      <c r="N227" s="16">
        <f>('Monthly GAS - Raw'!N115*102)</f>
        <v>85170</v>
      </c>
    </row>
    <row r="228" spans="1:14" x14ac:dyDescent="0.4">
      <c r="A228">
        <f>'Monthly ELEC - Raw'!A197</f>
        <v>195</v>
      </c>
      <c r="B228" s="16">
        <f>('Monthly GAS - Raw'!B197*102)</f>
        <v>14382</v>
      </c>
      <c r="C228" s="16">
        <f>('Monthly GAS - Raw'!C197*102)</f>
        <v>14484</v>
      </c>
      <c r="D228" s="16">
        <f>('Monthly GAS - Raw'!D197*102)</f>
        <v>16116</v>
      </c>
      <c r="E228" s="16">
        <f>('Monthly GAS - Raw'!E197*102)</f>
        <v>8058</v>
      </c>
      <c r="F228" s="16">
        <f>('Monthly GAS - Raw'!F197*102)</f>
        <v>6222</v>
      </c>
      <c r="G228" s="16">
        <f>('Monthly GAS - Raw'!G197*102)</f>
        <v>3264</v>
      </c>
      <c r="H228" s="16">
        <f>('Monthly GAS - Raw'!H197*102)</f>
        <v>1122</v>
      </c>
      <c r="I228" s="16">
        <f>('Monthly GAS - Raw'!I197*102)</f>
        <v>918</v>
      </c>
      <c r="J228" s="16">
        <f>('Monthly GAS - Raw'!J197*102)</f>
        <v>1020</v>
      </c>
      <c r="K228" s="16">
        <f>('Monthly GAS - Raw'!K197*102)</f>
        <v>2142</v>
      </c>
      <c r="L228" s="16">
        <f>('Monthly GAS - Raw'!L197*102)</f>
        <v>5610</v>
      </c>
      <c r="M228" s="16">
        <f>('Monthly GAS - Raw'!M197*102)</f>
        <v>13056</v>
      </c>
      <c r="N228" s="16">
        <f>('Monthly GAS - Raw'!N197*102)</f>
        <v>86394</v>
      </c>
    </row>
    <row r="229" spans="1:14" x14ac:dyDescent="0.4">
      <c r="A229">
        <f>'Monthly ELEC - Raw'!A90</f>
        <v>88</v>
      </c>
      <c r="B229" s="16">
        <f>('Monthly GAS - Raw'!B90*102)</f>
        <v>13770</v>
      </c>
      <c r="C229" s="16">
        <f>('Monthly GAS - Raw'!C90*102)</f>
        <v>14076</v>
      </c>
      <c r="D229" s="16">
        <f>('Monthly GAS - Raw'!D90*102)</f>
        <v>15096</v>
      </c>
      <c r="E229" s="16">
        <f>('Monthly GAS - Raw'!E90*102)</f>
        <v>7242</v>
      </c>
      <c r="F229" s="16">
        <f>('Monthly GAS - Raw'!F90*102)</f>
        <v>5712</v>
      </c>
      <c r="G229" s="16">
        <f>('Monthly GAS - Raw'!G90*102)</f>
        <v>3366</v>
      </c>
      <c r="H229" s="16">
        <f>('Monthly GAS - Raw'!H90*102)</f>
        <v>2040</v>
      </c>
      <c r="I229" s="16">
        <f>('Monthly GAS - Raw'!I90*102)</f>
        <v>1938</v>
      </c>
      <c r="J229" s="16">
        <f>('Monthly GAS - Raw'!J90*102)</f>
        <v>2142</v>
      </c>
      <c r="K229" s="16">
        <f>('Monthly GAS - Raw'!K90*102)</f>
        <v>2550</v>
      </c>
      <c r="L229" s="16">
        <f>('Monthly GAS - Raw'!L90*102)</f>
        <v>5814</v>
      </c>
      <c r="M229" s="16">
        <f>('Monthly GAS - Raw'!M90*102)</f>
        <v>12852</v>
      </c>
      <c r="N229" s="16">
        <f>('Monthly GAS - Raw'!N90*102)</f>
        <v>86598</v>
      </c>
    </row>
    <row r="230" spans="1:14" x14ac:dyDescent="0.4">
      <c r="A230">
        <f>'Monthly ELEC - Raw'!A172</f>
        <v>170</v>
      </c>
      <c r="B230" s="16">
        <f>('Monthly GAS - Raw'!B172*102)</f>
        <v>12852</v>
      </c>
      <c r="C230" s="16">
        <f>('Monthly GAS - Raw'!C172*102)</f>
        <v>13056</v>
      </c>
      <c r="D230" s="16">
        <f>('Monthly GAS - Raw'!D172*102)</f>
        <v>14994</v>
      </c>
      <c r="E230" s="16">
        <f>('Monthly GAS - Raw'!E172*102)</f>
        <v>8568</v>
      </c>
      <c r="F230" s="16">
        <f>('Monthly GAS - Raw'!F172*102)</f>
        <v>7548</v>
      </c>
      <c r="G230" s="16">
        <f>('Monthly GAS - Raw'!G172*102)</f>
        <v>5304</v>
      </c>
      <c r="H230" s="16">
        <f>('Monthly GAS - Raw'!H172*102)</f>
        <v>1938</v>
      </c>
      <c r="I230" s="16">
        <f>('Monthly GAS - Raw'!I172*102)</f>
        <v>1632</v>
      </c>
      <c r="J230" s="16">
        <f>('Monthly GAS - Raw'!J172*102)</f>
        <v>1530</v>
      </c>
      <c r="K230" s="16">
        <f>('Monthly GAS - Raw'!K172*102)</f>
        <v>2652</v>
      </c>
      <c r="L230" s="16">
        <f>('Monthly GAS - Raw'!L172*102)</f>
        <v>5508</v>
      </c>
      <c r="M230" s="16">
        <f>('Monthly GAS - Raw'!M172*102)</f>
        <v>12342</v>
      </c>
      <c r="N230" s="16">
        <f>('Monthly GAS - Raw'!N172*102)</f>
        <v>87924</v>
      </c>
    </row>
    <row r="231" spans="1:14" x14ac:dyDescent="0.4">
      <c r="A231">
        <f>'Monthly ELEC - Raw'!A18</f>
        <v>16</v>
      </c>
      <c r="B231" s="16">
        <f>('Monthly GAS - Raw'!B18*102)</f>
        <v>12648</v>
      </c>
      <c r="C231" s="16">
        <f>('Monthly GAS - Raw'!C18*102)</f>
        <v>13872</v>
      </c>
      <c r="D231" s="16">
        <f>('Monthly GAS - Raw'!D18*102)</f>
        <v>15708</v>
      </c>
      <c r="E231" s="16">
        <f>('Monthly GAS - Raw'!E18*102)</f>
        <v>8364</v>
      </c>
      <c r="F231" s="16">
        <f>('Monthly GAS - Raw'!F18*102)</f>
        <v>6324</v>
      </c>
      <c r="G231" s="16">
        <f>('Monthly GAS - Raw'!G18*102)</f>
        <v>4080</v>
      </c>
      <c r="H231" s="16">
        <f>('Monthly GAS - Raw'!H18*102)</f>
        <v>1326</v>
      </c>
      <c r="I231" s="16">
        <f>('Monthly GAS - Raw'!I18*102)</f>
        <v>1428</v>
      </c>
      <c r="J231" s="16">
        <f>('Monthly GAS - Raw'!J18*102)</f>
        <v>1632</v>
      </c>
      <c r="K231" s="16">
        <f>('Monthly GAS - Raw'!K18*102)</f>
        <v>2448</v>
      </c>
      <c r="L231" s="16">
        <f>('Monthly GAS - Raw'!L18*102)</f>
        <v>0</v>
      </c>
      <c r="M231" s="16">
        <f>('Monthly GAS - Raw'!M18*102)</f>
        <v>18564</v>
      </c>
      <c r="N231" s="16">
        <f>('Monthly GAS - Raw'!N18*102)</f>
        <v>86394</v>
      </c>
    </row>
    <row r="232" spans="1:14" x14ac:dyDescent="0.4">
      <c r="A232">
        <f>'Monthly ELEC - Raw'!A113</f>
        <v>111</v>
      </c>
      <c r="B232" s="16">
        <f>('Monthly GAS - Raw'!B113*102)</f>
        <v>11526</v>
      </c>
      <c r="C232" s="16">
        <f>('Monthly GAS - Raw'!C113*102)</f>
        <v>9894</v>
      </c>
      <c r="D232" s="16">
        <f>('Monthly GAS - Raw'!D113*102)</f>
        <v>11526</v>
      </c>
      <c r="E232" s="16">
        <f>('Monthly GAS - Raw'!E113*102)</f>
        <v>3876</v>
      </c>
      <c r="F232" s="16">
        <f>('Monthly GAS - Raw'!F113*102)</f>
        <v>3366</v>
      </c>
      <c r="G232" s="16">
        <f>('Monthly GAS - Raw'!G113*102)</f>
        <v>2142</v>
      </c>
      <c r="H232" s="16">
        <f>('Monthly GAS - Raw'!H113*102)</f>
        <v>816</v>
      </c>
      <c r="I232" s="16">
        <f>('Monthly GAS - Raw'!I113*102)</f>
        <v>918</v>
      </c>
      <c r="J232" s="16">
        <f>('Monthly GAS - Raw'!J113*102)</f>
        <v>1122</v>
      </c>
      <c r="K232" s="16">
        <f>('Monthly GAS - Raw'!K113*102)</f>
        <v>1326</v>
      </c>
      <c r="L232" s="16">
        <f>('Monthly GAS - Raw'!L113*102)</f>
        <v>3366</v>
      </c>
      <c r="M232" s="16">
        <f>('Monthly GAS - Raw'!M113*102)</f>
        <v>9690</v>
      </c>
      <c r="N232" s="16">
        <f>('Monthly GAS - Raw'!N113*102)</f>
        <v>59568</v>
      </c>
    </row>
    <row r="233" spans="1:14" x14ac:dyDescent="0.4">
      <c r="A233">
        <f>'Monthly ELEC - Raw'!A235</f>
        <v>233</v>
      </c>
      <c r="B233" s="16">
        <f>('Monthly GAS - Raw'!B235*102)</f>
        <v>10914</v>
      </c>
      <c r="C233" s="16">
        <f>('Monthly GAS - Raw'!C235*102)</f>
        <v>12954</v>
      </c>
      <c r="D233" s="16">
        <f>('Monthly GAS - Raw'!D235*102)</f>
        <v>16422</v>
      </c>
      <c r="E233" s="16">
        <f>('Monthly GAS - Raw'!E235*102)</f>
        <v>8058</v>
      </c>
      <c r="F233" s="16">
        <f>('Monthly GAS - Raw'!F235*102)</f>
        <v>6630</v>
      </c>
      <c r="G233" s="16">
        <f>('Monthly GAS - Raw'!G235*102)</f>
        <v>3264</v>
      </c>
      <c r="H233" s="16">
        <f>('Monthly GAS - Raw'!H235*102)</f>
        <v>1122</v>
      </c>
      <c r="I233" s="16">
        <f>('Monthly GAS - Raw'!I235*102)</f>
        <v>1632</v>
      </c>
      <c r="J233" s="16">
        <f>('Monthly GAS - Raw'!J235*102)</f>
        <v>1836</v>
      </c>
      <c r="K233" s="16">
        <f>('Monthly GAS - Raw'!K235*102)</f>
        <v>2754</v>
      </c>
      <c r="L233" s="16">
        <f>('Monthly GAS - Raw'!L235*102)</f>
        <v>4692</v>
      </c>
      <c r="M233" s="16">
        <f>('Monthly GAS - Raw'!M235*102)</f>
        <v>12138</v>
      </c>
      <c r="N233" s="16">
        <f>('Monthly GAS - Raw'!N235*102)</f>
        <v>82416</v>
      </c>
    </row>
    <row r="234" spans="1:14" x14ac:dyDescent="0.4">
      <c r="A234">
        <f>'Monthly ELEC - Raw'!A82</f>
        <v>80</v>
      </c>
      <c r="B234" s="16">
        <f>('Monthly GAS - Raw'!B82*102)</f>
        <v>9996</v>
      </c>
      <c r="C234" s="16">
        <f>('Monthly GAS - Raw'!C82*102)</f>
        <v>10812</v>
      </c>
      <c r="D234" s="16">
        <f>('Monthly GAS - Raw'!D82*102)</f>
        <v>11628</v>
      </c>
      <c r="E234" s="16">
        <f>('Monthly GAS - Raw'!E82*102)</f>
        <v>5100</v>
      </c>
      <c r="F234" s="16">
        <f>('Monthly GAS - Raw'!F82*102)</f>
        <v>3570</v>
      </c>
      <c r="G234" s="16">
        <f>('Monthly GAS - Raw'!G82*102)</f>
        <v>2448</v>
      </c>
      <c r="H234" s="16">
        <f>('Monthly GAS - Raw'!H82*102)</f>
        <v>1428</v>
      </c>
      <c r="I234" s="16">
        <f>('Monthly GAS - Raw'!I82*102)</f>
        <v>1224</v>
      </c>
      <c r="J234" s="16">
        <f>('Monthly GAS - Raw'!J82*102)</f>
        <v>1122</v>
      </c>
      <c r="K234" s="16">
        <f>('Monthly GAS - Raw'!K82*102)</f>
        <v>1428</v>
      </c>
      <c r="L234" s="16">
        <f>('Monthly GAS - Raw'!L82*102)</f>
        <v>3570</v>
      </c>
      <c r="M234" s="16">
        <f>('Monthly GAS - Raw'!M82*102)</f>
        <v>8976</v>
      </c>
      <c r="N234" s="16">
        <f>('Monthly GAS - Raw'!N82*102)</f>
        <v>61302</v>
      </c>
    </row>
    <row r="235" spans="1:14" x14ac:dyDescent="0.4">
      <c r="A235">
        <f>'Monthly ELEC - Raw'!A165</f>
        <v>163</v>
      </c>
      <c r="B235" s="16">
        <f>('Monthly GAS - Raw'!B165*102)</f>
        <v>13770</v>
      </c>
      <c r="C235" s="16">
        <f>('Monthly GAS - Raw'!C165*102)</f>
        <v>16728</v>
      </c>
      <c r="D235" s="16">
        <f>('Monthly GAS - Raw'!D165*102)</f>
        <v>19176</v>
      </c>
      <c r="E235" s="16">
        <f>('Monthly GAS - Raw'!E165*102)</f>
        <v>9180</v>
      </c>
      <c r="F235" s="16">
        <f>('Monthly GAS - Raw'!F165*102)</f>
        <v>7752</v>
      </c>
      <c r="G235" s="16">
        <f>('Monthly GAS - Raw'!G165*102)</f>
        <v>3978</v>
      </c>
      <c r="H235" s="16">
        <f>('Monthly GAS - Raw'!H165*102)</f>
        <v>816</v>
      </c>
      <c r="I235" s="16">
        <f>('Monthly GAS - Raw'!I165*102)</f>
        <v>714</v>
      </c>
      <c r="J235" s="16">
        <f>('Monthly GAS - Raw'!J165*102)</f>
        <v>1020</v>
      </c>
      <c r="K235" s="16">
        <f>('Monthly GAS - Raw'!K165*102)</f>
        <v>1734</v>
      </c>
      <c r="L235" s="16">
        <f>('Monthly GAS - Raw'!L165*102)</f>
        <v>6426</v>
      </c>
      <c r="M235" s="16">
        <f>('Monthly GAS - Raw'!M165*102)</f>
        <v>15606</v>
      </c>
      <c r="N235" s="16">
        <f>('Monthly GAS - Raw'!N165*102)</f>
        <v>96900</v>
      </c>
    </row>
    <row r="236" spans="1:14" x14ac:dyDescent="0.4">
      <c r="A236">
        <f>'Monthly ELEC - Raw'!A164</f>
        <v>162</v>
      </c>
      <c r="B236" s="16">
        <f>('Monthly GAS - Raw'!B164*102)</f>
        <v>13770</v>
      </c>
      <c r="C236" s="16">
        <f>('Monthly GAS - Raw'!C164*102)</f>
        <v>16728</v>
      </c>
      <c r="D236" s="16">
        <f>('Monthly GAS - Raw'!D164*102)</f>
        <v>19176</v>
      </c>
      <c r="E236" s="16">
        <f>('Monthly GAS - Raw'!E164*102)</f>
        <v>9180</v>
      </c>
      <c r="F236" s="16">
        <f>('Monthly GAS - Raw'!F164*102)</f>
        <v>7752</v>
      </c>
      <c r="G236" s="16">
        <f>('Monthly GAS - Raw'!G164*102)</f>
        <v>3978</v>
      </c>
      <c r="H236" s="16">
        <f>('Monthly GAS - Raw'!H164*102)</f>
        <v>816</v>
      </c>
      <c r="I236" s="16">
        <f>('Monthly GAS - Raw'!I164*102)</f>
        <v>714</v>
      </c>
      <c r="J236" s="16">
        <f>('Monthly GAS - Raw'!J164*102)</f>
        <v>1020</v>
      </c>
      <c r="K236" s="16">
        <f>('Monthly GAS - Raw'!K164*102)</f>
        <v>1734</v>
      </c>
      <c r="L236" s="16">
        <f>('Monthly GAS - Raw'!L164*102)</f>
        <v>6426</v>
      </c>
      <c r="M236" s="16">
        <f>('Monthly GAS - Raw'!M164*102)</f>
        <v>15606</v>
      </c>
      <c r="N236" s="16">
        <f>('Monthly GAS - Raw'!N164*102)</f>
        <v>96900</v>
      </c>
    </row>
    <row r="237" spans="1:14" x14ac:dyDescent="0.4">
      <c r="A237">
        <f>'Monthly ELEC - Raw'!A196</f>
        <v>194</v>
      </c>
      <c r="B237" s="16">
        <f>+('Monthly GAS - Raw'!B196*102)</f>
        <v>13464</v>
      </c>
      <c r="C237" s="16">
        <f>+('Monthly GAS - Raw'!C196*102)</f>
        <v>14484</v>
      </c>
      <c r="D237" s="16">
        <f>+('Monthly GAS - Raw'!D196*102)</f>
        <v>16728</v>
      </c>
      <c r="E237" s="16">
        <f>+('Monthly GAS - Raw'!E196*102)</f>
        <v>8568</v>
      </c>
      <c r="F237" s="16">
        <f>+('Monthly GAS - Raw'!F196*102)</f>
        <v>7446</v>
      </c>
      <c r="G237" s="16">
        <f>+('Monthly GAS - Raw'!G196*102)</f>
        <v>4998</v>
      </c>
      <c r="H237" s="16">
        <f>+('Monthly GAS - Raw'!H196*102)</f>
        <v>1428</v>
      </c>
      <c r="I237" s="16">
        <f>+('Monthly GAS - Raw'!I196*102)</f>
        <v>1632</v>
      </c>
      <c r="J237" s="16">
        <f>+('Monthly GAS - Raw'!J196*102)</f>
        <v>1326</v>
      </c>
      <c r="K237" s="16">
        <f>+('Monthly GAS - Raw'!K196*102)</f>
        <v>3162</v>
      </c>
      <c r="L237" s="16">
        <f>+('Monthly GAS - Raw'!L196*102)</f>
        <v>6630</v>
      </c>
      <c r="M237" s="16">
        <f>+('Monthly GAS - Raw'!M196*102)</f>
        <v>13464</v>
      </c>
      <c r="N237" s="16">
        <f>+('Monthly GAS - Raw'!N196*102)</f>
        <v>93330</v>
      </c>
    </row>
    <row r="238" spans="1:14" x14ac:dyDescent="0.4">
      <c r="A238">
        <f>'Monthly ELEC - Raw'!A34</f>
        <v>32</v>
      </c>
      <c r="B238" s="16">
        <f>('Monthly GAS - Raw'!B34*102)</f>
        <v>15708</v>
      </c>
      <c r="C238" s="16">
        <f>('Monthly GAS - Raw'!C34*102)</f>
        <v>16218</v>
      </c>
      <c r="D238" s="16">
        <f>('Monthly GAS - Raw'!D34*102)</f>
        <v>18768</v>
      </c>
      <c r="E238" s="16">
        <f>('Monthly GAS - Raw'!E34*102)</f>
        <v>9384</v>
      </c>
      <c r="F238" s="16">
        <f>('Monthly GAS - Raw'!F34*102)</f>
        <v>7446</v>
      </c>
      <c r="G238" s="16">
        <f>('Monthly GAS - Raw'!G34*102)</f>
        <v>4386</v>
      </c>
      <c r="H238" s="16">
        <f>('Monthly GAS - Raw'!H34*102)</f>
        <v>2040</v>
      </c>
      <c r="I238" s="16">
        <f>('Monthly GAS - Raw'!I34*102)</f>
        <v>1836</v>
      </c>
      <c r="J238" s="16">
        <f>('Monthly GAS - Raw'!J34*102)</f>
        <v>1530</v>
      </c>
      <c r="K238" s="16">
        <f>('Monthly GAS - Raw'!K34*102)</f>
        <v>3162</v>
      </c>
      <c r="L238" s="16">
        <f>('Monthly GAS - Raw'!L34*102)</f>
        <v>6426</v>
      </c>
      <c r="M238" s="16">
        <f>('Monthly GAS - Raw'!M34*102)</f>
        <v>13872</v>
      </c>
      <c r="N238" s="16">
        <f>('Monthly GAS - Raw'!N34*102)</f>
        <v>100776</v>
      </c>
    </row>
    <row r="239" spans="1:14" x14ac:dyDescent="0.4">
      <c r="A239">
        <f>'Monthly ELEC - Raw'!A131</f>
        <v>129</v>
      </c>
      <c r="B239" s="16">
        <f>('Monthly GAS - Raw'!B131*102)</f>
        <v>13260</v>
      </c>
      <c r="C239" s="16">
        <f>('Monthly GAS - Raw'!C131*102)</f>
        <v>13566</v>
      </c>
      <c r="D239" s="16">
        <f>('Monthly GAS - Raw'!D131*102)</f>
        <v>15402</v>
      </c>
      <c r="E239" s="16">
        <f>('Monthly GAS - Raw'!E131*102)</f>
        <v>7650</v>
      </c>
      <c r="F239" s="16">
        <f>('Monthly GAS - Raw'!F131*102)</f>
        <v>6732</v>
      </c>
      <c r="G239" s="16">
        <f>('Monthly GAS - Raw'!G131*102)</f>
        <v>3672</v>
      </c>
      <c r="H239" s="16">
        <f>('Monthly GAS - Raw'!H131*102)</f>
        <v>1020</v>
      </c>
      <c r="I239" s="16">
        <f>('Monthly GAS - Raw'!I131*102)</f>
        <v>816</v>
      </c>
      <c r="J239" s="16">
        <f>('Monthly GAS - Raw'!J131*102)</f>
        <v>918</v>
      </c>
      <c r="K239" s="16">
        <f>('Monthly GAS - Raw'!K131*102)</f>
        <v>1836</v>
      </c>
      <c r="L239" s="16">
        <f>('Monthly GAS - Raw'!L131*102)</f>
        <v>6630</v>
      </c>
      <c r="M239" s="16">
        <f>('Monthly GAS - Raw'!M131*102)</f>
        <v>11526</v>
      </c>
      <c r="N239" s="16">
        <f>('Monthly GAS - Raw'!N131*102)</f>
        <v>83028</v>
      </c>
    </row>
    <row r="240" spans="1:14" x14ac:dyDescent="0.4">
      <c r="A240">
        <f>'Monthly ELEC - Raw'!A183</f>
        <v>181</v>
      </c>
      <c r="B240" s="16">
        <f>('Monthly GAS - Raw'!B183*102)</f>
        <v>15810</v>
      </c>
      <c r="C240" s="16">
        <f>('Monthly GAS - Raw'!C183*102)</f>
        <v>17952</v>
      </c>
      <c r="D240" s="16">
        <f>('Monthly GAS - Raw'!D183*102)</f>
        <v>13158</v>
      </c>
      <c r="E240" s="16">
        <f>('Monthly GAS - Raw'!E183*102)</f>
        <v>8160</v>
      </c>
      <c r="F240" s="16">
        <f>('Monthly GAS - Raw'!F183*102)</f>
        <v>6222</v>
      </c>
      <c r="G240" s="16">
        <f>('Monthly GAS - Raw'!G183*102)</f>
        <v>4386</v>
      </c>
      <c r="H240" s="16">
        <f>('Monthly GAS - Raw'!H183*102)</f>
        <v>3468</v>
      </c>
      <c r="I240" s="16">
        <f>('Monthly GAS - Raw'!I183*102)</f>
        <v>3264</v>
      </c>
      <c r="J240" s="16">
        <f>('Monthly GAS - Raw'!J183*102)</f>
        <v>2856</v>
      </c>
      <c r="K240" s="16">
        <f>('Monthly GAS - Raw'!K183*102)</f>
        <v>5610</v>
      </c>
      <c r="L240" s="16">
        <f>('Monthly GAS - Raw'!L183*102)</f>
        <v>9588</v>
      </c>
      <c r="M240" s="16">
        <f>('Monthly GAS - Raw'!M183*102)</f>
        <v>13872</v>
      </c>
      <c r="N240" s="16">
        <f>('Monthly GAS - Raw'!N183*102)</f>
        <v>104346</v>
      </c>
    </row>
    <row r="241" spans="1:14" x14ac:dyDescent="0.4">
      <c r="A241">
        <f>'Monthly ELEC - Raw'!A58</f>
        <v>56</v>
      </c>
      <c r="B241" s="16">
        <f>('Monthly GAS - Raw'!B58*102)</f>
        <v>14994</v>
      </c>
      <c r="C241" s="16">
        <f>('Monthly GAS - Raw'!C58*102)</f>
        <v>15096</v>
      </c>
      <c r="D241" s="16">
        <f>('Monthly GAS - Raw'!D58*102)</f>
        <v>15810</v>
      </c>
      <c r="E241" s="16">
        <f>('Monthly GAS - Raw'!E58*102)</f>
        <v>7650</v>
      </c>
      <c r="F241" s="16">
        <f>('Monthly GAS - Raw'!F58*102)</f>
        <v>5610</v>
      </c>
      <c r="G241" s="16">
        <f>('Monthly GAS - Raw'!G58*102)</f>
        <v>3162</v>
      </c>
      <c r="H241" s="16">
        <f>('Monthly GAS - Raw'!H58*102)</f>
        <v>1428</v>
      </c>
      <c r="I241" s="16">
        <f>('Monthly GAS - Raw'!I58*102)</f>
        <v>1326</v>
      </c>
      <c r="J241" s="16">
        <f>('Monthly GAS - Raw'!J58*102)</f>
        <v>1224</v>
      </c>
      <c r="K241" s="16">
        <f>('Monthly GAS - Raw'!K58*102)</f>
        <v>1428</v>
      </c>
      <c r="L241" s="16">
        <f>('Monthly GAS - Raw'!L58*102)</f>
        <v>6120</v>
      </c>
      <c r="M241" s="16">
        <f>('Monthly GAS - Raw'!M58*102)</f>
        <v>15096</v>
      </c>
      <c r="N241" s="16">
        <f>('Monthly GAS - Raw'!N58*102)</f>
        <v>88944</v>
      </c>
    </row>
    <row r="242" spans="1:14" x14ac:dyDescent="0.4">
      <c r="A242">
        <f>'Monthly ELEC - Raw'!A237</f>
        <v>235</v>
      </c>
      <c r="B242" s="16">
        <f>('Monthly GAS - Raw'!B237*102)</f>
        <v>16422</v>
      </c>
      <c r="C242" s="16">
        <f>('Monthly GAS - Raw'!C237*102)</f>
        <v>17544</v>
      </c>
      <c r="D242" s="16">
        <f>('Monthly GAS - Raw'!D237*102)</f>
        <v>19482</v>
      </c>
      <c r="E242" s="16">
        <f>('Monthly GAS - Raw'!E237*102)</f>
        <v>8058</v>
      </c>
      <c r="F242" s="16">
        <f>('Monthly GAS - Raw'!F237*102)</f>
        <v>5202</v>
      </c>
      <c r="G242" s="16">
        <f>('Monthly GAS - Raw'!G237*102)</f>
        <v>2856</v>
      </c>
      <c r="H242" s="16">
        <f>('Monthly GAS - Raw'!H237*102)</f>
        <v>714</v>
      </c>
      <c r="I242" s="16">
        <f>('Monthly GAS - Raw'!I237*102)</f>
        <v>714</v>
      </c>
      <c r="J242" s="16">
        <f>('Monthly GAS - Raw'!J237*102)</f>
        <v>714</v>
      </c>
      <c r="K242" s="16">
        <f>('Monthly GAS - Raw'!K237*102)</f>
        <v>408</v>
      </c>
      <c r="L242" s="16">
        <f>('Monthly GAS - Raw'!L237*102)</f>
        <v>0</v>
      </c>
      <c r="M242" s="16">
        <f>('Monthly GAS - Raw'!M237*102)</f>
        <v>11220</v>
      </c>
      <c r="N242" s="16">
        <f>('Monthly GAS - Raw'!N237*102)</f>
        <v>83334</v>
      </c>
    </row>
    <row r="243" spans="1:14" x14ac:dyDescent="0.4">
      <c r="A243">
        <f>'Monthly ELEC - Raw'!A202</f>
        <v>200</v>
      </c>
      <c r="B243" s="16">
        <f>('Monthly GAS - Raw'!B202*102)</f>
        <v>16116</v>
      </c>
      <c r="C243" s="16">
        <f>('Monthly GAS - Raw'!C202*102)</f>
        <v>16626</v>
      </c>
      <c r="D243" s="16">
        <f>('Monthly GAS - Raw'!D202*102)</f>
        <v>19380</v>
      </c>
      <c r="E243" s="16">
        <f>('Monthly GAS - Raw'!E202*102)</f>
        <v>9282</v>
      </c>
      <c r="F243" s="16">
        <f>('Monthly GAS - Raw'!F202*102)</f>
        <v>7446</v>
      </c>
      <c r="G243" s="16">
        <f>('Monthly GAS - Raw'!G202*102)</f>
        <v>3978</v>
      </c>
      <c r="H243" s="16">
        <f>('Monthly GAS - Raw'!H202*102)</f>
        <v>1632</v>
      </c>
      <c r="I243" s="16">
        <f>('Monthly GAS - Raw'!I202*102)</f>
        <v>1530</v>
      </c>
      <c r="J243" s="16">
        <f>('Monthly GAS - Raw'!J202*102)</f>
        <v>1326</v>
      </c>
      <c r="K243" s="16">
        <f>('Monthly GAS - Raw'!K202*102)</f>
        <v>1530</v>
      </c>
      <c r="L243" s="16">
        <f>('Monthly GAS - Raw'!L202*102)</f>
        <v>5304</v>
      </c>
      <c r="M243" s="16">
        <f>('Monthly GAS - Raw'!M202*102)</f>
        <v>14382</v>
      </c>
      <c r="N243" s="16">
        <f>('Monthly GAS - Raw'!N202*102)</f>
        <v>98532</v>
      </c>
    </row>
    <row r="244" spans="1:14" x14ac:dyDescent="0.4">
      <c r="A244">
        <f>'Monthly ELEC - Raw'!A198</f>
        <v>196</v>
      </c>
      <c r="B244" s="16">
        <f>('Monthly GAS - Raw'!B198*102)</f>
        <v>17850</v>
      </c>
      <c r="C244" s="16">
        <f>('Monthly GAS - Raw'!C198*102)</f>
        <v>17748</v>
      </c>
      <c r="D244" s="16">
        <f>('Monthly GAS - Raw'!D198*102)</f>
        <v>19890</v>
      </c>
      <c r="E244" s="16">
        <f>('Monthly GAS - Raw'!E198*102)</f>
        <v>9792</v>
      </c>
      <c r="F244" s="16">
        <f>('Monthly GAS - Raw'!F198*102)</f>
        <v>8466</v>
      </c>
      <c r="G244" s="16">
        <f>('Monthly GAS - Raw'!G198*102)</f>
        <v>4998</v>
      </c>
      <c r="H244" s="16">
        <f>('Monthly GAS - Raw'!H198*102)</f>
        <v>2244</v>
      </c>
      <c r="I244" s="16">
        <f>('Monthly GAS - Raw'!I198*102)</f>
        <v>1530</v>
      </c>
      <c r="J244" s="16">
        <f>('Monthly GAS - Raw'!J198*102)</f>
        <v>2040</v>
      </c>
      <c r="K244" s="16">
        <f>('Monthly GAS - Raw'!K198*102)</f>
        <v>2856</v>
      </c>
      <c r="L244" s="16">
        <f>('Monthly GAS - Raw'!L198*102)</f>
        <v>6528</v>
      </c>
      <c r="M244" s="16">
        <f>('Monthly GAS - Raw'!M198*102)</f>
        <v>14688</v>
      </c>
      <c r="N244" s="16">
        <f>('Monthly GAS - Raw'!N198*102)</f>
        <v>108630</v>
      </c>
    </row>
    <row r="245" spans="1:14" x14ac:dyDescent="0.4">
      <c r="A245">
        <f>'Monthly ELEC - Raw'!A121</f>
        <v>119</v>
      </c>
      <c r="B245" s="16">
        <f>+('Monthly GAS - Raw'!B121*102)</f>
        <v>12750</v>
      </c>
      <c r="C245" s="16">
        <f>+('Monthly GAS - Raw'!C121*102)</f>
        <v>14076</v>
      </c>
      <c r="D245" s="16">
        <f>+('Monthly GAS - Raw'!D121*102)</f>
        <v>21114</v>
      </c>
      <c r="E245" s="16">
        <f>+('Monthly GAS - Raw'!E121*102)</f>
        <v>2142</v>
      </c>
      <c r="F245" s="16">
        <f>+('Monthly GAS - Raw'!F121*102)</f>
        <v>5814</v>
      </c>
      <c r="G245" s="16">
        <f>+('Monthly GAS - Raw'!G121*102)</f>
        <v>3570</v>
      </c>
      <c r="H245" s="16">
        <f>+('Monthly GAS - Raw'!H121*102)</f>
        <v>1122</v>
      </c>
      <c r="I245" s="16">
        <f>+('Monthly GAS - Raw'!I121*102)</f>
        <v>918</v>
      </c>
      <c r="J245" s="16">
        <f>+('Monthly GAS - Raw'!J121*102)</f>
        <v>1224</v>
      </c>
      <c r="K245" s="16">
        <f>+('Monthly GAS - Raw'!K121*102)</f>
        <v>1224</v>
      </c>
      <c r="L245" s="16">
        <f>+('Monthly GAS - Raw'!L121*102)</f>
        <v>3060</v>
      </c>
      <c r="M245" s="16">
        <f>+('Monthly GAS - Raw'!M121*102)</f>
        <v>9792</v>
      </c>
      <c r="N245" s="16">
        <f>+('Monthly GAS - Raw'!N121*102)</f>
        <v>76806</v>
      </c>
    </row>
    <row r="246" spans="1:14" x14ac:dyDescent="0.4">
      <c r="A246">
        <f>'Monthly ELEC - Raw'!A95</f>
        <v>93</v>
      </c>
      <c r="B246" s="16">
        <f>('Monthly GAS - Raw'!B95*102)</f>
        <v>10506</v>
      </c>
      <c r="C246" s="16">
        <f>('Monthly GAS - Raw'!C95*102)</f>
        <v>12852</v>
      </c>
      <c r="D246" s="16">
        <f>('Monthly GAS - Raw'!D95*102)</f>
        <v>9078</v>
      </c>
      <c r="E246" s="16">
        <f>('Monthly GAS - Raw'!E95*102)</f>
        <v>6222</v>
      </c>
      <c r="F246" s="16">
        <f>('Monthly GAS - Raw'!F95*102)</f>
        <v>4896</v>
      </c>
      <c r="G246" s="16">
        <f>('Monthly GAS - Raw'!G95*102)</f>
        <v>1530</v>
      </c>
      <c r="H246" s="16">
        <f>('Monthly GAS - Raw'!H95*102)</f>
        <v>1020</v>
      </c>
      <c r="I246" s="16">
        <f>('Monthly GAS - Raw'!I95*102)</f>
        <v>918</v>
      </c>
      <c r="J246" s="16">
        <f>('Monthly GAS - Raw'!J95*102)</f>
        <v>816</v>
      </c>
      <c r="K246" s="16">
        <f>('Monthly GAS - Raw'!K95*102)</f>
        <v>1530</v>
      </c>
      <c r="L246" s="16">
        <f>('Monthly GAS - Raw'!L95*102)</f>
        <v>6834</v>
      </c>
      <c r="M246" s="16">
        <f>('Monthly GAS - Raw'!M95*102)</f>
        <v>9894</v>
      </c>
      <c r="N246" s="16">
        <f>('Monthly GAS - Raw'!N95*102)</f>
        <v>66096</v>
      </c>
    </row>
    <row r="247" spans="1:14" x14ac:dyDescent="0.4">
      <c r="A247">
        <f>'Monthly ELEC - Raw'!A207</f>
        <v>205</v>
      </c>
      <c r="B247" s="16">
        <f>('Monthly GAS - Raw'!B207*102)</f>
        <v>14178</v>
      </c>
      <c r="C247" s="16">
        <f>('Monthly GAS - Raw'!C207*102)</f>
        <v>13974</v>
      </c>
      <c r="D247" s="16">
        <f>('Monthly GAS - Raw'!D207*102)</f>
        <v>17136</v>
      </c>
      <c r="E247" s="16">
        <f>('Monthly GAS - Raw'!E207*102)</f>
        <v>9384</v>
      </c>
      <c r="F247" s="16">
        <f>('Monthly GAS - Raw'!F207*102)</f>
        <v>8568</v>
      </c>
      <c r="G247" s="16">
        <f>('Monthly GAS - Raw'!G207*102)</f>
        <v>5814</v>
      </c>
      <c r="H247" s="16">
        <f>('Monthly GAS - Raw'!H207*102)</f>
        <v>2550</v>
      </c>
      <c r="I247" s="16">
        <f>('Monthly GAS - Raw'!I207*102)</f>
        <v>2754</v>
      </c>
      <c r="J247" s="16">
        <f>('Monthly GAS - Raw'!J207*102)</f>
        <v>2550</v>
      </c>
      <c r="K247" s="16">
        <f>('Monthly GAS - Raw'!K207*102)</f>
        <v>3060</v>
      </c>
      <c r="L247" s="16">
        <f>('Monthly GAS - Raw'!L207*102)</f>
        <v>6834</v>
      </c>
      <c r="M247" s="16">
        <f>('Monthly GAS - Raw'!M207*102)</f>
        <v>13770</v>
      </c>
      <c r="N247" s="16">
        <f>('Monthly GAS - Raw'!N207*102)</f>
        <v>100572</v>
      </c>
    </row>
    <row r="248" spans="1:14" x14ac:dyDescent="0.4">
      <c r="A248">
        <f>'Monthly ELEC - Raw'!A56</f>
        <v>54</v>
      </c>
      <c r="B248" s="16">
        <f>+('Monthly GAS - Raw'!B56*102)</f>
        <v>16626</v>
      </c>
      <c r="C248" s="16">
        <f>+('Monthly GAS - Raw'!C56*102)</f>
        <v>16626</v>
      </c>
      <c r="D248" s="16">
        <f>+('Monthly GAS - Raw'!D56*102)</f>
        <v>47022</v>
      </c>
      <c r="E248" s="16">
        <f>+('Monthly GAS - Raw'!E56*102)</f>
        <v>0</v>
      </c>
      <c r="F248" s="16">
        <f>+('Monthly GAS - Raw'!F56*102)</f>
        <v>3672</v>
      </c>
      <c r="G248" s="16">
        <f>+('Monthly GAS - Raw'!G56*102)</f>
        <v>3978</v>
      </c>
      <c r="H248" s="16">
        <f>+('Monthly GAS - Raw'!H56*102)</f>
        <v>1326</v>
      </c>
      <c r="I248" s="16">
        <f>+('Monthly GAS - Raw'!I56*102)</f>
        <v>1326</v>
      </c>
      <c r="J248" s="16">
        <f>+('Monthly GAS - Raw'!J56*102)</f>
        <v>1734</v>
      </c>
      <c r="K248" s="16">
        <f>+('Monthly GAS - Raw'!K56*102)</f>
        <v>2142</v>
      </c>
      <c r="L248" s="16">
        <f>+('Monthly GAS - Raw'!L56*102)</f>
        <v>6324</v>
      </c>
      <c r="M248" s="16">
        <f>+('Monthly GAS - Raw'!M56*102)</f>
        <v>15198</v>
      </c>
      <c r="N248" s="16">
        <f>+('Monthly GAS - Raw'!N56*102)</f>
        <v>115974</v>
      </c>
    </row>
    <row r="249" spans="1:14" x14ac:dyDescent="0.4">
      <c r="A249">
        <f>'Monthly ELEC - Raw'!A221</f>
        <v>219</v>
      </c>
      <c r="B249" s="16">
        <f>('Monthly GAS - Raw'!B221*102)</f>
        <v>15402</v>
      </c>
      <c r="C249" s="16">
        <f>('Monthly GAS - Raw'!C221*102)</f>
        <v>16218</v>
      </c>
      <c r="D249" s="16">
        <f>('Monthly GAS - Raw'!D221*102)</f>
        <v>18870</v>
      </c>
      <c r="E249" s="16">
        <f>('Monthly GAS - Raw'!E221*102)</f>
        <v>7650</v>
      </c>
      <c r="F249" s="16">
        <f>('Monthly GAS - Raw'!F221*102)</f>
        <v>6630</v>
      </c>
      <c r="G249" s="16">
        <f>('Monthly GAS - Raw'!G221*102)</f>
        <v>4386</v>
      </c>
      <c r="H249" s="16">
        <f>('Monthly GAS - Raw'!H221*102)</f>
        <v>1938</v>
      </c>
      <c r="I249" s="16">
        <f>('Monthly GAS - Raw'!I221*102)</f>
        <v>1530</v>
      </c>
      <c r="J249" s="16">
        <f>('Monthly GAS - Raw'!J221*102)</f>
        <v>1632</v>
      </c>
      <c r="K249" s="16">
        <f>('Monthly GAS - Raw'!K221*102)</f>
        <v>2958</v>
      </c>
      <c r="L249" s="16">
        <f>('Monthly GAS - Raw'!L221*102)</f>
        <v>6630</v>
      </c>
      <c r="M249" s="16">
        <f>('Monthly GAS - Raw'!M221*102)</f>
        <v>14280</v>
      </c>
      <c r="N249" s="16">
        <f>('Monthly GAS - Raw'!N221*102)</f>
        <v>98124</v>
      </c>
    </row>
    <row r="250" spans="1:14" x14ac:dyDescent="0.4">
      <c r="A250">
        <f>'Monthly ELEC - Raw'!A161</f>
        <v>159</v>
      </c>
      <c r="B250" s="16">
        <f>('Monthly GAS - Raw'!B161*102)</f>
        <v>9894</v>
      </c>
      <c r="C250" s="16">
        <f>('Monthly GAS - Raw'!C161*102)</f>
        <v>10404</v>
      </c>
      <c r="D250" s="16">
        <f>('Monthly GAS - Raw'!D161*102)</f>
        <v>11832</v>
      </c>
      <c r="E250" s="16">
        <f>('Monthly GAS - Raw'!E161*102)</f>
        <v>6120</v>
      </c>
      <c r="F250" s="16">
        <f>('Monthly GAS - Raw'!F161*102)</f>
        <v>4488</v>
      </c>
      <c r="G250" s="16">
        <f>('Monthly GAS - Raw'!G161*102)</f>
        <v>2754</v>
      </c>
      <c r="H250" s="16">
        <f>('Monthly GAS - Raw'!H161*102)</f>
        <v>918</v>
      </c>
      <c r="I250" s="16">
        <f>('Monthly GAS - Raw'!I161*102)</f>
        <v>918</v>
      </c>
      <c r="J250" s="16">
        <f>('Monthly GAS - Raw'!J161*102)</f>
        <v>1020</v>
      </c>
      <c r="K250" s="16">
        <f>('Monthly GAS - Raw'!K161*102)</f>
        <v>1326</v>
      </c>
      <c r="L250" s="16">
        <f>('Monthly GAS - Raw'!L161*102)</f>
        <v>3876</v>
      </c>
      <c r="M250" s="16">
        <f>('Monthly GAS - Raw'!M161*102)</f>
        <v>8568</v>
      </c>
      <c r="N250" s="16">
        <f>('Monthly GAS - Raw'!N161*102)</f>
        <v>62118</v>
      </c>
    </row>
    <row r="251" spans="1:14" x14ac:dyDescent="0.4">
      <c r="A251">
        <f>'Monthly ELEC - Raw'!A21</f>
        <v>19</v>
      </c>
      <c r="B251" s="16">
        <f>('Monthly GAS - Raw'!B21*102)</f>
        <v>20808</v>
      </c>
      <c r="C251" s="16">
        <f>('Monthly GAS - Raw'!C21*102)</f>
        <v>20604</v>
      </c>
      <c r="D251" s="16">
        <f>('Monthly GAS - Raw'!D21*102)</f>
        <v>24480</v>
      </c>
      <c r="E251" s="16">
        <f>('Monthly GAS - Raw'!E21*102)</f>
        <v>10506</v>
      </c>
      <c r="F251" s="16">
        <f>('Monthly GAS - Raw'!F21*102)</f>
        <v>8976</v>
      </c>
      <c r="G251" s="16">
        <f>('Monthly GAS - Raw'!G21*102)</f>
        <v>4896</v>
      </c>
      <c r="H251" s="16">
        <f>('Monthly GAS - Raw'!H21*102)</f>
        <v>2244</v>
      </c>
      <c r="I251" s="16">
        <f>('Monthly GAS - Raw'!I21*102)</f>
        <v>1632</v>
      </c>
      <c r="J251" s="16">
        <f>('Monthly GAS - Raw'!J21*102)</f>
        <v>1530</v>
      </c>
      <c r="K251" s="16">
        <f>('Monthly GAS - Raw'!K21*102)</f>
        <v>3978</v>
      </c>
      <c r="L251" s="16">
        <f>('Monthly GAS - Raw'!L21*102)</f>
        <v>7344</v>
      </c>
      <c r="M251" s="16">
        <f>('Monthly GAS - Raw'!M21*102)</f>
        <v>15708</v>
      </c>
      <c r="N251" s="16">
        <f>('Monthly GAS - Raw'!N21*102)</f>
        <v>122706</v>
      </c>
    </row>
    <row r="252" spans="1:14" x14ac:dyDescent="0.4">
      <c r="A252">
        <f>'Monthly ELEC - Raw'!A240</f>
        <v>238</v>
      </c>
      <c r="B252" s="16">
        <f>('Monthly GAS - Raw'!B240*102)</f>
        <v>11322</v>
      </c>
      <c r="C252" s="16">
        <f>('Monthly GAS - Raw'!C240*102)</f>
        <v>13872</v>
      </c>
      <c r="D252" s="16">
        <f>('Monthly GAS - Raw'!D240*102)</f>
        <v>16728</v>
      </c>
      <c r="E252" s="16">
        <f>('Monthly GAS - Raw'!E240*102)</f>
        <v>10404</v>
      </c>
      <c r="F252" s="16">
        <f>('Monthly GAS - Raw'!F240*102)</f>
        <v>4386</v>
      </c>
      <c r="G252" s="16">
        <f>('Monthly GAS - Raw'!G240*102)</f>
        <v>2652</v>
      </c>
      <c r="H252" s="16">
        <f>('Monthly GAS - Raw'!H240*102)</f>
        <v>1734</v>
      </c>
      <c r="I252" s="16">
        <f>('Monthly GAS - Raw'!I240*102)</f>
        <v>1530</v>
      </c>
      <c r="J252" s="16">
        <f>('Monthly GAS - Raw'!J240*102)</f>
        <v>1734</v>
      </c>
      <c r="K252" s="16">
        <f>('Monthly GAS - Raw'!K240*102)</f>
        <v>1224</v>
      </c>
      <c r="L252" s="16">
        <f>('Monthly GAS - Raw'!L240*102)</f>
        <v>3162</v>
      </c>
      <c r="M252" s="16">
        <f>('Monthly GAS - Raw'!M240*102)</f>
        <v>8466</v>
      </c>
      <c r="N252" s="16">
        <f>('Monthly GAS - Raw'!N240*102)</f>
        <v>77214</v>
      </c>
    </row>
    <row r="253" spans="1:14" x14ac:dyDescent="0.4">
      <c r="A253">
        <f>'Monthly ELEC - Raw'!A100</f>
        <v>98</v>
      </c>
      <c r="B253" s="16">
        <f>('Monthly GAS - Raw'!B100*102)</f>
        <v>11934</v>
      </c>
      <c r="C253" s="16">
        <f>('Monthly GAS - Raw'!C100*102)</f>
        <v>12444</v>
      </c>
      <c r="D253" s="16">
        <f>('Monthly GAS - Raw'!D100*102)</f>
        <v>14280</v>
      </c>
      <c r="E253" s="16">
        <f>('Monthly GAS - Raw'!E100*102)</f>
        <v>8670</v>
      </c>
      <c r="F253" s="16">
        <f>('Monthly GAS - Raw'!F100*102)</f>
        <v>6936</v>
      </c>
      <c r="G253" s="16">
        <f>('Monthly GAS - Raw'!G100*102)</f>
        <v>4080</v>
      </c>
      <c r="H253" s="16">
        <f>('Monthly GAS - Raw'!H100*102)</f>
        <v>1122</v>
      </c>
      <c r="I253" s="16">
        <f>('Monthly GAS - Raw'!I100*102)</f>
        <v>1020</v>
      </c>
      <c r="J253" s="16">
        <f>('Monthly GAS - Raw'!J100*102)</f>
        <v>1122</v>
      </c>
      <c r="K253" s="16">
        <f>('Monthly GAS - Raw'!K100*102)</f>
        <v>2040</v>
      </c>
      <c r="L253" s="16">
        <f>('Monthly GAS - Raw'!L100*102)</f>
        <v>5508</v>
      </c>
      <c r="M253" s="16">
        <f>('Monthly GAS - Raw'!M100*102)</f>
        <v>11526</v>
      </c>
      <c r="N253" s="16">
        <f>('Monthly GAS - Raw'!N100*102)</f>
        <v>80682</v>
      </c>
    </row>
    <row r="254" spans="1:14" x14ac:dyDescent="0.4">
      <c r="A254">
        <f>'Monthly ELEC - Raw'!A80</f>
        <v>78</v>
      </c>
      <c r="B254" s="16">
        <f>('Monthly GAS - Raw'!B80*102)</f>
        <v>18258</v>
      </c>
      <c r="C254" s="16">
        <f>('Monthly GAS - Raw'!C80*102)</f>
        <v>19584</v>
      </c>
      <c r="D254" s="16">
        <f>('Monthly GAS - Raw'!D80*102)</f>
        <v>23052</v>
      </c>
      <c r="E254" s="16">
        <f>('Monthly GAS - Raw'!E80*102)</f>
        <v>11118</v>
      </c>
      <c r="F254" s="16">
        <f>('Monthly GAS - Raw'!F80*102)</f>
        <v>8976</v>
      </c>
      <c r="G254" s="16">
        <f>('Monthly GAS - Raw'!G80*102)</f>
        <v>5916</v>
      </c>
      <c r="H254" s="16">
        <f>('Monthly GAS - Raw'!H80*102)</f>
        <v>2550</v>
      </c>
      <c r="I254" s="16">
        <f>('Monthly GAS - Raw'!I80*102)</f>
        <v>2754</v>
      </c>
      <c r="J254" s="16">
        <f>('Monthly GAS - Raw'!J80*102)</f>
        <v>3060</v>
      </c>
      <c r="K254" s="16">
        <f>('Monthly GAS - Raw'!K80*102)</f>
        <v>2754</v>
      </c>
      <c r="L254" s="16">
        <f>('Monthly GAS - Raw'!L80*102)</f>
        <v>7446</v>
      </c>
      <c r="M254" s="16">
        <f>('Monthly GAS - Raw'!M80*102)</f>
        <v>18870</v>
      </c>
      <c r="N254" s="16">
        <f>('Monthly GAS - Raw'!N80*102)</f>
        <v>124338</v>
      </c>
    </row>
    <row r="255" spans="1:14" x14ac:dyDescent="0.4">
      <c r="A255">
        <f>'Monthly ELEC - Raw'!A135</f>
        <v>133</v>
      </c>
      <c r="B255" s="16">
        <f>'Monthly GAS - Raw'!B135*102</f>
        <v>12852</v>
      </c>
      <c r="C255" s="16">
        <f>'Monthly GAS - Raw'!C135*102</f>
        <v>14994</v>
      </c>
      <c r="D255" s="16">
        <f>'Monthly GAS - Raw'!D135*102</f>
        <v>17034</v>
      </c>
      <c r="E255" s="16">
        <f>'Monthly GAS - Raw'!E135*102</f>
        <v>7242</v>
      </c>
      <c r="F255" s="16">
        <f>'Monthly GAS - Raw'!F135*102</f>
        <v>4386</v>
      </c>
      <c r="G255" s="16">
        <f>'Monthly GAS - Raw'!G135*102</f>
        <v>4080</v>
      </c>
      <c r="H255" s="16">
        <f>'Monthly GAS - Raw'!H135*102</f>
        <v>1734</v>
      </c>
      <c r="I255" s="16">
        <f>'Monthly GAS - Raw'!I135*102</f>
        <v>1428</v>
      </c>
      <c r="J255" s="16">
        <f>'Monthly GAS - Raw'!J135*102</f>
        <v>1530</v>
      </c>
      <c r="K255" s="16">
        <f>'Monthly GAS - Raw'!K135*102</f>
        <v>1530</v>
      </c>
      <c r="L255" s="16">
        <f>'Monthly GAS - Raw'!L135*102</f>
        <v>6528</v>
      </c>
      <c r="M255" s="16">
        <f>'Monthly GAS - Raw'!M135*102</f>
        <v>14994</v>
      </c>
      <c r="N255" s="16">
        <f>'Monthly GAS - Raw'!N135*102</f>
        <v>88332</v>
      </c>
    </row>
    <row r="256" spans="1:14" x14ac:dyDescent="0.4">
      <c r="A256">
        <f>'Monthly ELEC - Raw'!A20</f>
        <v>18</v>
      </c>
      <c r="B256" s="16">
        <f>'Monthly GAS - Raw'!B20*102</f>
        <v>20808</v>
      </c>
      <c r="C256" s="16">
        <f>'Monthly GAS - Raw'!C20*102</f>
        <v>20604</v>
      </c>
      <c r="D256" s="16">
        <f>'Monthly GAS - Raw'!D20*102</f>
        <v>24480</v>
      </c>
      <c r="E256" s="16">
        <f>'Monthly GAS - Raw'!E20*102</f>
        <v>10506</v>
      </c>
      <c r="F256" s="16">
        <f>'Monthly GAS - Raw'!F20*102</f>
        <v>8976</v>
      </c>
      <c r="G256" s="16">
        <f>'Monthly GAS - Raw'!G20*102</f>
        <v>4896</v>
      </c>
      <c r="H256" s="16">
        <f>'Monthly GAS - Raw'!H20*102</f>
        <v>2244</v>
      </c>
      <c r="I256" s="16">
        <f>'Monthly GAS - Raw'!I20*102</f>
        <v>1632</v>
      </c>
      <c r="J256" s="16">
        <f>'Monthly GAS - Raw'!J20*102</f>
        <v>1530</v>
      </c>
      <c r="K256" s="16">
        <f>'Monthly GAS - Raw'!K20*102</f>
        <v>3978</v>
      </c>
      <c r="L256" s="16">
        <f>'Monthly GAS - Raw'!L20*102</f>
        <v>7344</v>
      </c>
      <c r="M256" s="16">
        <f>'Monthly GAS - Raw'!M20*102</f>
        <v>15708</v>
      </c>
      <c r="N256" s="16">
        <f>'Monthly GAS - Raw'!N20*102</f>
        <v>122706</v>
      </c>
    </row>
    <row r="257" spans="1:14" x14ac:dyDescent="0.4">
      <c r="A257">
        <f>'Monthly ELEC - Raw'!A236</f>
        <v>234</v>
      </c>
      <c r="B257" s="16">
        <f>('Monthly GAS - Raw'!B236*102)</f>
        <v>21012</v>
      </c>
      <c r="C257" s="16">
        <f>('Monthly GAS - Raw'!C236*102)</f>
        <v>23052</v>
      </c>
      <c r="D257" s="16">
        <f>('Monthly GAS - Raw'!D236*102)</f>
        <v>26214</v>
      </c>
      <c r="E257" s="16">
        <f>('Monthly GAS - Raw'!E236*102)</f>
        <v>13158</v>
      </c>
      <c r="F257" s="16">
        <f>('Monthly GAS - Raw'!F236*102)</f>
        <v>12240</v>
      </c>
      <c r="G257" s="16">
        <f>('Monthly GAS - Raw'!G236*102)</f>
        <v>5406</v>
      </c>
      <c r="H257" s="16">
        <f>('Monthly GAS - Raw'!H236*102)</f>
        <v>1530</v>
      </c>
      <c r="I257" s="16">
        <f>('Monthly GAS - Raw'!I236*102)</f>
        <v>1224</v>
      </c>
      <c r="J257" s="16">
        <f>('Monthly GAS - Raw'!J236*102)</f>
        <v>1530</v>
      </c>
      <c r="K257" s="16">
        <f>('Monthly GAS - Raw'!K236*102)</f>
        <v>3060</v>
      </c>
      <c r="L257" s="16">
        <f>('Monthly GAS - Raw'!L236*102)</f>
        <v>8058</v>
      </c>
      <c r="M257" s="16">
        <f>('Monthly GAS - Raw'!M236*102)</f>
        <v>11526</v>
      </c>
      <c r="N257" s="16">
        <f>('Monthly GAS - Raw'!N236*102)</f>
        <v>128010</v>
      </c>
    </row>
    <row r="258" spans="1:14" x14ac:dyDescent="0.4">
      <c r="A258">
        <f>'Monthly ELEC - Raw'!A223</f>
        <v>221</v>
      </c>
      <c r="B258" s="16">
        <f>('Monthly GAS - Raw'!B223*102)</f>
        <v>16422</v>
      </c>
      <c r="C258" s="16">
        <f>('Monthly GAS - Raw'!C223*102)</f>
        <v>18564</v>
      </c>
      <c r="D258" s="16">
        <f>('Monthly GAS - Raw'!D223*102)</f>
        <v>21420</v>
      </c>
      <c r="E258" s="16">
        <f>('Monthly GAS - Raw'!E223*102)</f>
        <v>12240</v>
      </c>
      <c r="F258" s="16">
        <f>('Monthly GAS - Raw'!F223*102)</f>
        <v>8364</v>
      </c>
      <c r="G258" s="16">
        <f>('Monthly GAS - Raw'!G223*102)</f>
        <v>4794</v>
      </c>
      <c r="H258" s="16">
        <f>('Monthly GAS - Raw'!H223*102)</f>
        <v>1428</v>
      </c>
      <c r="I258" s="16">
        <f>('Monthly GAS - Raw'!I223*102)</f>
        <v>1326</v>
      </c>
      <c r="J258" s="16">
        <f>('Monthly GAS - Raw'!J223*102)</f>
        <v>1428</v>
      </c>
      <c r="K258" s="16">
        <f>('Monthly GAS - Raw'!K223*102)</f>
        <v>2550</v>
      </c>
      <c r="L258" s="16">
        <f>('Monthly GAS - Raw'!L223*102)</f>
        <v>8670</v>
      </c>
      <c r="M258" s="16">
        <f>('Monthly GAS - Raw'!M223*102)</f>
        <v>17748</v>
      </c>
      <c r="N258" s="16">
        <f>('Monthly GAS - Raw'!N223*102)</f>
        <v>114954</v>
      </c>
    </row>
    <row r="259" spans="1:14" x14ac:dyDescent="0.4">
      <c r="A259">
        <f>'Monthly ELEC - Raw'!A247</f>
        <v>245</v>
      </c>
      <c r="B259" s="16">
        <f>('Monthly GAS - Raw'!B247*102)</f>
        <v>19278</v>
      </c>
      <c r="C259" s="16">
        <f>('Monthly GAS - Raw'!C247*102)</f>
        <v>20502</v>
      </c>
      <c r="D259" s="16">
        <f>('Monthly GAS - Raw'!D247*102)</f>
        <v>23052</v>
      </c>
      <c r="E259" s="16">
        <f>('Monthly GAS - Raw'!E247*102)</f>
        <v>12444</v>
      </c>
      <c r="F259" s="16">
        <f>('Monthly GAS - Raw'!F247*102)</f>
        <v>11016</v>
      </c>
      <c r="G259" s="16">
        <f>('Monthly GAS - Raw'!G247*102)</f>
        <v>6834</v>
      </c>
      <c r="H259" s="16">
        <f>('Monthly GAS - Raw'!H247*102)</f>
        <v>2652</v>
      </c>
      <c r="I259" s="16">
        <f>('Monthly GAS - Raw'!I247*102)</f>
        <v>3060</v>
      </c>
      <c r="J259" s="16">
        <f>('Monthly GAS - Raw'!J247*102)</f>
        <v>2652</v>
      </c>
      <c r="K259" s="16">
        <f>('Monthly GAS - Raw'!K247*102)</f>
        <v>6120</v>
      </c>
      <c r="L259" s="16">
        <f>('Monthly GAS - Raw'!L247*102)</f>
        <v>10302</v>
      </c>
      <c r="M259" s="16">
        <f>('Monthly GAS - Raw'!M247*102)</f>
        <v>18972</v>
      </c>
      <c r="N259" s="16">
        <f>('Monthly GAS - Raw'!N247*102)</f>
        <v>136884</v>
      </c>
    </row>
    <row r="260" spans="1:14" x14ac:dyDescent="0.4">
      <c r="A260">
        <f>'Monthly ELEC - Raw'!A153</f>
        <v>151</v>
      </c>
      <c r="B260" s="16">
        <f>('Monthly GAS - Raw'!B153*102)</f>
        <v>19380</v>
      </c>
      <c r="C260" s="16">
        <f>('Monthly GAS - Raw'!C153*102)</f>
        <v>21522</v>
      </c>
      <c r="D260" s="16">
        <f>('Monthly GAS - Raw'!D153*102)</f>
        <v>23664</v>
      </c>
      <c r="E260" s="16">
        <f>('Monthly GAS - Raw'!E153*102)</f>
        <v>12444</v>
      </c>
      <c r="F260" s="16">
        <f>('Monthly GAS - Raw'!F153*102)</f>
        <v>9282</v>
      </c>
      <c r="G260" s="16">
        <f>('Monthly GAS - Raw'!G153*102)</f>
        <v>3978</v>
      </c>
      <c r="H260" s="16">
        <f>('Monthly GAS - Raw'!H153*102)</f>
        <v>2550</v>
      </c>
      <c r="I260" s="16">
        <f>('Monthly GAS - Raw'!I153*102)</f>
        <v>2346</v>
      </c>
      <c r="J260" s="16">
        <f>('Monthly GAS - Raw'!J153*102)</f>
        <v>2652</v>
      </c>
      <c r="K260" s="16">
        <f>('Monthly GAS - Raw'!K153*102)</f>
        <v>2958</v>
      </c>
      <c r="L260" s="16">
        <f>('Monthly GAS - Raw'!L153*102)</f>
        <v>7956</v>
      </c>
      <c r="M260" s="16">
        <f>('Monthly GAS - Raw'!M153*102)</f>
        <v>21114</v>
      </c>
      <c r="N260" s="16">
        <f>('Monthly GAS - Raw'!N153*102)</f>
        <v>129846</v>
      </c>
    </row>
    <row r="261" spans="1:14" x14ac:dyDescent="0.4">
      <c r="A261">
        <f>'Monthly ELEC - Raw'!A49</f>
        <v>47</v>
      </c>
      <c r="B261" s="16">
        <f>('Monthly GAS - Raw'!B49*102)</f>
        <v>11934</v>
      </c>
      <c r="C261" s="16">
        <f>('Monthly GAS - Raw'!C49*102)</f>
        <v>12546</v>
      </c>
      <c r="D261" s="16">
        <f>('Monthly GAS - Raw'!D49*102)</f>
        <v>14280</v>
      </c>
      <c r="E261" s="16">
        <f>('Monthly GAS - Raw'!E49*102)</f>
        <v>6936</v>
      </c>
      <c r="F261" s="16">
        <f>('Monthly GAS - Raw'!F49*102)</f>
        <v>5100</v>
      </c>
      <c r="G261" s="16">
        <f>('Monthly GAS - Raw'!G49*102)</f>
        <v>3060</v>
      </c>
      <c r="H261" s="16">
        <f>('Monthly GAS - Raw'!H49*102)</f>
        <v>1326</v>
      </c>
      <c r="I261" s="16">
        <f>('Monthly GAS - Raw'!I49*102)</f>
        <v>1122</v>
      </c>
      <c r="J261" s="16">
        <f>('Monthly GAS - Raw'!J49*102)</f>
        <v>1326</v>
      </c>
      <c r="K261" s="16">
        <f>('Monthly GAS - Raw'!K49*102)</f>
        <v>1428</v>
      </c>
      <c r="L261" s="16">
        <f>('Monthly GAS - Raw'!L49*102)</f>
        <v>3774</v>
      </c>
      <c r="M261" s="16">
        <f>('Monthly GAS - Raw'!M49*102)</f>
        <v>10404</v>
      </c>
      <c r="N261" s="16">
        <f>('Monthly GAS - Raw'!N49*102)</f>
        <v>73236</v>
      </c>
    </row>
    <row r="262" spans="1:14" x14ac:dyDescent="0.4">
      <c r="A262">
        <f>'Monthly ELEC - Raw'!A257</f>
        <v>255</v>
      </c>
      <c r="B262" s="16">
        <f>('Monthly GAS - Raw'!B257*102)</f>
        <v>28254</v>
      </c>
      <c r="C262" s="16">
        <f>('Monthly GAS - Raw'!C257*102)</f>
        <v>29274</v>
      </c>
      <c r="D262" s="16">
        <f>('Monthly GAS - Raw'!D257*102)</f>
        <v>33558</v>
      </c>
      <c r="E262" s="16">
        <f>('Monthly GAS - Raw'!E257*102)</f>
        <v>14790</v>
      </c>
      <c r="F262" s="16">
        <f>('Monthly GAS - Raw'!F257*102)</f>
        <v>12954</v>
      </c>
      <c r="G262" s="16">
        <f>('Monthly GAS - Raw'!G257*102)</f>
        <v>7956</v>
      </c>
      <c r="H262" s="16">
        <f>('Monthly GAS - Raw'!H257*102)</f>
        <v>1122</v>
      </c>
      <c r="I262" s="16">
        <f>('Monthly GAS - Raw'!I257*102)</f>
        <v>1020</v>
      </c>
      <c r="J262" s="16">
        <f>('Monthly GAS - Raw'!J257*102)</f>
        <v>1122</v>
      </c>
      <c r="K262" s="16">
        <f>('Monthly GAS - Raw'!K257*102)</f>
        <v>5712</v>
      </c>
      <c r="L262" s="16">
        <f>('Monthly GAS - Raw'!L257*102)</f>
        <v>14178</v>
      </c>
      <c r="M262" s="16">
        <f>('Monthly GAS - Raw'!M257*102)</f>
        <v>28458</v>
      </c>
      <c r="N262" s="16">
        <f>('Monthly GAS - Raw'!N257*102)</f>
        <v>178398</v>
      </c>
    </row>
    <row r="263" spans="1:14" x14ac:dyDescent="0.4">
      <c r="A263">
        <f>'Monthly ELEC - Raw'!A245</f>
        <v>243</v>
      </c>
      <c r="B263" s="16">
        <f>('Monthly GAS - Raw'!B245*102)</f>
        <v>21828</v>
      </c>
      <c r="C263" s="16">
        <f>('Monthly GAS - Raw'!C245*102)</f>
        <v>19686</v>
      </c>
      <c r="D263" s="16">
        <f>('Monthly GAS - Raw'!D245*102)</f>
        <v>23664</v>
      </c>
      <c r="E263" s="16">
        <f>('Monthly GAS - Raw'!E245*102)</f>
        <v>14484</v>
      </c>
      <c r="F263" s="16">
        <f>('Monthly GAS - Raw'!F245*102)</f>
        <v>10914</v>
      </c>
      <c r="G263" s="16">
        <f>('Monthly GAS - Raw'!G245*102)</f>
        <v>8364</v>
      </c>
      <c r="H263" s="16">
        <f>('Monthly GAS - Raw'!H245*102)</f>
        <v>2958</v>
      </c>
      <c r="I263" s="16">
        <f>('Monthly GAS - Raw'!I245*102)</f>
        <v>3162</v>
      </c>
      <c r="J263" s="16">
        <f>('Monthly GAS - Raw'!J245*102)</f>
        <v>4080</v>
      </c>
      <c r="K263" s="16">
        <f>('Monthly GAS - Raw'!K245*102)</f>
        <v>4590</v>
      </c>
      <c r="L263" s="16">
        <f>('Monthly GAS - Raw'!L245*102)</f>
        <v>10302</v>
      </c>
      <c r="M263" s="16">
        <f>('Monthly GAS - Raw'!M245*102)</f>
        <v>22236</v>
      </c>
      <c r="N263" s="16">
        <f>('Monthly GAS - Raw'!N245*102)</f>
        <v>146268</v>
      </c>
    </row>
    <row r="264" spans="1:14" x14ac:dyDescent="0.4">
      <c r="A264">
        <f>'Monthly ELEC - Raw'!A63</f>
        <v>61</v>
      </c>
      <c r="B264" s="16">
        <f>('Monthly GAS - Raw'!B63*102)</f>
        <v>34272</v>
      </c>
      <c r="C264" s="16">
        <f>('Monthly GAS - Raw'!C63*102)</f>
        <v>35394</v>
      </c>
      <c r="D264" s="16">
        <f>('Monthly GAS - Raw'!D63*102)</f>
        <v>39984</v>
      </c>
      <c r="E264" s="16">
        <f>('Monthly GAS - Raw'!E63*102)</f>
        <v>15810</v>
      </c>
      <c r="F264" s="16">
        <f>('Monthly GAS - Raw'!F63*102)</f>
        <v>12750</v>
      </c>
      <c r="G264" s="16">
        <f>('Monthly GAS - Raw'!G63*102)</f>
        <v>5814</v>
      </c>
      <c r="H264" s="16">
        <f>('Monthly GAS - Raw'!H63*102)</f>
        <v>1326</v>
      </c>
      <c r="I264" s="16">
        <f>('Monthly GAS - Raw'!I63*102)</f>
        <v>1326</v>
      </c>
      <c r="J264" s="16">
        <f>('Monthly GAS - Raw'!J63*102)</f>
        <v>1632</v>
      </c>
      <c r="K264" s="16">
        <f>('Monthly GAS - Raw'!K63*102)</f>
        <v>2040</v>
      </c>
      <c r="L264" s="16">
        <f>('Monthly GAS - Raw'!L63*102)</f>
        <v>11118</v>
      </c>
      <c r="M264" s="16">
        <f>('Monthly GAS - Raw'!M63*102)</f>
        <v>31722</v>
      </c>
      <c r="N264" s="16">
        <f>('Monthly GAS - Raw'!N63*102)</f>
        <v>193188</v>
      </c>
    </row>
    <row r="265" spans="1:14" x14ac:dyDescent="0.4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</row>
    <row r="266" spans="1:14" x14ac:dyDescent="0.4">
      <c r="A266" t="str">
        <f>'Monthly ELEC - Raw'!A266</f>
        <v>Total</v>
      </c>
      <c r="B266" s="16">
        <f>('Monthly GAS - Raw'!B266*102)</f>
        <v>2754510</v>
      </c>
      <c r="C266" s="16">
        <f>('Monthly GAS - Raw'!C266*102)</f>
        <v>2921280</v>
      </c>
      <c r="D266" s="16">
        <f>('Monthly GAS - Raw'!D266*102)</f>
        <v>3340704</v>
      </c>
      <c r="E266" s="16">
        <f>('Monthly GAS - Raw'!E266*102)</f>
        <v>1540404</v>
      </c>
      <c r="F266" s="16">
        <f>('Monthly GAS - Raw'!F266*102)</f>
        <v>1188300</v>
      </c>
      <c r="G266" s="16">
        <f>('Monthly GAS - Raw'!G266*102)</f>
        <v>713286</v>
      </c>
      <c r="H266" s="16">
        <f>('Monthly GAS - Raw'!H266*102)</f>
        <v>310488</v>
      </c>
      <c r="I266" s="16">
        <f>('Monthly GAS - Raw'!I266*102)</f>
        <v>299574</v>
      </c>
      <c r="J266" s="16">
        <f>('Monthly GAS - Raw'!J266*102)</f>
        <v>303654</v>
      </c>
      <c r="K266" s="16">
        <f>('Monthly GAS - Raw'!K266*102)</f>
        <v>398310</v>
      </c>
      <c r="L266" s="16">
        <f>('Monthly GAS - Raw'!L266*102)</f>
        <v>1015716</v>
      </c>
      <c r="M266" s="16">
        <f>('Monthly GAS - Raw'!M266*102)</f>
        <v>2495328</v>
      </c>
      <c r="N266" s="16">
        <f>('Monthly GAS - Raw'!N266*102)</f>
        <v>17281554</v>
      </c>
    </row>
  </sheetData>
  <autoFilter ref="A2:N264" xr:uid="{414F2EAC-03CE-492F-B6F1-BB35BCD33DEE}">
    <sortState xmlns:xlrd2="http://schemas.microsoft.com/office/spreadsheetml/2017/richdata2" ref="A3:N264">
      <sortCondition ref="N2:N264"/>
    </sortState>
  </autoFilter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40BEC-CA11-4EB7-946A-1D6FDFA0A08F}">
  <dimension ref="A1:S17"/>
  <sheetViews>
    <sheetView zoomScale="48" workbookViewId="0">
      <selection activeCell="H47" sqref="H47"/>
    </sheetView>
  </sheetViews>
  <sheetFormatPr defaultRowHeight="14.6" x14ac:dyDescent="0.4"/>
  <cols>
    <col min="1" max="1" width="10.3828125" bestFit="1" customWidth="1"/>
    <col min="2" max="2" width="24.3046875" bestFit="1" customWidth="1"/>
    <col min="3" max="3" width="21.3828125" bestFit="1" customWidth="1"/>
    <col min="4" max="4" width="22.53515625" bestFit="1" customWidth="1"/>
    <col min="5" max="5" width="26.61328125" bestFit="1" customWidth="1"/>
    <col min="6" max="6" width="23.61328125" bestFit="1" customWidth="1"/>
    <col min="7" max="7" width="24.765625" bestFit="1" customWidth="1"/>
    <col min="8" max="8" width="25.84375" bestFit="1" customWidth="1"/>
    <col min="9" max="9" width="22.84375" bestFit="1" customWidth="1"/>
    <col min="10" max="10" width="24" bestFit="1" customWidth="1"/>
    <col min="11" max="11" width="22.07421875" bestFit="1" customWidth="1"/>
    <col min="12" max="12" width="19.07421875" bestFit="1" customWidth="1"/>
    <col min="13" max="13" width="20.23046875" bestFit="1" customWidth="1"/>
    <col min="14" max="14" width="24.3046875" bestFit="1" customWidth="1"/>
    <col min="15" max="15" width="21.3828125" bestFit="1" customWidth="1"/>
    <col min="16" max="16" width="22.53515625" bestFit="1" customWidth="1"/>
    <col min="17" max="17" width="23.53515625" bestFit="1" customWidth="1"/>
    <col min="18" max="18" width="20.53515625" bestFit="1" customWidth="1"/>
    <col min="19" max="19" width="21.765625" bestFit="1" customWidth="1"/>
  </cols>
  <sheetData>
    <row r="1" spans="1:19" x14ac:dyDescent="0.4">
      <c r="B1" s="53" t="s">
        <v>42</v>
      </c>
      <c r="C1" s="54" t="s">
        <v>43</v>
      </c>
      <c r="D1" s="55" t="s">
        <v>44</v>
      </c>
      <c r="E1" s="53" t="s">
        <v>45</v>
      </c>
      <c r="F1" s="54" t="s">
        <v>46</v>
      </c>
      <c r="G1" s="55" t="s">
        <v>47</v>
      </c>
      <c r="H1" s="53" t="s">
        <v>48</v>
      </c>
      <c r="I1" s="54" t="s">
        <v>49</v>
      </c>
      <c r="J1" s="55" t="s">
        <v>50</v>
      </c>
      <c r="K1" s="53" t="s">
        <v>33</v>
      </c>
      <c r="L1" s="54" t="s">
        <v>34</v>
      </c>
      <c r="M1" s="54" t="s">
        <v>35</v>
      </c>
      <c r="N1" s="54" t="s">
        <v>36</v>
      </c>
      <c r="O1" s="54" t="s">
        <v>37</v>
      </c>
      <c r="P1" s="54" t="s">
        <v>38</v>
      </c>
      <c r="Q1" s="54" t="s">
        <v>39</v>
      </c>
      <c r="R1" s="54" t="s">
        <v>40</v>
      </c>
      <c r="S1" s="55" t="s">
        <v>41</v>
      </c>
    </row>
    <row r="2" spans="1:19" x14ac:dyDescent="0.4">
      <c r="A2" s="17">
        <v>44592</v>
      </c>
      <c r="B2" s="35">
        <v>1329.0947142068965</v>
      </c>
      <c r="C2" s="36">
        <v>7759.7135731034477</v>
      </c>
      <c r="D2" s="37">
        <f>B2+C2</f>
        <v>9088.8082873103449</v>
      </c>
      <c r="E2" s="35">
        <v>1570.4448503720923</v>
      </c>
      <c r="F2" s="36">
        <v>10470.418604651162</v>
      </c>
      <c r="G2" s="37">
        <f>E2+F2</f>
        <v>12040.863455023255</v>
      </c>
      <c r="H2" s="35">
        <v>2448.320807199997</v>
      </c>
      <c r="I2" s="36">
        <v>13884</v>
      </c>
      <c r="J2" s="37">
        <f>H2+I2</f>
        <v>16332.320807199998</v>
      </c>
      <c r="K2" s="35">
        <v>1188.6140237770198</v>
      </c>
      <c r="L2" s="36">
        <v>10243.4848465617</v>
      </c>
      <c r="M2" s="36">
        <f>K2+L2</f>
        <v>11432.098870338719</v>
      </c>
      <c r="N2" s="36">
        <v>1432.6527552738298</v>
      </c>
      <c r="O2" s="36">
        <v>12554.4610371664</v>
      </c>
      <c r="P2" s="36">
        <f>N2+O2</f>
        <v>13987.11379244023</v>
      </c>
      <c r="Q2" s="36">
        <v>1649.29443480022</v>
      </c>
      <c r="R2" s="36">
        <v>16344.5868975371</v>
      </c>
      <c r="S2" s="37">
        <f>Q2+R2</f>
        <v>17993.881332337318</v>
      </c>
    </row>
    <row r="3" spans="1:19" x14ac:dyDescent="0.4">
      <c r="A3" s="17">
        <v>44620</v>
      </c>
      <c r="B3" s="35">
        <v>1194.611636229884</v>
      </c>
      <c r="C3" s="36">
        <v>8084.2665325517246</v>
      </c>
      <c r="D3" s="37">
        <f t="shared" ref="D3:D13" si="0">B3+C3</f>
        <v>9278.8781687816081</v>
      </c>
      <c r="E3" s="35">
        <v>1427.9097802790691</v>
      </c>
      <c r="F3" s="36">
        <v>11045.651162790698</v>
      </c>
      <c r="G3" s="37">
        <f t="shared" ref="G3:G13" si="1">E3+F3</f>
        <v>12473.560943069768</v>
      </c>
      <c r="H3" s="35">
        <v>2384.178917458823</v>
      </c>
      <c r="I3" s="36">
        <v>14931.6</v>
      </c>
      <c r="J3" s="37">
        <f t="shared" ref="J3:J13" si="2">H3+I3</f>
        <v>17315.778917458825</v>
      </c>
      <c r="K3" s="35">
        <v>1075.8063057013101</v>
      </c>
      <c r="L3" s="36">
        <v>8848.7626676010605</v>
      </c>
      <c r="M3" s="36">
        <f t="shared" ref="M3:M13" si="3">K3+L3</f>
        <v>9924.5689733023701</v>
      </c>
      <c r="N3" s="36">
        <v>1294.2786478374101</v>
      </c>
      <c r="O3" s="36">
        <v>10915.879630023001</v>
      </c>
      <c r="P3" s="36">
        <f t="shared" ref="P3:P13" si="4">N3+O3</f>
        <v>12210.15827786041</v>
      </c>
      <c r="Q3" s="36">
        <v>1489.8450332836799</v>
      </c>
      <c r="R3" s="36">
        <v>14273.5065841126</v>
      </c>
      <c r="S3" s="37">
        <f t="shared" ref="S3:S13" si="5">Q3+R3</f>
        <v>15763.35161739628</v>
      </c>
    </row>
    <row r="4" spans="1:19" x14ac:dyDescent="0.4">
      <c r="A4" s="17">
        <v>44650</v>
      </c>
      <c r="B4" s="35">
        <v>1084.205120551723</v>
      </c>
      <c r="C4" s="36">
        <v>9302.9162035862064</v>
      </c>
      <c r="D4" s="37">
        <f t="shared" si="0"/>
        <v>10387.12132413793</v>
      </c>
      <c r="E4" s="35">
        <v>1299.0846022790688</v>
      </c>
      <c r="F4" s="36">
        <v>12637.325581395349</v>
      </c>
      <c r="G4" s="37">
        <f t="shared" si="1"/>
        <v>13936.410183674418</v>
      </c>
      <c r="H4" s="35">
        <v>2092.072533270587</v>
      </c>
      <c r="I4" s="36">
        <v>17005.2</v>
      </c>
      <c r="J4" s="37">
        <f t="shared" si="2"/>
        <v>19097.272533270589</v>
      </c>
      <c r="K4" s="35">
        <v>1062.1828603648698</v>
      </c>
      <c r="L4" s="36">
        <v>4870.3103751446106</v>
      </c>
      <c r="M4" s="36">
        <f t="shared" si="3"/>
        <v>5932.4932355094807</v>
      </c>
      <c r="N4" s="36">
        <v>1337.9993123064901</v>
      </c>
      <c r="O4" s="36">
        <v>6081.6826004052</v>
      </c>
      <c r="P4" s="36">
        <f t="shared" si="4"/>
        <v>7419.6819127116905</v>
      </c>
      <c r="Q4" s="36">
        <v>1590.1614018851601</v>
      </c>
      <c r="R4" s="36">
        <v>7996.3150107097199</v>
      </c>
      <c r="S4" s="37">
        <f t="shared" si="5"/>
        <v>9586.4764125948805</v>
      </c>
    </row>
    <row r="5" spans="1:19" x14ac:dyDescent="0.4">
      <c r="A5" s="17">
        <v>44681</v>
      </c>
      <c r="B5" s="35">
        <v>1000.5826872183903</v>
      </c>
      <c r="C5" s="36">
        <v>4243.1422192183909</v>
      </c>
      <c r="D5" s="37">
        <f t="shared" si="0"/>
        <v>5243.7249064367816</v>
      </c>
      <c r="E5" s="35">
        <v>1204.7731928837204</v>
      </c>
      <c r="F5" s="36">
        <v>5824.6744186046508</v>
      </c>
      <c r="G5" s="37">
        <f t="shared" si="1"/>
        <v>7029.447611488371</v>
      </c>
      <c r="H5" s="35">
        <v>1786.5828177882345</v>
      </c>
      <c r="I5" s="36">
        <v>7897.2</v>
      </c>
      <c r="J5" s="37">
        <f t="shared" si="2"/>
        <v>9683.7828177882348</v>
      </c>
      <c r="K5" s="35">
        <v>925.12621530406807</v>
      </c>
      <c r="L5" s="36">
        <v>2917.4271798428504</v>
      </c>
      <c r="M5" s="36">
        <f t="shared" si="3"/>
        <v>3842.5533951469183</v>
      </c>
      <c r="N5" s="36">
        <v>1239.5014865534999</v>
      </c>
      <c r="O5" s="36">
        <v>3813.01506915657</v>
      </c>
      <c r="P5" s="36">
        <f t="shared" si="4"/>
        <v>5052.51655571007</v>
      </c>
      <c r="Q5" s="36">
        <v>1688.46303367224</v>
      </c>
      <c r="R5" s="36">
        <v>5602.7277869386808</v>
      </c>
      <c r="S5" s="37">
        <f t="shared" si="5"/>
        <v>7291.190820610921</v>
      </c>
    </row>
    <row r="6" spans="1:19" x14ac:dyDescent="0.4">
      <c r="A6" s="17">
        <v>44712</v>
      </c>
      <c r="B6" s="35">
        <v>1090.7193344827579</v>
      </c>
      <c r="C6" s="36">
        <v>3243.8237176091952</v>
      </c>
      <c r="D6" s="37">
        <f t="shared" si="0"/>
        <v>4334.5430520919526</v>
      </c>
      <c r="E6" s="35">
        <v>1393.2050983720922</v>
      </c>
      <c r="F6" s="36">
        <v>4325.5116279069771</v>
      </c>
      <c r="G6" s="37">
        <f t="shared" si="1"/>
        <v>5718.716726279069</v>
      </c>
      <c r="H6" s="35">
        <v>1898.5873234823525</v>
      </c>
      <c r="I6" s="36">
        <v>6296.4</v>
      </c>
      <c r="J6" s="37">
        <f t="shared" si="2"/>
        <v>8194.9873234823517</v>
      </c>
      <c r="K6" s="35">
        <v>984.97147762142208</v>
      </c>
      <c r="L6" s="36">
        <v>2392.8510995115198</v>
      </c>
      <c r="M6" s="36">
        <f t="shared" si="3"/>
        <v>3377.8225771329417</v>
      </c>
      <c r="N6" s="36">
        <v>1323.59990610315</v>
      </c>
      <c r="O6" s="36">
        <v>3216.01310172272</v>
      </c>
      <c r="P6" s="36">
        <f t="shared" si="4"/>
        <v>4539.6130078258702</v>
      </c>
      <c r="Q6" s="36">
        <v>1863.4205274062301</v>
      </c>
      <c r="R6" s="36">
        <v>4923.2861972655301</v>
      </c>
      <c r="S6" s="37">
        <f t="shared" si="5"/>
        <v>6786.7067246717597</v>
      </c>
    </row>
    <row r="7" spans="1:19" x14ac:dyDescent="0.4">
      <c r="A7" s="17">
        <v>44742</v>
      </c>
      <c r="B7" s="35">
        <v>1487.9670427126432</v>
      </c>
      <c r="C7" s="36">
        <v>1986.3292418850576</v>
      </c>
      <c r="D7" s="37">
        <f t="shared" si="0"/>
        <v>3474.2962845977008</v>
      </c>
      <c r="E7" s="35">
        <v>1967.1089337674405</v>
      </c>
      <c r="F7" s="36">
        <v>2536.953488372093</v>
      </c>
      <c r="G7" s="37">
        <f t="shared" si="1"/>
        <v>4504.0624221395337</v>
      </c>
      <c r="H7" s="35">
        <v>2478.531216235292</v>
      </c>
      <c r="I7" s="36">
        <v>3802.8</v>
      </c>
      <c r="J7" s="37">
        <f t="shared" si="2"/>
        <v>6281.3312162352922</v>
      </c>
      <c r="K7" s="35">
        <v>1619.52187626664</v>
      </c>
      <c r="L7" s="36">
        <v>774.61168515514805</v>
      </c>
      <c r="M7" s="36">
        <f t="shared" si="3"/>
        <v>2394.1335614217878</v>
      </c>
      <c r="N7" s="36">
        <v>1963.63136921931</v>
      </c>
      <c r="O7" s="36">
        <v>1012.72245193296</v>
      </c>
      <c r="P7" s="36">
        <f t="shared" si="4"/>
        <v>2976.35382115227</v>
      </c>
      <c r="Q7" s="36">
        <v>2694.2624469400998</v>
      </c>
      <c r="R7" s="36">
        <v>1975.24619930058</v>
      </c>
      <c r="S7" s="37">
        <f t="shared" si="5"/>
        <v>4669.5086462406798</v>
      </c>
    </row>
    <row r="8" spans="1:19" x14ac:dyDescent="0.4">
      <c r="A8" s="17">
        <v>44772</v>
      </c>
      <c r="B8" s="35">
        <v>1603.4162198620679</v>
      </c>
      <c r="C8" s="36">
        <v>919.96978680459756</v>
      </c>
      <c r="D8" s="37">
        <f t="shared" si="0"/>
        <v>2523.3860066666657</v>
      </c>
      <c r="E8" s="35">
        <v>2132.5926000930226</v>
      </c>
      <c r="F8" s="36">
        <v>1123.1860465116279</v>
      </c>
      <c r="G8" s="37">
        <f t="shared" si="1"/>
        <v>3255.7786466046505</v>
      </c>
      <c r="H8" s="35">
        <v>2740.1544540235263</v>
      </c>
      <c r="I8" s="36">
        <v>1588.8</v>
      </c>
      <c r="J8" s="37">
        <f t="shared" si="2"/>
        <v>4328.9544540235265</v>
      </c>
      <c r="K8" s="35">
        <v>1684.96087916497</v>
      </c>
      <c r="L8" s="36">
        <v>783.81377719739692</v>
      </c>
      <c r="M8" s="36">
        <f t="shared" si="3"/>
        <v>2468.7746563623668</v>
      </c>
      <c r="N8" s="36">
        <v>2050.8207611346402</v>
      </c>
      <c r="O8" s="36">
        <v>1021.4076042556301</v>
      </c>
      <c r="P8" s="36">
        <f t="shared" si="4"/>
        <v>3072.2283653902705</v>
      </c>
      <c r="Q8" s="36">
        <v>2804.2889604182301</v>
      </c>
      <c r="R8" s="36">
        <v>1928.6195199728102</v>
      </c>
      <c r="S8" s="37">
        <f t="shared" si="5"/>
        <v>4732.90848039104</v>
      </c>
    </row>
    <row r="9" spans="1:19" x14ac:dyDescent="0.4">
      <c r="A9" s="17">
        <v>44803</v>
      </c>
      <c r="B9" s="35">
        <v>1761.0877204597684</v>
      </c>
      <c r="C9" s="36">
        <v>877.29048629885062</v>
      </c>
      <c r="D9" s="37">
        <f t="shared" si="0"/>
        <v>2638.3782067586189</v>
      </c>
      <c r="E9" s="35">
        <v>2376.1447704651141</v>
      </c>
      <c r="F9" s="36">
        <v>1165.8837209302326</v>
      </c>
      <c r="G9" s="37">
        <f t="shared" si="1"/>
        <v>3542.0284913953465</v>
      </c>
      <c r="H9" s="35">
        <v>2906.7274109176451</v>
      </c>
      <c r="I9" s="36">
        <v>1464</v>
      </c>
      <c r="J9" s="37">
        <f t="shared" si="2"/>
        <v>4370.7274109176451</v>
      </c>
      <c r="K9" s="35">
        <v>1763.0740290820302</v>
      </c>
      <c r="L9" s="36">
        <v>707.86644151547102</v>
      </c>
      <c r="M9" s="36">
        <f t="shared" si="3"/>
        <v>2470.9404705975012</v>
      </c>
      <c r="N9" s="36">
        <v>2130.80915342653</v>
      </c>
      <c r="O9" s="36">
        <v>902.09776947387206</v>
      </c>
      <c r="P9" s="36">
        <f t="shared" si="4"/>
        <v>3032.9069229004022</v>
      </c>
      <c r="Q9" s="36">
        <v>2896.6868412305203</v>
      </c>
      <c r="R9" s="36">
        <v>1764.6459145634101</v>
      </c>
      <c r="S9" s="37">
        <f t="shared" si="5"/>
        <v>4661.3327557939301</v>
      </c>
    </row>
    <row r="10" spans="1:19" x14ac:dyDescent="0.4">
      <c r="A10" s="17">
        <v>44834</v>
      </c>
      <c r="B10" s="35">
        <v>1131.514461471264</v>
      </c>
      <c r="C10" s="36">
        <v>937.74337917241371</v>
      </c>
      <c r="D10" s="37">
        <f t="shared" si="0"/>
        <v>2069.2578406436778</v>
      </c>
      <c r="E10" s="35">
        <v>1478.5131522790689</v>
      </c>
      <c r="F10" s="36">
        <v>1087.6046511627908</v>
      </c>
      <c r="G10" s="37">
        <f t="shared" si="1"/>
        <v>2566.1178034418599</v>
      </c>
      <c r="H10" s="35">
        <v>1936.3543905411768</v>
      </c>
      <c r="I10" s="36">
        <v>1526.4</v>
      </c>
      <c r="J10" s="37">
        <f t="shared" si="2"/>
        <v>3462.7543905411767</v>
      </c>
      <c r="K10" s="35">
        <v>995.28568586086794</v>
      </c>
      <c r="L10" s="36">
        <v>1325.08841993079</v>
      </c>
      <c r="M10" s="36">
        <f t="shared" si="3"/>
        <v>2320.3741057916577</v>
      </c>
      <c r="N10" s="36">
        <v>1305.7308398519401</v>
      </c>
      <c r="O10" s="36">
        <v>1856.8037355293</v>
      </c>
      <c r="P10" s="36">
        <f t="shared" si="4"/>
        <v>3162.5345753812398</v>
      </c>
      <c r="Q10" s="36">
        <v>1941.8626594037801</v>
      </c>
      <c r="R10" s="36">
        <v>3209.9603140309</v>
      </c>
      <c r="S10" s="37">
        <f t="shared" si="5"/>
        <v>5151.8229734346805</v>
      </c>
    </row>
    <row r="11" spans="1:19" x14ac:dyDescent="0.4">
      <c r="A11" s="17">
        <v>44865</v>
      </c>
      <c r="B11" s="35">
        <v>1087.8909825747119</v>
      </c>
      <c r="C11" s="36">
        <v>1093.423259862069</v>
      </c>
      <c r="D11" s="37">
        <f t="shared" si="0"/>
        <v>2181.3142424367807</v>
      </c>
      <c r="E11" s="35">
        <v>1285.4620335813945</v>
      </c>
      <c r="F11" s="36">
        <v>1426.8139534883721</v>
      </c>
      <c r="G11" s="37">
        <f t="shared" si="1"/>
        <v>2712.2759870697664</v>
      </c>
      <c r="H11" s="35">
        <v>1734.9619122352931</v>
      </c>
      <c r="I11" s="36">
        <v>2139.6</v>
      </c>
      <c r="J11" s="37">
        <f t="shared" si="2"/>
        <v>3874.5619122352928</v>
      </c>
      <c r="K11" s="35">
        <v>973.28218658990102</v>
      </c>
      <c r="L11" s="36">
        <v>3241.2013367896898</v>
      </c>
      <c r="M11" s="36">
        <f t="shared" si="3"/>
        <v>4214.4835233795911</v>
      </c>
      <c r="N11" s="36">
        <v>1281.76833702167</v>
      </c>
      <c r="O11" s="36">
        <v>4173.0974968314604</v>
      </c>
      <c r="P11" s="36">
        <f t="shared" si="4"/>
        <v>5454.8658338531304</v>
      </c>
      <c r="Q11" s="36">
        <v>1643.7187166696401</v>
      </c>
      <c r="R11" s="36">
        <v>5745.4973102580198</v>
      </c>
      <c r="S11" s="37">
        <f t="shared" si="5"/>
        <v>7389.2160269276601</v>
      </c>
    </row>
    <row r="12" spans="1:19" x14ac:dyDescent="0.4">
      <c r="A12" s="17">
        <v>44895</v>
      </c>
      <c r="B12" s="35">
        <v>1169.0671687816089</v>
      </c>
      <c r="C12" s="36">
        <v>2698.0101254712645</v>
      </c>
      <c r="D12" s="37">
        <f t="shared" si="0"/>
        <v>3867.0772942528733</v>
      </c>
      <c r="E12" s="35">
        <v>1330.3488376279061</v>
      </c>
      <c r="F12" s="36">
        <v>3696.9069767441861</v>
      </c>
      <c r="G12" s="37">
        <f t="shared" si="1"/>
        <v>5027.2558143720926</v>
      </c>
      <c r="H12" s="35">
        <v>2038.4250983529391</v>
      </c>
      <c r="I12" s="36">
        <v>5469.6</v>
      </c>
      <c r="J12" s="37">
        <f t="shared" si="2"/>
        <v>7508.0250983529395</v>
      </c>
      <c r="K12" s="35">
        <v>1026.8436781775201</v>
      </c>
      <c r="L12" s="36">
        <v>4306.9190979141604</v>
      </c>
      <c r="M12" s="36">
        <f t="shared" si="3"/>
        <v>5333.7627760916803</v>
      </c>
      <c r="N12" s="36">
        <v>1315.21788892473</v>
      </c>
      <c r="O12" s="36">
        <v>5336.3876609255503</v>
      </c>
      <c r="P12" s="36">
        <f t="shared" si="4"/>
        <v>6651.6055498502801</v>
      </c>
      <c r="Q12" s="36">
        <v>1549.1240307898399</v>
      </c>
      <c r="R12" s="36">
        <v>6977.7112665469494</v>
      </c>
      <c r="S12" s="37">
        <f t="shared" si="5"/>
        <v>8526.8352973367892</v>
      </c>
    </row>
    <row r="13" spans="1:19" x14ac:dyDescent="0.4">
      <c r="A13" s="17">
        <v>44926</v>
      </c>
      <c r="B13" s="38">
        <v>1282.033155080459</v>
      </c>
      <c r="C13" s="39">
        <v>7015.4895213333339</v>
      </c>
      <c r="D13" s="40">
        <f t="shared" si="0"/>
        <v>8297.5226764137933</v>
      </c>
      <c r="E13" s="38">
        <v>1424.8815112558136</v>
      </c>
      <c r="F13" s="39">
        <v>9373.3255813953492</v>
      </c>
      <c r="G13" s="40">
        <f t="shared" si="1"/>
        <v>10798.207092651162</v>
      </c>
      <c r="H13" s="38">
        <v>2301.2090625411756</v>
      </c>
      <c r="I13" s="39">
        <v>12715.2</v>
      </c>
      <c r="J13" s="40">
        <f t="shared" si="2"/>
        <v>15016.409062541177</v>
      </c>
      <c r="K13" s="38">
        <v>1139.78612360432</v>
      </c>
      <c r="L13" s="39">
        <v>7650.5780261908103</v>
      </c>
      <c r="M13" s="39">
        <f t="shared" si="3"/>
        <v>8790.3641497951303</v>
      </c>
      <c r="N13" s="39">
        <v>1398.5754918805801</v>
      </c>
      <c r="O13" s="39">
        <v>9493.2142062922994</v>
      </c>
      <c r="P13" s="39">
        <f t="shared" si="4"/>
        <v>10891.789698172879</v>
      </c>
      <c r="Q13" s="39">
        <v>1626.23000265367</v>
      </c>
      <c r="R13" s="39">
        <v>12415.271385969401</v>
      </c>
      <c r="S13" s="40">
        <f t="shared" si="5"/>
        <v>14041.501388623072</v>
      </c>
    </row>
    <row r="14" spans="1:19" x14ac:dyDescent="0.4">
      <c r="B14" s="34"/>
      <c r="E14" s="34"/>
      <c r="H14" s="34"/>
    </row>
    <row r="15" spans="1:19" x14ac:dyDescent="0.4">
      <c r="M15" s="16"/>
      <c r="N15" s="16"/>
      <c r="O15" s="16"/>
      <c r="P15" s="16"/>
    </row>
    <row r="16" spans="1:19" x14ac:dyDescent="0.4">
      <c r="M16" s="16"/>
      <c r="N16" s="16"/>
      <c r="O16" s="16"/>
      <c r="P16" s="16"/>
    </row>
    <row r="17" spans="13:16" x14ac:dyDescent="0.4">
      <c r="M17" s="16"/>
      <c r="N17" s="16"/>
      <c r="O17" s="16"/>
      <c r="P17" s="16"/>
    </row>
  </sheetData>
  <phoneticPr fontId="1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6502F-FD7E-4EA4-A604-AB45E5279350}">
  <dimension ref="A1:G13"/>
  <sheetViews>
    <sheetView workbookViewId="0">
      <selection activeCell="K30" sqref="A30:K30"/>
    </sheetView>
  </sheetViews>
  <sheetFormatPr defaultRowHeight="14.6" x14ac:dyDescent="0.4"/>
  <cols>
    <col min="1" max="1" width="10.3828125" bestFit="1" customWidth="1"/>
    <col min="2" max="3" width="14.4609375" bestFit="1" customWidth="1"/>
    <col min="4" max="4" width="8.53515625" bestFit="1" customWidth="1"/>
    <col min="5" max="5" width="7.84375" bestFit="1" customWidth="1"/>
    <col min="6" max="6" width="9.23046875" bestFit="1" customWidth="1"/>
    <col min="7" max="7" width="11.84375" bestFit="1" customWidth="1"/>
  </cols>
  <sheetData>
    <row r="1" spans="1:7" x14ac:dyDescent="0.4">
      <c r="B1" t="s">
        <v>23</v>
      </c>
      <c r="C1" t="s">
        <v>31</v>
      </c>
      <c r="D1" t="s">
        <v>24</v>
      </c>
      <c r="E1" t="s">
        <v>25</v>
      </c>
      <c r="F1" t="s">
        <v>32</v>
      </c>
      <c r="G1" s="26" t="s">
        <v>26</v>
      </c>
    </row>
    <row r="2" spans="1:7" x14ac:dyDescent="0.4">
      <c r="A2" s="17">
        <v>44592</v>
      </c>
      <c r="B2" s="16">
        <f>'Monthly ELEC - Raw'!B266</f>
        <v>132410.01699999991</v>
      </c>
      <c r="C2">
        <f>B2*3.412</f>
        <v>451782.97800399968</v>
      </c>
      <c r="D2">
        <v>27005</v>
      </c>
      <c r="E2" s="16">
        <f>D2*100</f>
        <v>2700500</v>
      </c>
      <c r="F2">
        <f>D2*102</f>
        <v>2754510</v>
      </c>
      <c r="G2">
        <f>C2+F2</f>
        <v>3206292.9780039997</v>
      </c>
    </row>
    <row r="3" spans="1:7" x14ac:dyDescent="0.4">
      <c r="A3" s="17">
        <v>44620</v>
      </c>
      <c r="B3" s="16">
        <v>123762.91700000002</v>
      </c>
      <c r="C3">
        <f t="shared" ref="C3:C13" si="0">B3*3.412</f>
        <v>422279.07280400005</v>
      </c>
      <c r="D3">
        <v>28640</v>
      </c>
      <c r="E3" s="16">
        <f t="shared" ref="E3:E13" si="1">D3*100</f>
        <v>2864000</v>
      </c>
      <c r="F3">
        <f t="shared" ref="F3:F13" si="2">D3*102</f>
        <v>2921280</v>
      </c>
      <c r="G3">
        <f t="shared" ref="G3:G13" si="3">C3+F3</f>
        <v>3343559.0728040002</v>
      </c>
    </row>
    <row r="4" spans="1:7" x14ac:dyDescent="0.4">
      <c r="A4" s="17">
        <v>44650</v>
      </c>
      <c r="B4" s="16">
        <v>109965.02699999986</v>
      </c>
      <c r="C4">
        <f t="shared" si="0"/>
        <v>375200.67212399951</v>
      </c>
      <c r="D4">
        <v>32752</v>
      </c>
      <c r="E4" s="16">
        <f t="shared" si="1"/>
        <v>3275200</v>
      </c>
      <c r="F4">
        <f t="shared" si="2"/>
        <v>3340704</v>
      </c>
      <c r="G4">
        <f t="shared" si="3"/>
        <v>3715904.6721239993</v>
      </c>
    </row>
    <row r="5" spans="1:7" x14ac:dyDescent="0.4">
      <c r="A5" s="17">
        <v>44681</v>
      </c>
      <c r="B5" s="16">
        <v>99553.415000000023</v>
      </c>
      <c r="C5">
        <f t="shared" si="0"/>
        <v>339676.25198000006</v>
      </c>
      <c r="D5">
        <v>15102</v>
      </c>
      <c r="E5" s="16">
        <f t="shared" si="1"/>
        <v>1510200</v>
      </c>
      <c r="F5">
        <f t="shared" si="2"/>
        <v>1540404</v>
      </c>
      <c r="G5">
        <f t="shared" si="3"/>
        <v>1880080.2519800002</v>
      </c>
    </row>
    <row r="6" spans="1:7" x14ac:dyDescent="0.4">
      <c r="A6" s="17">
        <v>44712</v>
      </c>
      <c r="B6" s="16">
        <v>109939.15799999994</v>
      </c>
      <c r="C6">
        <f t="shared" si="0"/>
        <v>375112.40709599981</v>
      </c>
      <c r="D6">
        <v>11650</v>
      </c>
      <c r="E6" s="16">
        <f t="shared" si="1"/>
        <v>1165000</v>
      </c>
      <c r="F6">
        <f t="shared" si="2"/>
        <v>1188300</v>
      </c>
      <c r="G6">
        <f t="shared" si="3"/>
        <v>1563412.4070959999</v>
      </c>
    </row>
    <row r="7" spans="1:7" x14ac:dyDescent="0.4">
      <c r="A7" s="17">
        <v>44742</v>
      </c>
      <c r="B7" s="16">
        <v>150336.62399999987</v>
      </c>
      <c r="C7">
        <f t="shared" si="0"/>
        <v>512948.56108799955</v>
      </c>
      <c r="D7">
        <v>6993</v>
      </c>
      <c r="E7" s="16">
        <f t="shared" si="1"/>
        <v>699300</v>
      </c>
      <c r="F7">
        <f t="shared" si="2"/>
        <v>713286</v>
      </c>
      <c r="G7">
        <f t="shared" si="3"/>
        <v>1226234.5610879995</v>
      </c>
    </row>
    <row r="8" spans="1:7" x14ac:dyDescent="0.4">
      <c r="A8" s="17">
        <v>44772</v>
      </c>
      <c r="B8" s="16">
        <v>165058.19299999988</v>
      </c>
      <c r="C8">
        <f t="shared" si="0"/>
        <v>563178.55451599963</v>
      </c>
      <c r="D8">
        <v>3044</v>
      </c>
      <c r="E8" s="16">
        <f t="shared" si="1"/>
        <v>304400</v>
      </c>
      <c r="F8">
        <f t="shared" si="2"/>
        <v>310488</v>
      </c>
      <c r="G8">
        <f t="shared" si="3"/>
        <v>873666.55451599963</v>
      </c>
    </row>
    <row r="9" spans="1:7" x14ac:dyDescent="0.4">
      <c r="A9" s="17">
        <v>44803</v>
      </c>
      <c r="B9" s="16">
        <v>180032.09099999996</v>
      </c>
      <c r="C9">
        <f t="shared" si="0"/>
        <v>614269.49449199985</v>
      </c>
      <c r="D9">
        <v>2937</v>
      </c>
      <c r="E9" s="16">
        <f t="shared" si="1"/>
        <v>293700</v>
      </c>
      <c r="F9">
        <f t="shared" si="2"/>
        <v>299574</v>
      </c>
      <c r="G9">
        <f t="shared" si="3"/>
        <v>913843.49449199985</v>
      </c>
    </row>
    <row r="10" spans="1:7" x14ac:dyDescent="0.4">
      <c r="A10" s="17">
        <v>44834</v>
      </c>
      <c r="B10" s="16">
        <v>115630.82499999995</v>
      </c>
      <c r="C10">
        <f t="shared" si="0"/>
        <v>394532.37489999982</v>
      </c>
      <c r="D10">
        <v>2977</v>
      </c>
      <c r="E10" s="16">
        <f t="shared" si="1"/>
        <v>297700</v>
      </c>
      <c r="F10">
        <f t="shared" si="2"/>
        <v>303654</v>
      </c>
      <c r="G10">
        <f t="shared" si="3"/>
        <v>698186.37489999982</v>
      </c>
    </row>
    <row r="11" spans="1:7" x14ac:dyDescent="0.4">
      <c r="A11" s="17">
        <v>44865</v>
      </c>
      <c r="B11" s="16">
        <v>104413.47299999997</v>
      </c>
      <c r="C11">
        <f t="shared" si="0"/>
        <v>356258.76987599989</v>
      </c>
      <c r="D11">
        <v>3905</v>
      </c>
      <c r="E11" s="16">
        <f t="shared" si="1"/>
        <v>390500</v>
      </c>
      <c r="F11">
        <f t="shared" si="2"/>
        <v>398310</v>
      </c>
      <c r="G11">
        <f t="shared" si="3"/>
        <v>754568.76987599989</v>
      </c>
    </row>
    <row r="12" spans="1:7" x14ac:dyDescent="0.4">
      <c r="A12" s="17">
        <v>44895</v>
      </c>
      <c r="B12" s="16">
        <v>114279.75199999998</v>
      </c>
      <c r="C12">
        <f t="shared" si="0"/>
        <v>389922.51382399991</v>
      </c>
      <c r="D12">
        <v>9958</v>
      </c>
      <c r="E12" s="16">
        <f t="shared" si="1"/>
        <v>995800</v>
      </c>
      <c r="F12">
        <f t="shared" si="2"/>
        <v>1015716</v>
      </c>
      <c r="G12">
        <f t="shared" si="3"/>
        <v>1405638.513824</v>
      </c>
    </row>
    <row r="13" spans="1:7" x14ac:dyDescent="0.4">
      <c r="A13" s="17">
        <v>44926</v>
      </c>
      <c r="B13" s="16">
        <v>124259.58399999989</v>
      </c>
      <c r="C13">
        <f t="shared" si="0"/>
        <v>423973.70060799958</v>
      </c>
      <c r="D13">
        <v>24464</v>
      </c>
      <c r="E13" s="16">
        <f t="shared" si="1"/>
        <v>2446400</v>
      </c>
      <c r="F13">
        <f t="shared" si="2"/>
        <v>2495328</v>
      </c>
      <c r="G13">
        <f t="shared" si="3"/>
        <v>2919301.7006079997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CD904053384040B6E7BE8970EFE59A" ma:contentTypeVersion="13" ma:contentTypeDescription="Create a new document." ma:contentTypeScope="" ma:versionID="811c66920579baa52654218b17f9b818">
  <xsd:schema xmlns:xsd="http://www.w3.org/2001/XMLSchema" xmlns:xs="http://www.w3.org/2001/XMLSchema" xmlns:p="http://schemas.microsoft.com/office/2006/metadata/properties" xmlns:ns2="23e3afca-d941-400c-972c-acffca502969" xmlns:ns3="c2155184-5432-40f3-b1bf-e80939be538f" targetNamespace="http://schemas.microsoft.com/office/2006/metadata/properties" ma:root="true" ma:fieldsID="4e54411989b9c5cc69bb76c894453786" ns2:_="" ns3:_="">
    <xsd:import namespace="23e3afca-d941-400c-972c-acffca502969"/>
    <xsd:import namespace="c2155184-5432-40f3-b1bf-e80939be53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e3afca-d941-400c-972c-acffca502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41ceebc0-4881-4c25-a184-c216a6cba9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155184-5432-40f3-b1bf-e80939be538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6ca05fe-5339-4ece-bd39-38272b5dbd25}" ma:internalName="TaxCatchAll" ma:showField="CatchAllData" ma:web="c2155184-5432-40f3-b1bf-e80939be53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3e3afca-d941-400c-972c-acffca502969">
      <Terms xmlns="http://schemas.microsoft.com/office/infopath/2007/PartnerControls"/>
    </lcf76f155ced4ddcb4097134ff3c332f>
    <TaxCatchAll xmlns="c2155184-5432-40f3-b1bf-e80939be538f" xsi:nil="true"/>
  </documentManagement>
</p:properties>
</file>

<file path=customXml/itemProps1.xml><?xml version="1.0" encoding="utf-8"?>
<ds:datastoreItem xmlns:ds="http://schemas.openxmlformats.org/officeDocument/2006/customXml" ds:itemID="{9C09873E-E133-4824-8126-E624DD97E0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e3afca-d941-400c-972c-acffca502969"/>
    <ds:schemaRef ds:uri="c2155184-5432-40f3-b1bf-e80939be53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8512AB-C8DB-451F-8B32-80CACD18F5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6A893E-DAB1-4605-9968-EECCC8EAA635}">
  <ds:schemaRefs>
    <ds:schemaRef ds:uri="http://schemas.microsoft.com/office/2006/metadata/properties"/>
    <ds:schemaRef ds:uri="http://schemas.microsoft.com/office/infopath/2007/PartnerControls"/>
    <ds:schemaRef ds:uri="23e3afca-d941-400c-972c-acffca502969"/>
    <ds:schemaRef ds:uri="c2155184-5432-40f3-b1bf-e80939be538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Monthly ELEC - Raw</vt:lpstr>
      <vt:lpstr>Monthly GAS - Raw</vt:lpstr>
      <vt:lpstr>Monthly TOTAL - Edit</vt:lpstr>
      <vt:lpstr>Monthly ELEC - Edit</vt:lpstr>
      <vt:lpstr>Monthly GAS - Edit</vt:lpstr>
      <vt:lpstr>Utility v EM - Buckets</vt:lpstr>
      <vt:lpstr>Utility - Total 262 Homes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Priyanka Sinha</dc:creator>
  <cp:lastModifiedBy>Jessica K. Lee</cp:lastModifiedBy>
  <dcterms:created xsi:type="dcterms:W3CDTF">2015-06-05T18:17:20Z</dcterms:created>
  <dcterms:modified xsi:type="dcterms:W3CDTF">2024-08-27T19:57:25Z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0x01010080CD904053384040B6E7BE8970EFE59A</vt:lpwstr>
  </property>
  <property fmtid="{D5CDD505-2E9C-101B-9397-08002B2CF9AE}" pid="3" name="MediaServiceImageTags">
    <vt:lpwstr/>
  </property>
</Properties>
</file>