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85" yWindow="-15" windowWidth="8400" windowHeight="12090"/>
  </bookViews>
  <sheets>
    <sheet name="ThermaSource" sheetId="5" r:id="rId1"/>
  </sheets>
  <calcPr calcId="125725"/>
</workbook>
</file>

<file path=xl/calcChain.xml><?xml version="1.0" encoding="utf-8"?>
<calcChain xmlns="http://schemas.openxmlformats.org/spreadsheetml/2006/main">
  <c r="N11" i="5"/>
  <c r="M4" l="1"/>
  <c r="M3"/>
  <c r="M5"/>
  <c r="M10"/>
  <c r="M7"/>
  <c r="N3"/>
  <c r="N4"/>
  <c r="N10"/>
  <c r="N7"/>
  <c r="N12" l="1"/>
  <c r="N5"/>
  <c r="N6"/>
  <c r="R7" l="1"/>
  <c r="N9"/>
  <c r="N8" l="1"/>
  <c r="R8" l="1"/>
  <c r="N13"/>
  <c r="O7" l="1"/>
  <c r="O11"/>
  <c r="O6"/>
  <c r="O10"/>
  <c r="O5"/>
  <c r="O3"/>
  <c r="O8"/>
  <c r="O12"/>
  <c r="O4"/>
  <c r="O9"/>
  <c r="P5" l="1"/>
  <c r="P3"/>
  <c r="P4"/>
  <c r="P8"/>
  <c r="P11"/>
  <c r="P9"/>
  <c r="P6"/>
  <c r="O13"/>
  <c r="P7"/>
  <c r="P10"/>
  <c r="P12"/>
  <c r="Q8" l="1"/>
  <c r="Q7"/>
  <c r="P13"/>
</calcChain>
</file>

<file path=xl/sharedStrings.xml><?xml version="1.0" encoding="utf-8"?>
<sst xmlns="http://schemas.openxmlformats.org/spreadsheetml/2006/main" count="134" uniqueCount="66">
  <si>
    <t>Casing</t>
  </si>
  <si>
    <t>Pipeline</t>
  </si>
  <si>
    <t>Miles</t>
  </si>
  <si>
    <t>Bakersfield to Reno +100mi</t>
  </si>
  <si>
    <t>miles/gal</t>
  </si>
  <si>
    <t>gal</t>
  </si>
  <si>
    <t>tons</t>
  </si>
  <si>
    <t>Loads</t>
  </si>
  <si>
    <t>miles</t>
  </si>
  <si>
    <t>LA to Reno +100 mi</t>
  </si>
  <si>
    <t>gal/load</t>
  </si>
  <si>
    <t>loads</t>
  </si>
  <si>
    <t>Round trip from rig to source</t>
  </si>
  <si>
    <t>wells</t>
  </si>
  <si>
    <t>gal total</t>
  </si>
  <si>
    <t>gal per well</t>
  </si>
  <si>
    <t>gal drilling</t>
  </si>
  <si>
    <t>gal pipeline</t>
  </si>
  <si>
    <t>Total fuel for haulage</t>
  </si>
  <si>
    <t>Local</t>
  </si>
  <si>
    <t>Cementing</t>
  </si>
  <si>
    <t>ThermaSource Well</t>
  </si>
  <si>
    <t>Argonne LCA</t>
  </si>
  <si>
    <t>m^3 hydrofracing</t>
  </si>
  <si>
    <t>gal hydrofracing</t>
  </si>
  <si>
    <t>tons @ 116 lb/ft^3</t>
  </si>
  <si>
    <t>of ThermaSource fuel</t>
  </si>
  <si>
    <t>TJ</t>
  </si>
  <si>
    <t>of ThermaSource well energy</t>
  </si>
  <si>
    <t>Cement (including silica flour % water)</t>
  </si>
  <si>
    <t>Drliinig fluid (dry goods)</t>
  </si>
  <si>
    <t>Driving cementing &amp; hydrofracing equipment to location not included.</t>
  </si>
  <si>
    <t>Wellhead &amp; Bits</t>
  </si>
  <si>
    <t>BOP's</t>
  </si>
  <si>
    <t>Rig Mob - Demob</t>
  </si>
  <si>
    <t>Water</t>
  </si>
  <si>
    <t>Drilling fluid materials</t>
  </si>
  <si>
    <t>Loads for Nat 1625 Rig (3000 hp)</t>
  </si>
  <si>
    <t>% of Haulage</t>
  </si>
  <si>
    <t>trips</t>
  </si>
  <si>
    <t>Double round trips (Mob &amp; Demob)</t>
  </si>
  <si>
    <t>Formula</t>
  </si>
  <si>
    <t>factor</t>
  </si>
  <si>
    <t>Steel</t>
  </si>
  <si>
    <t>Fuel</t>
  </si>
  <si>
    <t>Total</t>
  </si>
  <si>
    <t>Water (Drilling; not water in cement)</t>
  </si>
  <si>
    <t>Water (Hydrofracing)</t>
  </si>
  <si>
    <t>Water (Drilling)</t>
  </si>
  <si>
    <t>Fuel (Drilling)</t>
  </si>
  <si>
    <t>Totals</t>
  </si>
  <si>
    <t>Gal. Fuel</t>
  </si>
  <si>
    <t>However, were this to be on the order of 10 service jobs each requiring 2 units, the fuel would be on the order of the drilling fluids dry goods.</t>
  </si>
  <si>
    <t>Fuel (drilling)*</t>
  </si>
  <si>
    <t>*Hauling drilling fuel; not fuel used to drill well</t>
  </si>
  <si>
    <t>hydrofracing water</t>
  </si>
  <si>
    <t xml:space="preserve">casing </t>
  </si>
  <si>
    <t>cementing</t>
  </si>
  <si>
    <t>m^3</t>
  </si>
  <si>
    <t>drilling water</t>
  </si>
  <si>
    <t>drilling materials</t>
  </si>
  <si>
    <t>% of Embodied Energy</t>
  </si>
  <si>
    <t>fixed (*)</t>
  </si>
  <si>
    <t>(*) Mob/demob, wellhead &amp; bits, BOPs, pipeline, &amp; hauling drilling fluid</t>
  </si>
  <si>
    <t>Mg</t>
  </si>
  <si>
    <t xml:space="preserve">Water Use in the Development and Operation of Geothermal Power Plants by Clark et al.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</si>
</sst>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%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7" fillId="0" borderId="0" xfId="3" applyFont="1"/>
    <xf numFmtId="0" fontId="4" fillId="0" borderId="0" xfId="3"/>
    <xf numFmtId="0" fontId="9" fillId="0" borderId="0" xfId="4" applyAlignment="1" applyProtection="1"/>
    <xf numFmtId="37" fontId="4" fillId="0" borderId="0" xfId="3" applyNumberFormat="1"/>
    <xf numFmtId="0" fontId="4" fillId="0" borderId="0" xfId="3" applyFont="1"/>
    <xf numFmtId="3" fontId="4" fillId="0" borderId="0" xfId="3" applyNumberFormat="1"/>
    <xf numFmtId="3" fontId="4" fillId="0" borderId="0" xfId="3" applyNumberFormat="1" applyFont="1"/>
    <xf numFmtId="165" fontId="4" fillId="0" borderId="0" xfId="3" applyNumberFormat="1"/>
    <xf numFmtId="0" fontId="6" fillId="0" borderId="0" xfId="3" applyFont="1"/>
    <xf numFmtId="0" fontId="8" fillId="0" borderId="0" xfId="3" applyFont="1"/>
    <xf numFmtId="164" fontId="4" fillId="0" borderId="0" xfId="3" applyNumberFormat="1"/>
    <xf numFmtId="0" fontId="4" fillId="0" borderId="0" xfId="0" applyFont="1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0" xfId="3" applyFill="1"/>
    <xf numFmtId="3" fontId="4" fillId="2" borderId="0" xfId="3" applyNumberFormat="1" applyFill="1"/>
    <xf numFmtId="37" fontId="4" fillId="2" borderId="0" xfId="3" applyNumberFormat="1" applyFill="1"/>
    <xf numFmtId="165" fontId="4" fillId="2" borderId="0" xfId="3" applyNumberFormat="1" applyFill="1"/>
    <xf numFmtId="3" fontId="10" fillId="0" borderId="0" xfId="3" applyNumberFormat="1" applyFont="1" applyAlignment="1">
      <alignment horizontal="right"/>
    </xf>
    <xf numFmtId="0" fontId="4" fillId="0" borderId="2" xfId="0" applyFont="1" applyBorder="1"/>
    <xf numFmtId="0" fontId="0" fillId="0" borderId="4" xfId="0" applyFont="1" applyFill="1" applyBorder="1"/>
    <xf numFmtId="0" fontId="4" fillId="0" borderId="0" xfId="0" applyFont="1" applyFill="1" applyBorder="1"/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Font="1"/>
    <xf numFmtId="0" fontId="0" fillId="0" borderId="1" xfId="0" applyBorder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0" xfId="0" applyFont="1" applyBorder="1"/>
    <xf numFmtId="3" fontId="4" fillId="0" borderId="0" xfId="0" applyNumberFormat="1" applyFont="1" applyBorder="1"/>
    <xf numFmtId="166" fontId="4" fillId="0" borderId="0" xfId="0" applyNumberFormat="1" applyFont="1" applyBorder="1"/>
    <xf numFmtId="37" fontId="4" fillId="0" borderId="0" xfId="0" applyNumberFormat="1" applyFont="1" applyBorder="1"/>
    <xf numFmtId="2" fontId="4" fillId="0" borderId="0" xfId="0" applyNumberFormat="1" applyFont="1" applyBorder="1"/>
    <xf numFmtId="3" fontId="4" fillId="0" borderId="1" xfId="0" applyNumberFormat="1" applyFont="1" applyBorder="1"/>
    <xf numFmtId="0" fontId="10" fillId="0" borderId="7" xfId="0" applyFont="1" applyBorder="1"/>
    <xf numFmtId="165" fontId="4" fillId="0" borderId="0" xfId="3" applyNumberFormat="1" applyBorder="1"/>
    <xf numFmtId="0" fontId="4" fillId="0" borderId="0" xfId="3" applyBorder="1"/>
    <xf numFmtId="0" fontId="4" fillId="0" borderId="3" xfId="3" applyBorder="1"/>
    <xf numFmtId="0" fontId="4" fillId="0" borderId="1" xfId="3" applyBorder="1"/>
    <xf numFmtId="165" fontId="4" fillId="0" borderId="1" xfId="3" applyNumberFormat="1" applyBorder="1"/>
    <xf numFmtId="3" fontId="4" fillId="0" borderId="11" xfId="0" applyNumberFormat="1" applyFont="1" applyBorder="1"/>
    <xf numFmtId="37" fontId="4" fillId="0" borderId="0" xfId="3" applyNumberFormat="1" applyFill="1"/>
    <xf numFmtId="165" fontId="4" fillId="0" borderId="0" xfId="3" applyNumberFormat="1" applyFill="1" applyBorder="1"/>
    <xf numFmtId="2" fontId="4" fillId="0" borderId="0" xfId="3" applyNumberFormat="1"/>
    <xf numFmtId="2" fontId="4" fillId="0" borderId="1" xfId="3" applyNumberFormat="1" applyBorder="1"/>
    <xf numFmtId="3" fontId="4" fillId="0" borderId="0" xfId="0" applyNumberFormat="1" applyFont="1" applyBorder="1" applyAlignment="1">
      <alignment horizontal="center"/>
    </xf>
    <xf numFmtId="0" fontId="4" fillId="0" borderId="0" xfId="3" applyAlignment="1">
      <alignment horizontal="center"/>
    </xf>
    <xf numFmtId="10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</cellXfs>
  <cellStyles count="7">
    <cellStyle name="Comma 2" xfId="1"/>
    <cellStyle name="Hyperlink" xfId="4" builtinId="8"/>
    <cellStyle name="Normal" xfId="0" builtinId="0"/>
    <cellStyle name="Normal 2" xfId="2"/>
    <cellStyle name="Normal 3" xfId="3"/>
    <cellStyle name="Normal 4" xf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ThermaSource!$M$3:$M$12</c:f>
              <c:strCache>
                <c:ptCount val="10"/>
                <c:pt idx="0">
                  <c:v>BOP's</c:v>
                </c:pt>
                <c:pt idx="1">
                  <c:v>Pipeline</c:v>
                </c:pt>
                <c:pt idx="2">
                  <c:v>Wellhead &amp; Bits</c:v>
                </c:pt>
                <c:pt idx="3">
                  <c:v>Fuel (drilling)*</c:v>
                </c:pt>
                <c:pt idx="4">
                  <c:v>Rig Mob - Demob</c:v>
                </c:pt>
                <c:pt idx="5">
                  <c:v>Drilling fluid materials</c:v>
                </c:pt>
                <c:pt idx="6">
                  <c:v>Water (Drilling)</c:v>
                </c:pt>
                <c:pt idx="7">
                  <c:v>Casing</c:v>
                </c:pt>
                <c:pt idx="8">
                  <c:v>Water (Hydrofracing)</c:v>
                </c:pt>
                <c:pt idx="9">
                  <c:v>Cementing</c:v>
                </c:pt>
              </c:strCache>
            </c:strRef>
          </c:cat>
          <c:val>
            <c:numRef>
              <c:f>ThermaSource!$O$3:$O$12</c:f>
              <c:numCache>
                <c:formatCode>0.0%</c:formatCode>
                <c:ptCount val="10"/>
                <c:pt idx="0">
                  <c:v>2.4760397169142653E-4</c:v>
                </c:pt>
                <c:pt idx="1">
                  <c:v>1.7613905152539348E-3</c:v>
                </c:pt>
                <c:pt idx="2">
                  <c:v>1.9808317735314123E-3</c:v>
                </c:pt>
                <c:pt idx="3">
                  <c:v>1.0744156562547109E-2</c:v>
                </c:pt>
                <c:pt idx="4">
                  <c:v>1.1142178726114194E-2</c:v>
                </c:pt>
                <c:pt idx="5">
                  <c:v>4.1597467244159664E-2</c:v>
                </c:pt>
                <c:pt idx="6">
                  <c:v>5.0985906596814463E-2</c:v>
                </c:pt>
                <c:pt idx="7">
                  <c:v>0.14515160167700006</c:v>
                </c:pt>
                <c:pt idx="8">
                  <c:v>0.57197982572978057</c:v>
                </c:pt>
                <c:pt idx="9">
                  <c:v>0.16440903720310723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15</xdr:row>
      <xdr:rowOff>66675</xdr:rowOff>
    </xdr:from>
    <xdr:to>
      <xdr:col>16</xdr:col>
      <xdr:colOff>657226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topLeftCell="A30" workbookViewId="0">
      <selection activeCell="N57" sqref="N57"/>
    </sheetView>
  </sheetViews>
  <sheetFormatPr defaultRowHeight="12.75"/>
  <cols>
    <col min="1" max="1" width="16.28515625" style="3" customWidth="1"/>
    <col min="2" max="2" width="13.5703125" style="3" customWidth="1"/>
    <col min="3" max="3" width="11" style="3" customWidth="1"/>
    <col min="4" max="7" width="9.140625" style="3"/>
    <col min="8" max="8" width="16.42578125" customWidth="1"/>
    <col min="9" max="9" width="14" customWidth="1"/>
    <col min="10" max="10" width="12.5703125" customWidth="1"/>
    <col min="13" max="13" width="18.28515625" customWidth="1"/>
    <col min="15" max="15" width="13.5703125" customWidth="1"/>
    <col min="16" max="16" width="22.85546875" customWidth="1"/>
    <col min="17" max="17" width="10.28515625" bestFit="1" customWidth="1"/>
    <col min="19" max="19" width="10.28515625" bestFit="1" customWidth="1"/>
  </cols>
  <sheetData>
    <row r="1" spans="2:18">
      <c r="H1" s="1"/>
      <c r="I1" s="1"/>
      <c r="J1" s="3"/>
      <c r="K1" s="3"/>
      <c r="L1" s="3"/>
      <c r="M1" s="3"/>
    </row>
    <row r="2" spans="2:18">
      <c r="B2" s="6" t="s">
        <v>34</v>
      </c>
      <c r="H2" s="3"/>
      <c r="I2" s="3"/>
      <c r="J2" s="3"/>
      <c r="K2" s="3"/>
      <c r="L2" s="3"/>
      <c r="N2" s="13" t="s">
        <v>51</v>
      </c>
      <c r="O2" s="13" t="s">
        <v>38</v>
      </c>
      <c r="P2" s="13" t="s">
        <v>61</v>
      </c>
    </row>
    <row r="3" spans="2:18">
      <c r="B3" s="18">
        <v>16</v>
      </c>
      <c r="C3" s="6" t="s">
        <v>13</v>
      </c>
      <c r="H3" s="3"/>
      <c r="I3" s="3"/>
      <c r="J3" s="3"/>
      <c r="K3" s="3"/>
      <c r="L3" s="3"/>
      <c r="M3" s="14" t="str">
        <f>B26</f>
        <v>BOP's</v>
      </c>
      <c r="N3" s="26">
        <f>B31</f>
        <v>25.35</v>
      </c>
      <c r="O3" s="16">
        <f t="shared" ref="O3:O12" si="0">N3/(B$97)</f>
        <v>2.4760397169142653E-4</v>
      </c>
      <c r="P3" s="59">
        <f t="shared" ref="P3:P12" si="1">O3*B$100</f>
        <v>3.5893805309734516E-5</v>
      </c>
    </row>
    <row r="4" spans="2:18">
      <c r="B4" s="18">
        <v>45</v>
      </c>
      <c r="C4" s="3" t="s">
        <v>37</v>
      </c>
      <c r="H4" s="3"/>
      <c r="I4" s="3"/>
      <c r="J4" s="3"/>
      <c r="K4" s="3"/>
      <c r="L4" s="3"/>
      <c r="M4" s="15" t="str">
        <f>B33</f>
        <v>Pipeline</v>
      </c>
      <c r="N4" s="26">
        <f>B54</f>
        <v>180.33333333333331</v>
      </c>
      <c r="O4" s="16">
        <f t="shared" si="0"/>
        <v>1.7613905152539348E-3</v>
      </c>
      <c r="P4" s="58">
        <f t="shared" si="1"/>
        <v>2.553392330383481E-4</v>
      </c>
    </row>
    <row r="5" spans="2:18">
      <c r="B5" s="18">
        <v>507</v>
      </c>
      <c r="C5" s="3" t="s">
        <v>3</v>
      </c>
      <c r="H5" s="3"/>
      <c r="I5" s="3"/>
      <c r="J5" s="3"/>
      <c r="K5" s="3"/>
      <c r="L5" s="3"/>
      <c r="M5" s="14" t="str">
        <f>B20</f>
        <v>Wellhead &amp; Bits</v>
      </c>
      <c r="N5" s="26">
        <f>B24</f>
        <v>202.8</v>
      </c>
      <c r="O5" s="16">
        <f t="shared" si="0"/>
        <v>1.9808317735314123E-3</v>
      </c>
      <c r="P5" s="58">
        <f t="shared" si="1"/>
        <v>2.8715044247787613E-4</v>
      </c>
    </row>
    <row r="6" spans="2:18">
      <c r="B6" s="18">
        <v>4</v>
      </c>
      <c r="C6" s="3" t="s">
        <v>39</v>
      </c>
      <c r="D6" s="3" t="s">
        <v>40</v>
      </c>
      <c r="H6" s="3"/>
      <c r="I6" s="3"/>
      <c r="J6" s="3"/>
      <c r="K6" s="3"/>
      <c r="L6" s="3"/>
      <c r="M6" s="23" t="s">
        <v>53</v>
      </c>
      <c r="N6" s="26">
        <f>B80</f>
        <v>1100</v>
      </c>
      <c r="O6" s="16">
        <f t="shared" si="0"/>
        <v>1.0744156562547109E-2</v>
      </c>
      <c r="P6" s="16">
        <f t="shared" si="1"/>
        <v>1.5575221238938056E-3</v>
      </c>
    </row>
    <row r="7" spans="2:18">
      <c r="B7" s="3">
        <v>2028</v>
      </c>
      <c r="C7" s="3" t="s">
        <v>2</v>
      </c>
      <c r="H7" s="3"/>
      <c r="I7" s="3"/>
      <c r="J7" s="3"/>
      <c r="K7" s="3"/>
      <c r="L7" s="3"/>
      <c r="M7" s="15" t="str">
        <f>B2</f>
        <v>Rig Mob - Demob</v>
      </c>
      <c r="N7" s="26">
        <f>B10</f>
        <v>1140.75</v>
      </c>
      <c r="O7" s="16">
        <f t="shared" si="0"/>
        <v>1.1142178726114194E-2</v>
      </c>
      <c r="P7" s="16">
        <f t="shared" si="1"/>
        <v>1.6152212389380534E-3</v>
      </c>
      <c r="Q7" s="32">
        <f>SUM(P3:P7)</f>
        <v>3.7511268436578177E-3</v>
      </c>
      <c r="R7" s="31">
        <f>SUM(N3:N7)</f>
        <v>2649.2333333333336</v>
      </c>
    </row>
    <row r="8" spans="2:18">
      <c r="B8" s="3">
        <v>5</v>
      </c>
      <c r="C8" s="3" t="s">
        <v>4</v>
      </c>
      <c r="H8" s="3"/>
      <c r="I8" s="3"/>
      <c r="J8" s="3"/>
      <c r="K8" s="3"/>
      <c r="L8" s="3"/>
      <c r="M8" s="15" t="s">
        <v>36</v>
      </c>
      <c r="N8" s="26">
        <f>B94</f>
        <v>4258.8</v>
      </c>
      <c r="O8" s="16">
        <f t="shared" si="0"/>
        <v>4.1597467244159664E-2</v>
      </c>
      <c r="P8" s="16">
        <f t="shared" si="1"/>
        <v>6.0301592920353995E-3</v>
      </c>
      <c r="Q8" s="32">
        <f>SUM(P3:P8)</f>
        <v>9.7812861356932172E-3</v>
      </c>
      <c r="R8" s="31">
        <f>SUM(N3:N8)</f>
        <v>6908.0333333333338</v>
      </c>
    </row>
    <row r="9" spans="2:18">
      <c r="B9" s="7">
        <v>18252</v>
      </c>
      <c r="C9" s="6" t="s">
        <v>14</v>
      </c>
      <c r="H9" s="3"/>
      <c r="I9" s="3"/>
      <c r="J9" s="3"/>
      <c r="K9" s="3"/>
      <c r="L9" s="3"/>
      <c r="M9" s="23" t="s">
        <v>48</v>
      </c>
      <c r="N9" s="26">
        <f>B73</f>
        <v>5220</v>
      </c>
      <c r="O9" s="16">
        <f t="shared" si="0"/>
        <v>5.0985906596814463E-2</v>
      </c>
      <c r="P9" s="16">
        <f t="shared" si="1"/>
        <v>7.3911504424778781E-3</v>
      </c>
    </row>
    <row r="10" spans="2:18">
      <c r="B10" s="7">
        <v>1140.75</v>
      </c>
      <c r="C10" s="6" t="s">
        <v>15</v>
      </c>
      <c r="H10" s="3"/>
      <c r="I10" s="3"/>
      <c r="J10" s="3"/>
      <c r="K10" s="3"/>
      <c r="L10" s="3"/>
      <c r="M10" s="15" t="str">
        <f>B12</f>
        <v>Casing</v>
      </c>
      <c r="N10" s="26">
        <f>B18</f>
        <v>14860.8</v>
      </c>
      <c r="O10" s="16">
        <f t="shared" si="0"/>
        <v>0.14515160167700006</v>
      </c>
      <c r="P10" s="16">
        <f t="shared" si="1"/>
        <v>2.1041840707964606E-2</v>
      </c>
    </row>
    <row r="11" spans="2:18">
      <c r="H11" s="3"/>
      <c r="I11" s="3"/>
      <c r="J11" s="3"/>
      <c r="K11" s="3"/>
      <c r="L11" s="3"/>
      <c r="M11" s="24" t="s">
        <v>47</v>
      </c>
      <c r="N11" s="26">
        <f>B64</f>
        <v>58560</v>
      </c>
      <c r="O11" s="16">
        <f t="shared" si="0"/>
        <v>0.57197982572978057</v>
      </c>
      <c r="P11" s="16">
        <f t="shared" si="1"/>
        <v>8.2916814159292043E-2</v>
      </c>
    </row>
    <row r="12" spans="2:18">
      <c r="B12" s="3" t="s">
        <v>0</v>
      </c>
      <c r="H12" s="3"/>
      <c r="I12" s="3"/>
      <c r="J12" s="3"/>
      <c r="K12" s="3"/>
      <c r="L12" s="3"/>
      <c r="M12" s="15" t="s">
        <v>20</v>
      </c>
      <c r="N12" s="26">
        <f>B87</f>
        <v>16832.400000000001</v>
      </c>
      <c r="O12" s="16">
        <f t="shared" si="0"/>
        <v>0.16440903720310723</v>
      </c>
      <c r="P12" s="16">
        <f t="shared" si="1"/>
        <v>2.3833486725663721E-2</v>
      </c>
    </row>
    <row r="13" spans="2:18">
      <c r="B13" s="5">
        <v>1425.4101416684653</v>
      </c>
      <c r="C13" s="3" t="s">
        <v>6</v>
      </c>
      <c r="H13" s="3"/>
      <c r="I13" s="3"/>
      <c r="J13" s="3"/>
      <c r="K13" s="3"/>
      <c r="L13" s="3"/>
      <c r="M13" s="25" t="s">
        <v>50</v>
      </c>
      <c r="N13" s="27">
        <f>SUM(N3:N12)</f>
        <v>102381.23333333334</v>
      </c>
      <c r="O13" s="17">
        <f>SUM(O3:O12)</f>
        <v>1</v>
      </c>
      <c r="P13" s="17">
        <f>SUM(P3:P12)</f>
        <v>0.14496457817109146</v>
      </c>
    </row>
    <row r="14" spans="2:18">
      <c r="B14" s="3">
        <v>72</v>
      </c>
      <c r="C14" s="3" t="s">
        <v>7</v>
      </c>
      <c r="H14" s="3"/>
      <c r="I14" s="3"/>
      <c r="J14" s="3"/>
      <c r="K14" s="3"/>
      <c r="L14" s="3"/>
      <c r="M14" s="25" t="s">
        <v>54</v>
      </c>
      <c r="O14" s="17"/>
      <c r="P14" s="17"/>
    </row>
    <row r="15" spans="2:18">
      <c r="B15" s="18">
        <v>516</v>
      </c>
      <c r="D15" s="3" t="s">
        <v>9</v>
      </c>
      <c r="H15" s="3"/>
      <c r="I15" s="3"/>
      <c r="J15" s="3"/>
      <c r="K15" s="3"/>
      <c r="L15" s="3"/>
    </row>
    <row r="16" spans="2:18">
      <c r="B16" s="18">
        <v>2</v>
      </c>
      <c r="C16" s="3" t="s">
        <v>39</v>
      </c>
      <c r="H16" s="3"/>
      <c r="I16" s="3"/>
      <c r="J16" s="3"/>
      <c r="K16" s="3"/>
      <c r="L16" s="3"/>
      <c r="O16" s="17"/>
      <c r="P16" s="17"/>
    </row>
    <row r="17" spans="2:13">
      <c r="B17" s="3">
        <v>1032</v>
      </c>
      <c r="C17" s="3" t="s">
        <v>8</v>
      </c>
      <c r="H17" s="3"/>
      <c r="I17" s="3"/>
      <c r="J17" s="3"/>
      <c r="K17" s="3"/>
      <c r="L17" s="3"/>
    </row>
    <row r="18" spans="2:13">
      <c r="B18" s="7">
        <v>14860.8</v>
      </c>
      <c r="C18" s="3" t="s">
        <v>5</v>
      </c>
      <c r="H18" s="3"/>
      <c r="I18" s="3"/>
      <c r="J18" s="3"/>
      <c r="K18" s="3"/>
      <c r="L18" s="3"/>
      <c r="M18" s="3"/>
    </row>
    <row r="19" spans="2:13">
      <c r="B19" s="7"/>
      <c r="H19" s="3"/>
      <c r="I19" s="3"/>
      <c r="J19" s="3"/>
      <c r="K19" s="3"/>
      <c r="L19" s="3"/>
      <c r="M19" s="3"/>
    </row>
    <row r="20" spans="2:13">
      <c r="B20" s="8" t="s">
        <v>32</v>
      </c>
      <c r="H20" s="3"/>
      <c r="I20" s="3"/>
      <c r="J20" s="3"/>
      <c r="K20" s="3"/>
      <c r="L20" s="3"/>
      <c r="M20" s="3"/>
    </row>
    <row r="21" spans="2:13">
      <c r="B21" s="19">
        <v>10.945948230000001</v>
      </c>
      <c r="C21" s="6" t="s">
        <v>6</v>
      </c>
      <c r="H21" s="3"/>
      <c r="I21" s="3"/>
      <c r="J21" s="3"/>
      <c r="K21" s="3"/>
      <c r="L21" s="3"/>
      <c r="M21" s="3"/>
    </row>
    <row r="22" spans="2:13">
      <c r="B22" s="9">
        <v>1</v>
      </c>
      <c r="C22" s="3" t="s">
        <v>7</v>
      </c>
      <c r="H22" s="3"/>
      <c r="I22" s="3"/>
      <c r="J22" s="3"/>
      <c r="K22" s="3"/>
      <c r="L22" s="3"/>
      <c r="M22" s="3"/>
    </row>
    <row r="23" spans="2:13">
      <c r="B23" s="3">
        <v>1014</v>
      </c>
      <c r="C23" s="3" t="s">
        <v>2</v>
      </c>
      <c r="D23" s="3" t="s">
        <v>3</v>
      </c>
      <c r="H23" s="3"/>
      <c r="I23" s="3"/>
      <c r="J23" s="3"/>
      <c r="K23" s="3"/>
      <c r="L23" s="3"/>
      <c r="M23" s="3"/>
    </row>
    <row r="24" spans="2:13">
      <c r="B24" s="7">
        <v>202.8</v>
      </c>
      <c r="C24" s="3" t="s">
        <v>5</v>
      </c>
      <c r="H24" s="3"/>
      <c r="I24" s="3"/>
      <c r="J24" s="3"/>
      <c r="K24" s="3"/>
      <c r="L24" s="3"/>
      <c r="M24" s="3"/>
    </row>
    <row r="25" spans="2:13">
      <c r="B25" s="7"/>
      <c r="H25" s="3"/>
      <c r="I25" s="3"/>
      <c r="J25" s="3"/>
      <c r="K25" s="3"/>
      <c r="L25" s="3"/>
      <c r="M25" s="3"/>
    </row>
    <row r="26" spans="2:13">
      <c r="B26" s="8" t="s">
        <v>33</v>
      </c>
      <c r="H26" s="3"/>
      <c r="I26" s="3"/>
      <c r="J26" s="3"/>
      <c r="K26" s="3"/>
      <c r="L26" s="3"/>
      <c r="M26" s="3"/>
    </row>
    <row r="27" spans="2:13">
      <c r="B27" s="19">
        <v>27.447543899999999</v>
      </c>
      <c r="C27" s="6" t="s">
        <v>6</v>
      </c>
      <c r="H27" s="3"/>
      <c r="I27" s="3"/>
      <c r="J27" s="3"/>
      <c r="K27" s="3"/>
      <c r="L27" s="3"/>
      <c r="M27" s="3"/>
    </row>
    <row r="28" spans="2:13">
      <c r="B28" s="9">
        <v>2</v>
      </c>
      <c r="C28" s="3" t="s">
        <v>7</v>
      </c>
      <c r="H28" s="3"/>
      <c r="I28" s="3"/>
      <c r="J28" s="3"/>
      <c r="K28" s="3"/>
      <c r="L28" s="3"/>
      <c r="M28" s="3"/>
    </row>
    <row r="29" spans="2:13">
      <c r="B29" s="3">
        <v>1014</v>
      </c>
      <c r="C29" s="3" t="s">
        <v>2</v>
      </c>
      <c r="D29" s="3" t="s">
        <v>3</v>
      </c>
      <c r="H29" s="3"/>
      <c r="I29" s="3"/>
      <c r="J29" s="3"/>
      <c r="K29" s="3"/>
      <c r="L29" s="3"/>
      <c r="M29" s="3"/>
    </row>
    <row r="30" spans="2:13">
      <c r="B30" s="7">
        <v>405.6</v>
      </c>
      <c r="C30" s="3" t="s">
        <v>5</v>
      </c>
      <c r="H30" s="3"/>
      <c r="I30" s="3"/>
      <c r="J30" s="3"/>
      <c r="K30" s="3"/>
      <c r="L30" s="3"/>
      <c r="M30" s="3"/>
    </row>
    <row r="31" spans="2:13">
      <c r="B31" s="7">
        <v>25.35</v>
      </c>
      <c r="C31" s="6" t="s">
        <v>15</v>
      </c>
      <c r="H31" s="3"/>
      <c r="I31" s="3"/>
      <c r="J31" s="3"/>
      <c r="K31" s="3"/>
      <c r="L31" s="3"/>
      <c r="M31" s="3"/>
    </row>
    <row r="32" spans="2:13">
      <c r="H32" s="3"/>
      <c r="I32" s="3"/>
      <c r="J32" s="3"/>
      <c r="K32" s="3"/>
      <c r="L32" s="3"/>
      <c r="M32" s="3"/>
    </row>
    <row r="33" spans="2:13">
      <c r="B33" s="8" t="s">
        <v>1</v>
      </c>
      <c r="H33" s="3"/>
      <c r="I33" s="3"/>
      <c r="J33" s="3"/>
      <c r="K33" s="3"/>
      <c r="L33" s="3"/>
      <c r="M33" s="3"/>
    </row>
    <row r="34" spans="2:13">
      <c r="B34" s="22" t="s">
        <v>43</v>
      </c>
      <c r="H34" s="3"/>
      <c r="I34" s="3"/>
      <c r="J34" s="3"/>
      <c r="K34" s="3"/>
      <c r="L34" s="3"/>
      <c r="M34" s="3"/>
    </row>
    <row r="35" spans="2:13">
      <c r="B35" s="20">
        <v>123.28246224000002</v>
      </c>
      <c r="C35" s="6" t="s">
        <v>6</v>
      </c>
      <c r="G35" s="3" t="s">
        <v>22</v>
      </c>
      <c r="H35" s="3"/>
      <c r="I35" s="3"/>
      <c r="J35" s="3"/>
      <c r="K35" s="3"/>
      <c r="L35" s="3"/>
      <c r="M35" s="3"/>
    </row>
    <row r="36" spans="2:13">
      <c r="B36" s="9">
        <v>7</v>
      </c>
      <c r="C36" s="3" t="s">
        <v>7</v>
      </c>
      <c r="H36" s="3"/>
      <c r="I36" s="3"/>
      <c r="J36" s="3"/>
      <c r="K36" s="3"/>
      <c r="L36" s="3"/>
      <c r="M36" s="3"/>
    </row>
    <row r="37" spans="2:13">
      <c r="B37" s="3">
        <v>1032</v>
      </c>
      <c r="C37" s="3" t="s">
        <v>2</v>
      </c>
      <c r="D37" s="3" t="s">
        <v>9</v>
      </c>
      <c r="H37" s="3"/>
      <c r="I37" s="3"/>
      <c r="J37" s="3"/>
      <c r="K37" s="3"/>
      <c r="L37" s="3"/>
      <c r="M37" s="3"/>
    </row>
    <row r="38" spans="2:13">
      <c r="B38" s="7">
        <v>100.33333333333333</v>
      </c>
      <c r="C38" s="3" t="s">
        <v>5</v>
      </c>
      <c r="H38" s="3"/>
      <c r="I38" s="3"/>
      <c r="J38" s="3"/>
      <c r="K38" s="3"/>
      <c r="L38" s="3"/>
      <c r="M38" s="3"/>
    </row>
    <row r="39" spans="2:13">
      <c r="B39" s="22" t="s">
        <v>35</v>
      </c>
      <c r="H39" s="3"/>
      <c r="I39" s="3"/>
      <c r="J39" s="3"/>
      <c r="K39" s="3"/>
      <c r="L39" s="3"/>
      <c r="M39" s="3"/>
    </row>
    <row r="40" spans="2:13">
      <c r="B40" s="20">
        <v>6170.986855690292</v>
      </c>
      <c r="C40" s="10" t="s">
        <v>17</v>
      </c>
      <c r="G40" s="3" t="s">
        <v>22</v>
      </c>
      <c r="H40" s="3"/>
      <c r="I40" s="3"/>
      <c r="J40" s="3"/>
      <c r="K40" s="3"/>
      <c r="L40" s="3"/>
      <c r="M40" s="3"/>
    </row>
    <row r="41" spans="2:13">
      <c r="B41" s="7">
        <v>5000</v>
      </c>
      <c r="C41" s="3" t="s">
        <v>10</v>
      </c>
      <c r="H41" s="3"/>
      <c r="I41" s="3"/>
      <c r="J41" s="3"/>
      <c r="K41" s="3"/>
      <c r="L41" s="3"/>
      <c r="M41" s="3"/>
    </row>
    <row r="42" spans="2:13">
      <c r="B42" s="9">
        <v>2</v>
      </c>
      <c r="C42" s="3" t="s">
        <v>11</v>
      </c>
      <c r="H42" s="3"/>
      <c r="I42" s="3"/>
      <c r="J42" s="3"/>
      <c r="K42" s="3"/>
      <c r="L42" s="3"/>
      <c r="M42" s="3"/>
    </row>
    <row r="43" spans="2:13">
      <c r="B43" s="21">
        <v>50</v>
      </c>
      <c r="C43" s="6" t="s">
        <v>8</v>
      </c>
      <c r="D43" s="6" t="s">
        <v>19</v>
      </c>
      <c r="H43" s="3"/>
      <c r="I43" s="3"/>
      <c r="J43" s="3"/>
      <c r="K43" s="3"/>
      <c r="L43" s="3"/>
      <c r="M43" s="3"/>
    </row>
    <row r="44" spans="2:13">
      <c r="B44" s="9">
        <v>2</v>
      </c>
      <c r="C44" s="3" t="s">
        <v>39</v>
      </c>
      <c r="H44" s="3"/>
      <c r="I44" s="3"/>
      <c r="J44" s="3"/>
      <c r="K44" s="3"/>
      <c r="L44" s="3"/>
      <c r="M44" s="3"/>
    </row>
    <row r="45" spans="2:13">
      <c r="B45" s="3">
        <v>100</v>
      </c>
      <c r="C45" s="3" t="s">
        <v>2</v>
      </c>
      <c r="H45" s="3"/>
      <c r="I45" s="3"/>
      <c r="J45" s="3"/>
      <c r="K45" s="3"/>
      <c r="L45" s="3"/>
      <c r="M45" s="3"/>
    </row>
    <row r="46" spans="2:13">
      <c r="B46" s="7">
        <v>40</v>
      </c>
      <c r="C46" s="6" t="s">
        <v>5</v>
      </c>
      <c r="H46" s="3"/>
      <c r="I46" s="3"/>
      <c r="J46" s="3"/>
      <c r="K46" s="3"/>
      <c r="L46" s="3"/>
      <c r="M46" s="3"/>
    </row>
    <row r="47" spans="2:13">
      <c r="B47" s="22" t="s">
        <v>44</v>
      </c>
      <c r="H47" s="3"/>
      <c r="I47" s="3"/>
      <c r="J47" s="3"/>
      <c r="K47" s="3"/>
      <c r="L47" s="3"/>
      <c r="M47" s="3"/>
    </row>
    <row r="48" spans="2:13">
      <c r="B48" s="20">
        <v>9975.3590994713086</v>
      </c>
      <c r="C48" s="10" t="s">
        <v>17</v>
      </c>
      <c r="G48" s="3" t="s">
        <v>22</v>
      </c>
      <c r="H48" s="3"/>
      <c r="I48" s="3"/>
      <c r="J48" s="3"/>
      <c r="K48" s="3"/>
      <c r="L48" s="3"/>
      <c r="M48" s="3"/>
    </row>
    <row r="49" spans="2:16">
      <c r="B49" s="7">
        <v>5000</v>
      </c>
      <c r="C49" s="3" t="s">
        <v>10</v>
      </c>
      <c r="H49" s="3"/>
      <c r="I49" s="3"/>
      <c r="J49" s="3"/>
      <c r="K49" s="3"/>
      <c r="L49" s="3"/>
      <c r="M49" s="3"/>
    </row>
    <row r="50" spans="2:16">
      <c r="B50" s="9">
        <v>2</v>
      </c>
      <c r="C50" s="3" t="s">
        <v>11</v>
      </c>
      <c r="H50" s="3"/>
      <c r="I50" s="3"/>
      <c r="J50" s="3"/>
      <c r="K50" s="3"/>
      <c r="L50" s="3"/>
      <c r="M50" s="3"/>
    </row>
    <row r="51" spans="2:16">
      <c r="B51" s="3">
        <v>100</v>
      </c>
      <c r="C51" s="6" t="s">
        <v>8</v>
      </c>
      <c r="D51" s="6"/>
      <c r="H51" s="3"/>
      <c r="I51" s="3"/>
      <c r="J51" s="3"/>
      <c r="K51" s="3"/>
      <c r="L51" s="3"/>
      <c r="M51" s="3"/>
    </row>
    <row r="52" spans="2:16">
      <c r="B52" s="7">
        <v>40</v>
      </c>
      <c r="C52" s="6" t="s">
        <v>5</v>
      </c>
      <c r="H52" s="3"/>
      <c r="I52" s="3"/>
      <c r="J52" s="3"/>
      <c r="K52" s="3"/>
      <c r="L52" s="3"/>
      <c r="M52" s="3"/>
    </row>
    <row r="53" spans="2:16">
      <c r="B53" s="22" t="s">
        <v>45</v>
      </c>
      <c r="H53" s="3"/>
      <c r="I53" s="3"/>
      <c r="J53" s="3"/>
      <c r="K53" s="3"/>
      <c r="L53" s="3"/>
      <c r="M53" s="3"/>
    </row>
    <row r="54" spans="2:16">
      <c r="B54" s="7">
        <v>180.33333333333331</v>
      </c>
      <c r="H54" s="3"/>
      <c r="I54" s="3"/>
      <c r="J54" s="3"/>
      <c r="K54" s="3"/>
      <c r="L54" s="3"/>
      <c r="M54" s="3"/>
    </row>
    <row r="55" spans="2:16">
      <c r="B55" s="7"/>
      <c r="H55" s="3"/>
      <c r="I55" s="3"/>
      <c r="J55" s="3"/>
      <c r="K55" s="3"/>
      <c r="L55" s="3"/>
      <c r="M55" s="3"/>
    </row>
    <row r="56" spans="2:16">
      <c r="B56" s="6" t="s">
        <v>47</v>
      </c>
      <c r="H56" s="3"/>
      <c r="I56" s="3"/>
      <c r="J56" s="3"/>
      <c r="K56" s="3"/>
      <c r="L56" s="3"/>
      <c r="M56" s="3"/>
    </row>
    <row r="57" spans="2:16" ht="15">
      <c r="B57" s="7">
        <v>55400</v>
      </c>
      <c r="C57" s="11" t="s">
        <v>23</v>
      </c>
      <c r="G57" s="3" t="s">
        <v>65</v>
      </c>
      <c r="J57" s="3"/>
      <c r="K57" s="3"/>
      <c r="L57" s="3"/>
      <c r="N57" s="4"/>
      <c r="O57" s="3"/>
      <c r="P57" s="3"/>
    </row>
    <row r="58" spans="2:16" ht="15">
      <c r="B58" s="7">
        <v>14635134.34</v>
      </c>
      <c r="C58" s="11" t="s">
        <v>24</v>
      </c>
      <c r="E58" s="4"/>
      <c r="I58" s="4"/>
      <c r="J58" s="3"/>
      <c r="K58" s="3"/>
      <c r="L58" s="3"/>
      <c r="M58" s="3"/>
    </row>
    <row r="59" spans="2:16">
      <c r="B59" s="7">
        <v>5000</v>
      </c>
      <c r="C59" s="3" t="s">
        <v>10</v>
      </c>
      <c r="H59" s="3"/>
      <c r="I59" s="3"/>
      <c r="J59" s="3"/>
      <c r="K59" s="3"/>
      <c r="L59" s="3"/>
      <c r="M59" s="3"/>
    </row>
    <row r="60" spans="2:16">
      <c r="B60" s="53">
        <v>2928</v>
      </c>
      <c r="C60" s="3" t="s">
        <v>11</v>
      </c>
      <c r="H60" s="3"/>
      <c r="I60" s="3"/>
      <c r="J60" s="3"/>
      <c r="K60" s="3"/>
      <c r="L60" s="3"/>
      <c r="M60" s="3"/>
    </row>
    <row r="61" spans="2:16">
      <c r="B61" s="53">
        <v>50</v>
      </c>
      <c r="C61" s="6" t="s">
        <v>8</v>
      </c>
      <c r="D61" s="6" t="s">
        <v>19</v>
      </c>
      <c r="G61" s="7"/>
      <c r="H61" s="3"/>
      <c r="I61" s="3"/>
      <c r="J61" s="3"/>
      <c r="K61" s="3"/>
      <c r="L61" s="3"/>
      <c r="M61" s="3"/>
    </row>
    <row r="62" spans="2:16">
      <c r="B62" s="46">
        <v>2</v>
      </c>
      <c r="C62" s="3" t="s">
        <v>39</v>
      </c>
      <c r="H62" s="3"/>
      <c r="I62" s="3"/>
      <c r="J62" s="3"/>
      <c r="K62" s="3"/>
      <c r="L62" s="3"/>
      <c r="M62" s="3"/>
    </row>
    <row r="63" spans="2:16">
      <c r="B63" s="3">
        <v>100</v>
      </c>
      <c r="C63" s="3" t="s">
        <v>2</v>
      </c>
      <c r="H63" s="3"/>
      <c r="I63" s="3"/>
      <c r="J63" s="3"/>
      <c r="K63" s="3"/>
      <c r="L63" s="3"/>
      <c r="M63" s="3"/>
    </row>
    <row r="64" spans="2:16">
      <c r="B64" s="7">
        <v>58560</v>
      </c>
      <c r="C64" s="6" t="s">
        <v>5</v>
      </c>
      <c r="H64" s="3"/>
      <c r="I64" s="3"/>
      <c r="J64" s="3"/>
      <c r="K64" s="3"/>
      <c r="L64" s="3"/>
      <c r="M64" s="3"/>
    </row>
    <row r="65" spans="2:13">
      <c r="B65" s="7"/>
      <c r="H65" s="3"/>
      <c r="I65" s="3"/>
      <c r="J65" s="3"/>
      <c r="K65" s="3"/>
      <c r="L65" s="3"/>
      <c r="M65" s="3"/>
    </row>
    <row r="66" spans="2:13">
      <c r="B66" s="6" t="s">
        <v>46</v>
      </c>
      <c r="H66" s="3"/>
      <c r="I66" s="3"/>
      <c r="J66" s="3"/>
      <c r="K66" s="3"/>
      <c r="L66" s="3"/>
      <c r="M66" s="3"/>
    </row>
    <row r="67" spans="2:13">
      <c r="B67" s="5">
        <v>1302966</v>
      </c>
      <c r="C67" s="6" t="s">
        <v>16</v>
      </c>
      <c r="D67" s="6" t="s">
        <v>12</v>
      </c>
      <c r="H67" s="3"/>
      <c r="I67" s="3"/>
      <c r="J67" s="3"/>
      <c r="K67" s="3"/>
      <c r="L67" s="3"/>
      <c r="M67" s="3"/>
    </row>
    <row r="68" spans="2:13">
      <c r="B68" s="7">
        <v>5000</v>
      </c>
      <c r="C68" s="3" t="s">
        <v>10</v>
      </c>
      <c r="H68" s="3"/>
      <c r="I68" s="3"/>
      <c r="J68" s="3"/>
      <c r="K68" s="3"/>
      <c r="L68" s="3"/>
      <c r="M68" s="3"/>
    </row>
    <row r="69" spans="2:13">
      <c r="B69" s="53">
        <v>261</v>
      </c>
      <c r="C69" s="3" t="s">
        <v>11</v>
      </c>
      <c r="H69" s="3"/>
      <c r="I69" s="3"/>
      <c r="J69" s="3"/>
      <c r="K69" s="3"/>
      <c r="L69" s="3"/>
      <c r="M69" s="3"/>
    </row>
    <row r="70" spans="2:13">
      <c r="B70" s="53">
        <v>50</v>
      </c>
      <c r="C70" s="6" t="s">
        <v>8</v>
      </c>
      <c r="D70" s="6" t="s">
        <v>19</v>
      </c>
      <c r="G70" s="7">
        <v>63780</v>
      </c>
      <c r="H70" s="3"/>
      <c r="I70" s="3"/>
      <c r="J70" s="3"/>
      <c r="K70" s="3"/>
      <c r="L70" s="3"/>
      <c r="M70" s="47"/>
    </row>
    <row r="71" spans="2:13">
      <c r="B71" s="53">
        <v>2</v>
      </c>
      <c r="C71" s="3" t="s">
        <v>39</v>
      </c>
      <c r="H71" s="3"/>
      <c r="I71" s="3"/>
      <c r="J71" s="3"/>
      <c r="K71" s="3"/>
      <c r="L71" s="3"/>
      <c r="M71" s="47"/>
    </row>
    <row r="72" spans="2:13">
      <c r="B72" s="3">
        <v>100</v>
      </c>
      <c r="C72" s="3" t="s">
        <v>2</v>
      </c>
      <c r="H72" s="3"/>
      <c r="I72" s="3"/>
      <c r="J72" s="3"/>
      <c r="K72" s="3"/>
      <c r="L72" s="3"/>
      <c r="M72" s="3"/>
    </row>
    <row r="73" spans="2:13">
      <c r="B73" s="7">
        <v>5220</v>
      </c>
      <c r="C73" s="6" t="s">
        <v>5</v>
      </c>
      <c r="H73" s="3"/>
      <c r="I73" s="3"/>
      <c r="J73" s="3"/>
      <c r="K73" s="3"/>
      <c r="L73" s="3"/>
      <c r="M73" s="3"/>
    </row>
    <row r="74" spans="2:13">
      <c r="H74" s="3"/>
      <c r="I74" s="3"/>
      <c r="J74" s="3"/>
      <c r="K74" s="3"/>
      <c r="L74" s="3"/>
      <c r="M74" s="3"/>
    </row>
    <row r="75" spans="2:13">
      <c r="B75" s="6" t="s">
        <v>49</v>
      </c>
      <c r="H75" s="3"/>
      <c r="I75" s="3"/>
      <c r="J75" s="3"/>
      <c r="K75" s="3"/>
      <c r="L75" s="3"/>
      <c r="M75" s="3"/>
    </row>
    <row r="76" spans="2:13">
      <c r="B76" s="5">
        <v>274104</v>
      </c>
      <c r="C76" s="6" t="s">
        <v>16</v>
      </c>
      <c r="D76" s="6" t="s">
        <v>12</v>
      </c>
      <c r="G76" s="3" t="s">
        <v>21</v>
      </c>
      <c r="H76" s="3"/>
      <c r="I76" s="3"/>
      <c r="J76" s="3"/>
      <c r="K76" s="3"/>
      <c r="L76" s="3"/>
      <c r="M76" s="3"/>
    </row>
    <row r="77" spans="2:13">
      <c r="B77" s="7">
        <v>5000</v>
      </c>
      <c r="C77" s="3" t="s">
        <v>10</v>
      </c>
      <c r="H77" s="3"/>
      <c r="I77" s="3"/>
      <c r="J77" s="3"/>
      <c r="K77" s="3"/>
      <c r="L77" s="3"/>
      <c r="M77" s="3"/>
    </row>
    <row r="78" spans="2:13">
      <c r="B78" s="9">
        <v>55</v>
      </c>
      <c r="C78" s="3" t="s">
        <v>11</v>
      </c>
      <c r="H78" s="3"/>
      <c r="I78" s="3"/>
      <c r="J78" s="3"/>
      <c r="K78" s="3"/>
      <c r="L78" s="3"/>
      <c r="M78" s="3"/>
    </row>
    <row r="79" spans="2:13">
      <c r="B79" s="3">
        <v>100</v>
      </c>
      <c r="C79" s="6" t="s">
        <v>8</v>
      </c>
      <c r="D79" s="6"/>
      <c r="H79" s="3"/>
      <c r="I79" s="3"/>
      <c r="J79" s="3"/>
      <c r="K79" s="3"/>
      <c r="L79" s="3"/>
      <c r="M79" s="3"/>
    </row>
    <row r="80" spans="2:13">
      <c r="B80" s="7">
        <v>1100</v>
      </c>
      <c r="C80" s="6" t="s">
        <v>5</v>
      </c>
      <c r="H80" s="3"/>
      <c r="I80" s="3"/>
      <c r="J80" s="3"/>
      <c r="K80" s="3"/>
      <c r="L80" s="3"/>
      <c r="M80" s="3"/>
    </row>
    <row r="81" spans="2:13">
      <c r="H81" s="3"/>
      <c r="I81" s="3"/>
      <c r="J81" s="3"/>
      <c r="K81" s="3"/>
      <c r="L81" s="3"/>
      <c r="M81" s="3"/>
    </row>
    <row r="82" spans="2:13">
      <c r="B82" s="6" t="s">
        <v>29</v>
      </c>
      <c r="H82" s="3"/>
      <c r="I82" s="3"/>
      <c r="J82" s="3"/>
      <c r="K82" s="3"/>
      <c r="L82" s="3"/>
      <c r="M82" s="3"/>
    </row>
    <row r="83" spans="2:13">
      <c r="B83" s="5">
        <v>1648.1874573415855</v>
      </c>
      <c r="C83" s="3" t="s">
        <v>25</v>
      </c>
      <c r="G83" s="3" t="s">
        <v>21</v>
      </c>
      <c r="H83" s="3"/>
      <c r="I83" s="3"/>
      <c r="J83" s="3"/>
      <c r="K83" s="3"/>
      <c r="L83" s="3"/>
      <c r="M83" s="3"/>
    </row>
    <row r="84" spans="2:13">
      <c r="B84" s="9">
        <v>83</v>
      </c>
      <c r="C84" s="3" t="s">
        <v>7</v>
      </c>
      <c r="H84" s="3"/>
      <c r="I84" s="3"/>
      <c r="J84" s="3"/>
      <c r="K84" s="3"/>
      <c r="L84" s="3"/>
      <c r="M84" s="3"/>
    </row>
    <row r="85" spans="2:13">
      <c r="B85" s="3">
        <v>1014</v>
      </c>
      <c r="C85" s="3" t="s">
        <v>2</v>
      </c>
      <c r="D85" s="3" t="s">
        <v>3</v>
      </c>
      <c r="H85" s="3"/>
      <c r="I85" s="3"/>
      <c r="J85" s="3"/>
      <c r="K85" s="3"/>
      <c r="L85" s="3"/>
      <c r="M85" s="3"/>
    </row>
    <row r="86" spans="2:13">
      <c r="B86" s="3">
        <v>5</v>
      </c>
      <c r="C86" s="3" t="s">
        <v>4</v>
      </c>
      <c r="H86" s="3"/>
      <c r="I86" s="3"/>
      <c r="J86" s="3"/>
      <c r="K86" s="3"/>
      <c r="L86" s="3"/>
      <c r="M86" s="3"/>
    </row>
    <row r="87" spans="2:13">
      <c r="B87" s="7">
        <v>16832.400000000001</v>
      </c>
      <c r="C87" s="6" t="s">
        <v>5</v>
      </c>
      <c r="H87" s="3"/>
      <c r="I87" s="3"/>
      <c r="J87" s="3"/>
      <c r="K87" s="3"/>
      <c r="L87" s="3"/>
      <c r="M87" s="3"/>
    </row>
    <row r="88" spans="2:13">
      <c r="H88" s="3"/>
      <c r="I88" s="3"/>
      <c r="J88" s="3"/>
      <c r="K88" s="3"/>
      <c r="L88" s="3"/>
      <c r="M88" s="3"/>
    </row>
    <row r="89" spans="2:13">
      <c r="B89" s="6" t="s">
        <v>30</v>
      </c>
      <c r="H89" s="3"/>
      <c r="I89" s="3"/>
      <c r="J89" s="3"/>
      <c r="K89" s="3"/>
      <c r="L89" s="3"/>
      <c r="M89" s="3"/>
    </row>
    <row r="90" spans="2:13">
      <c r="B90" s="52">
        <v>414.93262500000003</v>
      </c>
      <c r="C90" s="5" t="s">
        <v>6</v>
      </c>
    </row>
    <row r="91" spans="2:13">
      <c r="B91" s="9">
        <v>21</v>
      </c>
      <c r="C91" s="3" t="s">
        <v>7</v>
      </c>
    </row>
    <row r="92" spans="2:13">
      <c r="B92" s="3">
        <v>1014</v>
      </c>
      <c r="C92" s="3" t="s">
        <v>2</v>
      </c>
      <c r="D92" s="3" t="s">
        <v>3</v>
      </c>
    </row>
    <row r="93" spans="2:13">
      <c r="B93" s="3">
        <v>5</v>
      </c>
      <c r="C93" s="3" t="s">
        <v>4</v>
      </c>
    </row>
    <row r="94" spans="2:13">
      <c r="B94" s="7">
        <v>4258.8</v>
      </c>
      <c r="C94" s="6" t="s">
        <v>5</v>
      </c>
    </row>
    <row r="96" spans="2:13">
      <c r="B96" s="2" t="s">
        <v>18</v>
      </c>
      <c r="C96" s="2"/>
    </row>
    <row r="97" spans="1:13">
      <c r="B97" s="7">
        <v>102381.23333333332</v>
      </c>
      <c r="C97" s="6" t="s">
        <v>14</v>
      </c>
    </row>
    <row r="98" spans="1:13">
      <c r="B98" s="12">
        <v>0.37351236513634722</v>
      </c>
      <c r="C98" s="6" t="s">
        <v>26</v>
      </c>
    </row>
    <row r="99" spans="1:13">
      <c r="B99" s="9">
        <v>16.380997333333333</v>
      </c>
      <c r="C99" s="6" t="s">
        <v>27</v>
      </c>
    </row>
    <row r="100" spans="1:13">
      <c r="B100" s="12">
        <v>0.14496457817109146</v>
      </c>
      <c r="C100" s="6" t="s">
        <v>28</v>
      </c>
    </row>
    <row r="102" spans="1:13">
      <c r="B102" s="6"/>
    </row>
    <row r="103" spans="1:13">
      <c r="B103" s="7"/>
      <c r="C103" s="6"/>
      <c r="H103" s="30"/>
      <c r="I103" s="30"/>
      <c r="J103" s="30"/>
      <c r="K103" s="30"/>
      <c r="L103" s="30"/>
      <c r="M103" s="30"/>
    </row>
    <row r="106" spans="1:13">
      <c r="A106" s="28" t="s">
        <v>31</v>
      </c>
    </row>
    <row r="107" spans="1:13">
      <c r="A107" s="3" t="s">
        <v>52</v>
      </c>
    </row>
    <row r="111" spans="1:13">
      <c r="A111" s="36"/>
      <c r="B111" s="37"/>
      <c r="C111" s="45" t="s">
        <v>41</v>
      </c>
      <c r="D111" s="37"/>
      <c r="E111" s="37"/>
      <c r="F111" s="37"/>
      <c r="G111" s="37"/>
      <c r="H111" s="37"/>
      <c r="I111" s="37"/>
      <c r="J111" s="33"/>
    </row>
    <row r="112" spans="1:13">
      <c r="A112" s="38"/>
      <c r="B112" s="39"/>
      <c r="C112" s="39"/>
      <c r="F112" s="39" t="s">
        <v>42</v>
      </c>
      <c r="G112" s="39" t="s">
        <v>5</v>
      </c>
      <c r="H112" s="39" t="s">
        <v>58</v>
      </c>
      <c r="I112" s="25" t="s">
        <v>42</v>
      </c>
      <c r="J112" s="34"/>
    </row>
    <row r="113" spans="1:10">
      <c r="A113" s="38" t="s">
        <v>62</v>
      </c>
      <c r="B113" s="56" t="s">
        <v>5</v>
      </c>
      <c r="C113" s="57" t="s">
        <v>58</v>
      </c>
      <c r="D113" s="57" t="s">
        <v>6</v>
      </c>
      <c r="E113" s="57" t="s">
        <v>64</v>
      </c>
      <c r="F113" s="39"/>
      <c r="G113" s="40">
        <v>2649.2333333333331</v>
      </c>
      <c r="H113" s="54">
        <v>10.028439650799999</v>
      </c>
      <c r="J113" s="34"/>
    </row>
    <row r="114" spans="1:10">
      <c r="A114" s="38" t="s">
        <v>55</v>
      </c>
      <c r="B114" s="40">
        <v>14635134.34</v>
      </c>
      <c r="C114" s="7">
        <v>55400.013152248081</v>
      </c>
      <c r="F114" s="41">
        <v>4.001329857283702E-3</v>
      </c>
      <c r="G114" s="40">
        <v>58560.000000000007</v>
      </c>
      <c r="H114" s="54">
        <v>221.67372672000005</v>
      </c>
      <c r="I114">
        <v>4.001329857283702E-3</v>
      </c>
      <c r="J114" s="34"/>
    </row>
    <row r="115" spans="1:10">
      <c r="A115" s="38" t="s">
        <v>56</v>
      </c>
      <c r="D115" s="42">
        <v>1425.4101416684653</v>
      </c>
      <c r="E115" s="42">
        <v>1293.1102717464642</v>
      </c>
      <c r="F115" s="43">
        <v>10.425630887265328</v>
      </c>
      <c r="G115" s="40">
        <v>14860.799999999997</v>
      </c>
      <c r="H115" s="54">
        <v>56.254250649599996</v>
      </c>
      <c r="I115" s="3">
        <v>4.3503057611338485E-2</v>
      </c>
      <c r="J115" s="34"/>
    </row>
    <row r="116" spans="1:10">
      <c r="A116" s="38" t="s">
        <v>59</v>
      </c>
      <c r="B116" s="42">
        <v>1302966</v>
      </c>
      <c r="C116" s="7">
        <v>4932.2631319920001</v>
      </c>
      <c r="E116" s="42"/>
      <c r="F116" s="39">
        <v>4.0062442151214996E-3</v>
      </c>
      <c r="G116" s="40">
        <v>5220</v>
      </c>
      <c r="H116" s="54">
        <v>19.75985064</v>
      </c>
      <c r="I116">
        <v>4.0062442151214996E-3</v>
      </c>
      <c r="J116" s="34"/>
    </row>
    <row r="117" spans="1:10">
      <c r="A117" s="38" t="s">
        <v>60</v>
      </c>
      <c r="D117" s="42">
        <v>414.93262500000003</v>
      </c>
      <c r="E117" s="42">
        <v>376.42052893083752</v>
      </c>
      <c r="F117" s="39">
        <v>10.263835002128356</v>
      </c>
      <c r="G117" s="40">
        <v>4258.8</v>
      </c>
      <c r="H117" s="54">
        <v>16.121312625600002</v>
      </c>
      <c r="I117" s="3">
        <v>4.2827931492976805E-2</v>
      </c>
      <c r="J117" s="34"/>
    </row>
    <row r="118" spans="1:10">
      <c r="A118" s="38" t="s">
        <v>57</v>
      </c>
      <c r="D118" s="42">
        <v>1648.1874573415855</v>
      </c>
      <c r="E118" s="42">
        <v>1495.2104440321889</v>
      </c>
      <c r="F118" s="39">
        <v>10.212673276345349</v>
      </c>
      <c r="G118" s="44">
        <v>16832.400000000001</v>
      </c>
      <c r="H118" s="55">
        <v>63.717568948800007</v>
      </c>
      <c r="I118" s="3">
        <v>4.2614448824321013E-2</v>
      </c>
      <c r="J118" s="34">
        <v>8.2518695195658742E-2</v>
      </c>
    </row>
    <row r="119" spans="1:10">
      <c r="A119" s="38"/>
      <c r="B119" s="39"/>
      <c r="C119" s="39"/>
      <c r="F119" s="39"/>
      <c r="G119" s="51">
        <v>102381.23333333334</v>
      </c>
      <c r="H119" s="54">
        <v>387.55514923480001</v>
      </c>
      <c r="J119" s="34"/>
    </row>
    <row r="120" spans="1:10">
      <c r="A120" s="48" t="s">
        <v>27</v>
      </c>
      <c r="B120" s="49"/>
      <c r="C120" s="49"/>
      <c r="D120" s="49"/>
      <c r="E120" s="49"/>
      <c r="F120" s="49"/>
      <c r="G120" s="50">
        <v>16.380997333333333</v>
      </c>
      <c r="H120" s="29"/>
      <c r="I120" s="49"/>
      <c r="J120" s="35"/>
    </row>
    <row r="122" spans="1:10">
      <c r="A122" s="3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ThermaSource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</dc:creator>
  <cp:lastModifiedBy>Chip</cp:lastModifiedBy>
  <dcterms:created xsi:type="dcterms:W3CDTF">2010-04-24T14:47:13Z</dcterms:created>
  <dcterms:modified xsi:type="dcterms:W3CDTF">2013-02-21T18:12:41Z</dcterms:modified>
</cp:coreProperties>
</file>