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05" windowWidth="16260" windowHeight="8700" activeTab="1"/>
  </bookViews>
  <sheets>
    <sheet name="Air" sheetId="1" r:id="rId1"/>
    <sheet name="PAA solution" sheetId="5" r:id="rId2"/>
    <sheet name="Viscosity vs. Shear Rate" sheetId="6" r:id="rId3"/>
  </sheets>
  <calcPr calcId="145621"/>
</workbook>
</file>

<file path=xl/calcChain.xml><?xml version="1.0" encoding="utf-8"?>
<calcChain xmlns="http://schemas.openxmlformats.org/spreadsheetml/2006/main">
  <c r="C508" i="5" l="1"/>
  <c r="C476" i="5"/>
  <c r="C432" i="5"/>
  <c r="C392" i="5"/>
  <c r="C352" i="5"/>
  <c r="C312" i="5"/>
  <c r="C268" i="5"/>
  <c r="C228" i="5"/>
  <c r="C216" i="5"/>
  <c r="C212" i="5"/>
  <c r="C200" i="5"/>
  <c r="C196" i="5"/>
  <c r="C192" i="5"/>
  <c r="C172" i="5"/>
  <c r="C152" i="5"/>
  <c r="C132" i="5"/>
  <c r="C120" i="5"/>
  <c r="C112" i="5"/>
  <c r="C104" i="5"/>
  <c r="C96" i="5"/>
  <c r="C88" i="5"/>
  <c r="C80" i="5"/>
  <c r="C72" i="5"/>
  <c r="C64" i="5"/>
  <c r="C56" i="5"/>
  <c r="C48" i="5"/>
  <c r="C40" i="5"/>
  <c r="C36" i="5"/>
  <c r="C28" i="5"/>
  <c r="C20" i="5"/>
  <c r="C12" i="5"/>
  <c r="C5" i="5"/>
  <c r="C4" i="5"/>
  <c r="E498" i="5"/>
  <c r="E499" i="5"/>
  <c r="E500" i="5"/>
  <c r="E501" i="5"/>
  <c r="E502" i="5"/>
  <c r="E503" i="5"/>
  <c r="E504" i="5"/>
  <c r="E497" i="5"/>
  <c r="E508" i="5"/>
  <c r="E442" i="5"/>
  <c r="E441" i="5"/>
  <c r="E440" i="5"/>
  <c r="E439" i="5"/>
  <c r="E436" i="5"/>
  <c r="E437" i="5"/>
  <c r="E438" i="5"/>
  <c r="E435" i="5"/>
  <c r="E434" i="5"/>
  <c r="E433" i="5"/>
  <c r="E432" i="5"/>
  <c r="E431" i="5"/>
  <c r="E430" i="5"/>
  <c r="E422" i="5"/>
  <c r="E427" i="5"/>
  <c r="E426" i="5"/>
  <c r="E425" i="5"/>
  <c r="E424" i="5"/>
  <c r="E423" i="5"/>
  <c r="E421" i="5"/>
  <c r="E420" i="5"/>
  <c r="E419" i="5"/>
  <c r="E418" i="5"/>
  <c r="E417" i="5"/>
  <c r="E416" i="5"/>
  <c r="E415" i="5"/>
  <c r="E414" i="5"/>
  <c r="E496" i="5"/>
  <c r="E495" i="5"/>
  <c r="E510" i="5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I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20" i="6"/>
  <c r="K21" i="6"/>
  <c r="K22" i="6"/>
  <c r="K23" i="6"/>
  <c r="K24" i="6"/>
  <c r="K10" i="6"/>
  <c r="K11" i="6"/>
  <c r="K12" i="6"/>
  <c r="K13" i="6"/>
  <c r="K14" i="6"/>
  <c r="K15" i="6"/>
  <c r="K16" i="6"/>
  <c r="K17" i="6"/>
  <c r="K18" i="6"/>
  <c r="K19" i="6"/>
  <c r="K5" i="6"/>
  <c r="K6" i="6"/>
  <c r="K7" i="6"/>
  <c r="K8" i="6"/>
  <c r="K9" i="6"/>
  <c r="K4" i="6"/>
  <c r="E89" i="6"/>
  <c r="E90" i="6"/>
  <c r="E91" i="6"/>
  <c r="E92" i="6"/>
  <c r="E93" i="6"/>
  <c r="E4" i="6"/>
  <c r="I87" i="6"/>
  <c r="I88" i="6"/>
  <c r="I86" i="6"/>
  <c r="I85" i="6"/>
  <c r="I89" i="6"/>
  <c r="I90" i="6"/>
  <c r="I91" i="6"/>
  <c r="I92" i="6"/>
  <c r="I84" i="6"/>
  <c r="I93" i="6"/>
  <c r="I81" i="6"/>
  <c r="I82" i="6"/>
  <c r="I8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23" i="6"/>
  <c r="I24" i="6"/>
  <c r="I25" i="6"/>
  <c r="I26" i="6"/>
  <c r="I27" i="6"/>
  <c r="I28" i="6"/>
  <c r="I15" i="6"/>
  <c r="I16" i="6"/>
  <c r="I17" i="6"/>
  <c r="I18" i="6"/>
  <c r="I19" i="6"/>
  <c r="I20" i="6"/>
  <c r="I21" i="6"/>
  <c r="I22" i="6"/>
  <c r="I11" i="6"/>
  <c r="I12" i="6"/>
  <c r="I13" i="6"/>
  <c r="I14" i="6"/>
  <c r="I5" i="6"/>
  <c r="I6" i="6"/>
  <c r="I7" i="6"/>
  <c r="I8" i="6"/>
  <c r="I9" i="6"/>
  <c r="I10" i="6"/>
  <c r="F93" i="6"/>
  <c r="F92" i="6"/>
  <c r="F91" i="6"/>
  <c r="F90" i="6"/>
  <c r="F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91" i="1"/>
  <c r="E92" i="1"/>
  <c r="E5" i="1"/>
  <c r="E6" i="1"/>
  <c r="E7" i="1"/>
  <c r="E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93" i="1"/>
  <c r="E95" i="1"/>
  <c r="E94" i="1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E505" i="5"/>
  <c r="F505" i="5"/>
  <c r="E506" i="5"/>
  <c r="F506" i="5"/>
  <c r="E507" i="5"/>
  <c r="F507" i="5"/>
  <c r="F508" i="5"/>
  <c r="E509" i="5"/>
  <c r="F509" i="5"/>
  <c r="F510" i="5"/>
  <c r="F205" i="5"/>
  <c r="F206" i="5"/>
  <c r="F207" i="5"/>
  <c r="F208" i="5"/>
  <c r="F209" i="5"/>
  <c r="F210" i="5"/>
  <c r="F211" i="5"/>
  <c r="F212" i="5"/>
  <c r="E213" i="5"/>
  <c r="F213" i="5"/>
  <c r="E214" i="5"/>
  <c r="F214" i="5"/>
  <c r="E215" i="5"/>
  <c r="F215" i="5"/>
  <c r="E216" i="5"/>
  <c r="F216" i="5"/>
  <c r="E217" i="5"/>
  <c r="F217" i="5"/>
  <c r="E218" i="5"/>
  <c r="F218" i="5"/>
  <c r="E219" i="5"/>
  <c r="F219" i="5"/>
  <c r="E220" i="5"/>
  <c r="F220" i="5"/>
  <c r="E221" i="5"/>
  <c r="F221" i="5"/>
  <c r="E222" i="5"/>
  <c r="F222" i="5"/>
  <c r="E223" i="5"/>
  <c r="F223" i="5"/>
  <c r="E224" i="5"/>
  <c r="F224" i="5"/>
  <c r="E225" i="5"/>
  <c r="F225" i="5"/>
  <c r="E226" i="5"/>
  <c r="F226" i="5"/>
  <c r="E227" i="5"/>
  <c r="F227" i="5"/>
  <c r="E228" i="5"/>
  <c r="F228" i="5"/>
  <c r="E229" i="5"/>
  <c r="F229" i="5"/>
  <c r="E230" i="5"/>
  <c r="F230" i="5"/>
  <c r="E231" i="5"/>
  <c r="F231" i="5"/>
  <c r="E232" i="5"/>
  <c r="F232" i="5"/>
  <c r="E233" i="5"/>
  <c r="F233" i="5"/>
  <c r="E234" i="5"/>
  <c r="F234" i="5"/>
  <c r="E235" i="5"/>
  <c r="F235" i="5"/>
  <c r="E236" i="5"/>
  <c r="F236" i="5"/>
  <c r="E237" i="5"/>
  <c r="F237" i="5"/>
  <c r="E238" i="5"/>
  <c r="F238" i="5"/>
  <c r="E239" i="5"/>
  <c r="F239" i="5"/>
  <c r="E240" i="5"/>
  <c r="F240" i="5"/>
  <c r="E241" i="5"/>
  <c r="F241" i="5"/>
  <c r="E242" i="5"/>
  <c r="F242" i="5"/>
  <c r="E243" i="5"/>
  <c r="F243" i="5"/>
  <c r="E244" i="5"/>
  <c r="F244" i="5"/>
  <c r="E245" i="5"/>
  <c r="F245" i="5"/>
  <c r="E246" i="5"/>
  <c r="F246" i="5"/>
  <c r="E247" i="5"/>
  <c r="F247" i="5"/>
  <c r="E248" i="5"/>
  <c r="F248" i="5"/>
  <c r="E249" i="5"/>
  <c r="F249" i="5"/>
  <c r="E250" i="5"/>
  <c r="F250" i="5"/>
  <c r="E251" i="5"/>
  <c r="F251" i="5"/>
  <c r="E252" i="5"/>
  <c r="F252" i="5"/>
  <c r="E253" i="5"/>
  <c r="F253" i="5"/>
  <c r="E254" i="5"/>
  <c r="F254" i="5"/>
  <c r="E255" i="5"/>
  <c r="F255" i="5"/>
  <c r="E256" i="5"/>
  <c r="F256" i="5"/>
  <c r="E257" i="5"/>
  <c r="F257" i="5"/>
  <c r="E258" i="5"/>
  <c r="F258" i="5"/>
  <c r="E259" i="5"/>
  <c r="F259" i="5"/>
  <c r="E260" i="5"/>
  <c r="F260" i="5"/>
  <c r="E261" i="5"/>
  <c r="F261" i="5"/>
  <c r="E262" i="5"/>
  <c r="F262" i="5"/>
  <c r="E263" i="5"/>
  <c r="F263" i="5"/>
  <c r="E264" i="5"/>
  <c r="F264" i="5"/>
  <c r="E265" i="5"/>
  <c r="F265" i="5"/>
  <c r="E266" i="5"/>
  <c r="F266" i="5"/>
  <c r="E267" i="5"/>
  <c r="F267" i="5"/>
  <c r="E268" i="5"/>
  <c r="F268" i="5"/>
  <c r="E269" i="5"/>
  <c r="F269" i="5"/>
  <c r="E270" i="5"/>
  <c r="F270" i="5"/>
  <c r="E271" i="5"/>
  <c r="F271" i="5"/>
  <c r="E272" i="5"/>
  <c r="F272" i="5"/>
  <c r="E273" i="5"/>
  <c r="F273" i="5"/>
  <c r="E274" i="5"/>
  <c r="F274" i="5"/>
  <c r="E275" i="5"/>
  <c r="F275" i="5"/>
  <c r="E276" i="5"/>
  <c r="F276" i="5"/>
  <c r="E277" i="5"/>
  <c r="F277" i="5"/>
  <c r="E278" i="5"/>
  <c r="F278" i="5"/>
  <c r="E279" i="5"/>
  <c r="F279" i="5"/>
  <c r="E280" i="5"/>
  <c r="F280" i="5"/>
  <c r="E281" i="5"/>
  <c r="F281" i="5"/>
  <c r="E282" i="5"/>
  <c r="F282" i="5"/>
  <c r="E283" i="5"/>
  <c r="F283" i="5"/>
  <c r="E284" i="5"/>
  <c r="F284" i="5"/>
  <c r="E285" i="5"/>
  <c r="F285" i="5"/>
  <c r="E286" i="5"/>
  <c r="F286" i="5"/>
  <c r="E287" i="5"/>
  <c r="F287" i="5"/>
  <c r="E288" i="5"/>
  <c r="F288" i="5"/>
  <c r="E289" i="5"/>
  <c r="F289" i="5"/>
  <c r="E290" i="5"/>
  <c r="F290" i="5"/>
  <c r="E291" i="5"/>
  <c r="F291" i="5"/>
  <c r="E292" i="5"/>
  <c r="F292" i="5"/>
  <c r="E293" i="5"/>
  <c r="F293" i="5"/>
  <c r="E294" i="5"/>
  <c r="F294" i="5"/>
  <c r="E295" i="5"/>
  <c r="F295" i="5"/>
  <c r="E296" i="5"/>
  <c r="F296" i="5"/>
  <c r="E297" i="5"/>
  <c r="F297" i="5"/>
  <c r="E298" i="5"/>
  <c r="F298" i="5"/>
  <c r="E299" i="5"/>
  <c r="F299" i="5"/>
  <c r="E300" i="5"/>
  <c r="F300" i="5"/>
  <c r="E301" i="5"/>
  <c r="F301" i="5"/>
  <c r="E302" i="5"/>
  <c r="F302" i="5"/>
  <c r="E303" i="5"/>
  <c r="F303" i="5"/>
  <c r="E304" i="5"/>
  <c r="F304" i="5"/>
  <c r="E305" i="5"/>
  <c r="F305" i="5"/>
  <c r="E306" i="5"/>
  <c r="F306" i="5"/>
  <c r="E307" i="5"/>
  <c r="F307" i="5"/>
  <c r="E308" i="5"/>
  <c r="F308" i="5"/>
  <c r="E309" i="5"/>
  <c r="F309" i="5"/>
  <c r="E310" i="5"/>
  <c r="F310" i="5"/>
  <c r="E311" i="5"/>
  <c r="F311" i="5"/>
  <c r="E312" i="5"/>
  <c r="F312" i="5"/>
  <c r="E313" i="5"/>
  <c r="F313" i="5"/>
  <c r="E314" i="5"/>
  <c r="F314" i="5"/>
  <c r="F315" i="5"/>
  <c r="F316" i="5"/>
  <c r="F317" i="5"/>
  <c r="F318" i="5"/>
  <c r="F319" i="5"/>
  <c r="F320" i="5"/>
  <c r="F321" i="5"/>
  <c r="E322" i="5"/>
  <c r="F322" i="5"/>
  <c r="E323" i="5"/>
  <c r="F323" i="5"/>
  <c r="E324" i="5"/>
  <c r="F324" i="5"/>
  <c r="E325" i="5"/>
  <c r="F325" i="5"/>
  <c r="E326" i="5"/>
  <c r="F326" i="5"/>
  <c r="E327" i="5"/>
  <c r="F327" i="5"/>
  <c r="E328" i="5"/>
  <c r="F328" i="5"/>
  <c r="E329" i="5"/>
  <c r="F329" i="5"/>
  <c r="E330" i="5"/>
  <c r="F330" i="5"/>
  <c r="E331" i="5"/>
  <c r="F331" i="5"/>
  <c r="E332" i="5"/>
  <c r="F332" i="5"/>
  <c r="E333" i="5"/>
  <c r="F333" i="5"/>
  <c r="E334" i="5"/>
  <c r="F334" i="5"/>
  <c r="E335" i="5"/>
  <c r="F335" i="5"/>
  <c r="E336" i="5"/>
  <c r="F336" i="5"/>
  <c r="E337" i="5"/>
  <c r="F337" i="5"/>
  <c r="E338" i="5"/>
  <c r="F338" i="5"/>
  <c r="E339" i="5"/>
  <c r="F339" i="5"/>
  <c r="E340" i="5"/>
  <c r="F340" i="5"/>
  <c r="E341" i="5"/>
  <c r="F341" i="5"/>
  <c r="E342" i="5"/>
  <c r="F342" i="5"/>
  <c r="E343" i="5"/>
  <c r="F343" i="5"/>
  <c r="E344" i="5"/>
  <c r="F344" i="5"/>
  <c r="E345" i="5"/>
  <c r="F345" i="5"/>
  <c r="E346" i="5"/>
  <c r="F346" i="5"/>
  <c r="E347" i="5"/>
  <c r="F347" i="5"/>
  <c r="E348" i="5"/>
  <c r="F348" i="5"/>
  <c r="E349" i="5"/>
  <c r="F349" i="5"/>
  <c r="E350" i="5"/>
  <c r="F350" i="5"/>
  <c r="E351" i="5"/>
  <c r="F351" i="5"/>
  <c r="E352" i="5"/>
  <c r="F352" i="5"/>
  <c r="E353" i="5"/>
  <c r="F353" i="5"/>
  <c r="E354" i="5"/>
  <c r="F354" i="5"/>
  <c r="E355" i="5"/>
  <c r="F355" i="5"/>
  <c r="E356" i="5"/>
  <c r="F356" i="5"/>
  <c r="E357" i="5"/>
  <c r="F357" i="5"/>
  <c r="E358" i="5"/>
  <c r="F358" i="5"/>
  <c r="E359" i="5"/>
  <c r="F359" i="5"/>
  <c r="E360" i="5"/>
  <c r="F360" i="5"/>
  <c r="E361" i="5"/>
  <c r="F361" i="5"/>
  <c r="E362" i="5"/>
  <c r="F362" i="5"/>
  <c r="E363" i="5"/>
  <c r="F363" i="5"/>
  <c r="E364" i="5"/>
  <c r="F364" i="5"/>
  <c r="E365" i="5"/>
  <c r="F365" i="5"/>
  <c r="E366" i="5"/>
  <c r="F366" i="5"/>
  <c r="E367" i="5"/>
  <c r="F367" i="5"/>
  <c r="E368" i="5"/>
  <c r="F368" i="5"/>
  <c r="E369" i="5"/>
  <c r="F369" i="5"/>
  <c r="E370" i="5"/>
  <c r="F370" i="5"/>
  <c r="E371" i="5"/>
  <c r="F371" i="5"/>
  <c r="E372" i="5"/>
  <c r="F372" i="5"/>
  <c r="E373" i="5"/>
  <c r="F373" i="5"/>
  <c r="E374" i="5"/>
  <c r="F374" i="5"/>
  <c r="E375" i="5"/>
  <c r="F375" i="5"/>
  <c r="E376" i="5"/>
  <c r="F376" i="5"/>
  <c r="E377" i="5"/>
  <c r="F377" i="5"/>
  <c r="E378" i="5"/>
  <c r="F378" i="5"/>
  <c r="E379" i="5"/>
  <c r="F379" i="5"/>
  <c r="E380" i="5"/>
  <c r="F380" i="5"/>
  <c r="E381" i="5"/>
  <c r="F381" i="5"/>
  <c r="E382" i="5"/>
  <c r="F382" i="5"/>
  <c r="E383" i="5"/>
  <c r="F383" i="5"/>
  <c r="E384" i="5"/>
  <c r="F384" i="5"/>
  <c r="E385" i="5"/>
  <c r="F385" i="5"/>
  <c r="E386" i="5"/>
  <c r="F386" i="5"/>
  <c r="E387" i="5"/>
  <c r="F387" i="5"/>
  <c r="E388" i="5"/>
  <c r="F388" i="5"/>
  <c r="E389" i="5"/>
  <c r="F389" i="5"/>
  <c r="E390" i="5"/>
  <c r="F390" i="5"/>
  <c r="E391" i="5"/>
  <c r="F391" i="5"/>
  <c r="E392" i="5"/>
  <c r="F392" i="5"/>
  <c r="E393" i="5"/>
  <c r="F393" i="5"/>
  <c r="E394" i="5"/>
  <c r="F394" i="5"/>
  <c r="E395" i="5"/>
  <c r="F395" i="5"/>
  <c r="E396" i="5"/>
  <c r="F396" i="5"/>
  <c r="E397" i="5"/>
  <c r="F397" i="5"/>
  <c r="E398" i="5"/>
  <c r="F398" i="5"/>
  <c r="E399" i="5"/>
  <c r="F399" i="5"/>
  <c r="E400" i="5"/>
  <c r="F400" i="5"/>
  <c r="E401" i="5"/>
  <c r="F401" i="5"/>
  <c r="E402" i="5"/>
  <c r="F402" i="5"/>
  <c r="E403" i="5"/>
  <c r="F403" i="5"/>
  <c r="E404" i="5"/>
  <c r="F404" i="5"/>
  <c r="E405" i="5"/>
  <c r="F405" i="5"/>
  <c r="E406" i="5"/>
  <c r="F406" i="5"/>
  <c r="E407" i="5"/>
  <c r="F407" i="5"/>
  <c r="E408" i="5"/>
  <c r="F408" i="5"/>
  <c r="E409" i="5"/>
  <c r="F409" i="5"/>
  <c r="E410" i="5"/>
  <c r="F410" i="5"/>
  <c r="E411" i="5"/>
  <c r="F411" i="5"/>
  <c r="E412" i="5"/>
  <c r="F412" i="5"/>
  <c r="E413" i="5"/>
  <c r="F413" i="5"/>
  <c r="F414" i="5"/>
  <c r="F416" i="5"/>
  <c r="F419" i="5"/>
  <c r="F420" i="5"/>
  <c r="F421" i="5"/>
  <c r="F422" i="5"/>
  <c r="F423" i="5"/>
  <c r="F424" i="5"/>
  <c r="F425" i="5"/>
  <c r="F426" i="5"/>
  <c r="F427" i="5"/>
  <c r="E428" i="5"/>
  <c r="F428" i="5"/>
  <c r="E429" i="5"/>
  <c r="F429" i="5"/>
  <c r="F430" i="5"/>
  <c r="F432" i="5"/>
  <c r="F433" i="5"/>
  <c r="F435" i="5"/>
  <c r="F436" i="5"/>
  <c r="F437" i="5"/>
  <c r="F438" i="5"/>
  <c r="F439" i="5"/>
  <c r="F440" i="5"/>
  <c r="F441" i="5"/>
  <c r="F442" i="5"/>
  <c r="E443" i="5"/>
  <c r="F443" i="5"/>
  <c r="E444" i="5"/>
  <c r="F444" i="5"/>
  <c r="E445" i="5"/>
  <c r="F445" i="5"/>
  <c r="E446" i="5"/>
  <c r="F446" i="5"/>
  <c r="E447" i="5"/>
  <c r="F447" i="5"/>
  <c r="E448" i="5"/>
  <c r="F448" i="5"/>
  <c r="E449" i="5"/>
  <c r="F449" i="5"/>
  <c r="E450" i="5"/>
  <c r="F450" i="5"/>
  <c r="E451" i="5"/>
  <c r="F451" i="5"/>
  <c r="E452" i="5"/>
  <c r="F452" i="5"/>
  <c r="E453" i="5"/>
  <c r="F453" i="5"/>
  <c r="E454" i="5"/>
  <c r="F454" i="5"/>
  <c r="E455" i="5"/>
  <c r="F455" i="5"/>
  <c r="E456" i="5"/>
  <c r="F456" i="5"/>
  <c r="E457" i="5"/>
  <c r="F457" i="5"/>
  <c r="E458" i="5"/>
  <c r="F458" i="5"/>
  <c r="E459" i="5"/>
  <c r="F459" i="5"/>
  <c r="E460" i="5"/>
  <c r="F460" i="5"/>
  <c r="E461" i="5"/>
  <c r="F461" i="5"/>
  <c r="E462" i="5"/>
  <c r="F462" i="5"/>
  <c r="E463" i="5"/>
  <c r="F463" i="5"/>
  <c r="E464" i="5"/>
  <c r="F464" i="5"/>
  <c r="E465" i="5"/>
  <c r="F465" i="5"/>
  <c r="E466" i="5"/>
  <c r="F466" i="5"/>
  <c r="E467" i="5"/>
  <c r="F467" i="5"/>
  <c r="E468" i="5"/>
  <c r="F468" i="5"/>
  <c r="E469" i="5"/>
  <c r="F469" i="5"/>
  <c r="E470" i="5"/>
  <c r="F470" i="5"/>
  <c r="E471" i="5"/>
  <c r="F471" i="5"/>
  <c r="E472" i="5"/>
  <c r="F472" i="5"/>
  <c r="E473" i="5"/>
  <c r="F473" i="5"/>
  <c r="E474" i="5"/>
  <c r="F474" i="5"/>
  <c r="E475" i="5"/>
  <c r="F475" i="5"/>
  <c r="E476" i="5"/>
  <c r="F476" i="5"/>
  <c r="E477" i="5"/>
  <c r="F477" i="5"/>
  <c r="E478" i="5"/>
  <c r="F478" i="5"/>
  <c r="E479" i="5"/>
  <c r="F479" i="5"/>
  <c r="E480" i="5"/>
  <c r="F480" i="5"/>
  <c r="E481" i="5"/>
  <c r="F481" i="5"/>
  <c r="E482" i="5"/>
  <c r="F482" i="5"/>
  <c r="E483" i="5"/>
  <c r="F483" i="5"/>
  <c r="E484" i="5"/>
  <c r="F484" i="5"/>
  <c r="E485" i="5"/>
  <c r="F485" i="5"/>
  <c r="E486" i="5"/>
  <c r="F486" i="5"/>
  <c r="E494" i="5"/>
  <c r="F204" i="5"/>
  <c r="E212" i="5"/>
  <c r="F203" i="5"/>
  <c r="F202" i="5"/>
  <c r="F201" i="5"/>
  <c r="F200" i="5"/>
  <c r="E208" i="5"/>
  <c r="F199" i="5"/>
  <c r="F198" i="5"/>
  <c r="E206" i="5"/>
  <c r="F197" i="5"/>
  <c r="F196" i="5"/>
  <c r="E204" i="5"/>
  <c r="F195" i="5"/>
  <c r="F194" i="5"/>
  <c r="E202" i="5"/>
  <c r="F193" i="5"/>
  <c r="F192" i="5"/>
  <c r="E200" i="5"/>
  <c r="F191" i="5"/>
  <c r="F190" i="5"/>
  <c r="E198" i="5"/>
  <c r="F189" i="5"/>
  <c r="F188" i="5"/>
  <c r="E196" i="5"/>
  <c r="F187" i="5"/>
  <c r="F186" i="5"/>
  <c r="F185" i="5"/>
  <c r="F184" i="5"/>
  <c r="F183" i="5"/>
  <c r="F182" i="5"/>
  <c r="F181" i="5"/>
  <c r="F180" i="5"/>
  <c r="E181" i="5"/>
  <c r="F179" i="5"/>
  <c r="F178" i="5"/>
  <c r="E179" i="5"/>
  <c r="F177" i="5"/>
  <c r="F176" i="5"/>
  <c r="E177" i="5"/>
  <c r="F175" i="5"/>
  <c r="F174" i="5"/>
  <c r="E175" i="5"/>
  <c r="F173" i="5"/>
  <c r="F172" i="5"/>
  <c r="E173" i="5"/>
  <c r="F171" i="5"/>
  <c r="F170" i="5"/>
  <c r="E171" i="5"/>
  <c r="F169" i="5"/>
  <c r="F168" i="5"/>
  <c r="E169" i="5"/>
  <c r="F167" i="5"/>
  <c r="F166" i="5"/>
  <c r="E167" i="5"/>
  <c r="F165" i="5"/>
  <c r="F164" i="5"/>
  <c r="E165" i="5"/>
  <c r="F163" i="5"/>
  <c r="F162" i="5"/>
  <c r="E163" i="5"/>
  <c r="F161" i="5"/>
  <c r="F160" i="5"/>
  <c r="E161" i="5"/>
  <c r="F159" i="5"/>
  <c r="F158" i="5"/>
  <c r="E159" i="5"/>
  <c r="F157" i="5"/>
  <c r="F156" i="5"/>
  <c r="E157" i="5"/>
  <c r="F155" i="5"/>
  <c r="F154" i="5"/>
  <c r="E155" i="5"/>
  <c r="F153" i="5"/>
  <c r="F152" i="5"/>
  <c r="E153" i="5"/>
  <c r="F151" i="5"/>
  <c r="F150" i="5"/>
  <c r="E151" i="5"/>
  <c r="F149" i="5"/>
  <c r="F148" i="5"/>
  <c r="E149" i="5"/>
  <c r="F147" i="5"/>
  <c r="F146" i="5"/>
  <c r="E147" i="5"/>
  <c r="F145" i="5"/>
  <c r="F144" i="5"/>
  <c r="E145" i="5"/>
  <c r="F143" i="5"/>
  <c r="F142" i="5"/>
  <c r="E143" i="5"/>
  <c r="F141" i="5"/>
  <c r="F140" i="5"/>
  <c r="E141" i="5"/>
  <c r="F139" i="5"/>
  <c r="F138" i="5"/>
  <c r="E139" i="5"/>
  <c r="F137" i="5"/>
  <c r="F136" i="5"/>
  <c r="E137" i="5"/>
  <c r="F135" i="5"/>
  <c r="F134" i="5"/>
  <c r="E135" i="5"/>
  <c r="F133" i="5"/>
  <c r="F132" i="5"/>
  <c r="E133" i="5"/>
  <c r="F131" i="5"/>
  <c r="F130" i="5"/>
  <c r="E131" i="5"/>
  <c r="F129" i="5"/>
  <c r="F128" i="5"/>
  <c r="E129" i="5"/>
  <c r="F127" i="5"/>
  <c r="F126" i="5"/>
  <c r="E127" i="5"/>
  <c r="F125" i="5"/>
  <c r="F124" i="5"/>
  <c r="E125" i="5"/>
  <c r="F123" i="5"/>
  <c r="F122" i="5"/>
  <c r="E123" i="5"/>
  <c r="F121" i="5"/>
  <c r="F120" i="5"/>
  <c r="E121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F72" i="5"/>
  <c r="E73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4" i="1"/>
  <c r="E321" i="5"/>
  <c r="E320" i="5"/>
  <c r="E319" i="5"/>
  <c r="E318" i="5"/>
  <c r="E317" i="5"/>
  <c r="E316" i="5"/>
  <c r="E315" i="5"/>
  <c r="E493" i="5"/>
  <c r="E492" i="5"/>
  <c r="E491" i="5"/>
  <c r="E490" i="5"/>
  <c r="E489" i="5"/>
  <c r="E488" i="5"/>
  <c r="E487" i="5"/>
  <c r="E190" i="5"/>
  <c r="E183" i="5"/>
  <c r="E210" i="5"/>
  <c r="E120" i="5"/>
  <c r="E122" i="5"/>
  <c r="E124" i="5"/>
  <c r="E126" i="5"/>
  <c r="E128" i="5"/>
  <c r="E130" i="5"/>
  <c r="E132" i="5"/>
  <c r="E134" i="5"/>
  <c r="E136" i="5"/>
  <c r="E138" i="5"/>
  <c r="E140" i="5"/>
  <c r="E142" i="5"/>
  <c r="E144" i="5"/>
  <c r="E146" i="5"/>
  <c r="E148" i="5"/>
  <c r="E150" i="5"/>
  <c r="E152" i="5"/>
  <c r="E154" i="5"/>
  <c r="E156" i="5"/>
  <c r="E158" i="5"/>
  <c r="E160" i="5"/>
  <c r="E162" i="5"/>
  <c r="E164" i="5"/>
  <c r="E166" i="5"/>
  <c r="E168" i="5"/>
  <c r="E170" i="5"/>
  <c r="E172" i="5"/>
  <c r="E174" i="5"/>
  <c r="E176" i="5"/>
  <c r="E178" i="5"/>
  <c r="E180" i="5"/>
  <c r="E189" i="5"/>
  <c r="E182" i="5"/>
  <c r="E191" i="5"/>
  <c r="E184" i="5"/>
  <c r="E193" i="5"/>
  <c r="E186" i="5"/>
  <c r="E195" i="5"/>
  <c r="E188" i="5"/>
  <c r="E197" i="5"/>
  <c r="E199" i="5"/>
  <c r="E201" i="5"/>
  <c r="E203" i="5"/>
  <c r="E205" i="5"/>
  <c r="E207" i="5"/>
  <c r="E209" i="5"/>
  <c r="E211" i="5"/>
  <c r="E192" i="5"/>
  <c r="E185" i="5"/>
  <c r="E194" i="5"/>
  <c r="E187" i="5"/>
  <c r="E96" i="1"/>
  <c r="E97" i="1"/>
  <c r="E98" i="1"/>
  <c r="E99" i="1"/>
</calcChain>
</file>

<file path=xl/sharedStrings.xml><?xml version="1.0" encoding="utf-8"?>
<sst xmlns="http://schemas.openxmlformats.org/spreadsheetml/2006/main" count="35" uniqueCount="16">
  <si>
    <t>Viscosity</t>
  </si>
  <si>
    <t>Time</t>
  </si>
  <si>
    <t>[Pa·s]</t>
  </si>
  <si>
    <t>[min]</t>
  </si>
  <si>
    <t>[cP]</t>
  </si>
  <si>
    <t>[psi]</t>
  </si>
  <si>
    <t>Average</t>
  </si>
  <si>
    <t>Temp</t>
  </si>
  <si>
    <t>Pressure</t>
  </si>
  <si>
    <t>Shear Rate</t>
  </si>
  <si>
    <t>[1/s]</t>
  </si>
  <si>
    <t>Shear Stress</t>
  </si>
  <si>
    <t>[Pa]</t>
  </si>
  <si>
    <t>[mPa]</t>
  </si>
  <si>
    <r>
      <rPr>
        <sz val="16"/>
        <color theme="1"/>
        <rFont val="Times New Roman"/>
        <family val="1"/>
      </rPr>
      <t>τ=</t>
    </r>
    <r>
      <rPr>
        <sz val="16"/>
        <color theme="1"/>
        <rFont val="Calibri"/>
        <family val="2"/>
      </rPr>
      <t>µ*ṙ</t>
    </r>
  </si>
  <si>
    <t>[C]*10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</si>
</sst>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Viscosity of air (ambient</a:t>
            </a:r>
            <a:r>
              <a:rPr lang="en-US" sz="1600" b="0" baseline="0"/>
              <a:t> conditions)</a:t>
            </a:r>
            <a:endParaRPr lang="en-US" sz="1600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Air!$F$2:$F$3</c:f>
              <c:strCache>
                <c:ptCount val="1"/>
                <c:pt idx="0">
                  <c:v>Viscosity [cP]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Air!$D$4:$D$123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</c:numCache>
            </c:numRef>
          </c:xVal>
          <c:yVal>
            <c:numRef>
              <c:f>Air!$E$4:$E$123</c:f>
              <c:numCache>
                <c:formatCode>General</c:formatCode>
                <c:ptCount val="120"/>
                <c:pt idx="0">
                  <c:v>1.5149999999999999</c:v>
                </c:pt>
                <c:pt idx="1">
                  <c:v>1.9266666666666665</c:v>
                </c:pt>
                <c:pt idx="2">
                  <c:v>1.391</c:v>
                </c:pt>
                <c:pt idx="3">
                  <c:v>1.2001666666666668</c:v>
                </c:pt>
                <c:pt idx="4">
                  <c:v>1.9266666666666665</c:v>
                </c:pt>
                <c:pt idx="5">
                  <c:v>1.391</c:v>
                </c:pt>
                <c:pt idx="6">
                  <c:v>1.2001666666666668</c:v>
                </c:pt>
                <c:pt idx="7">
                  <c:v>0.71233333333333337</c:v>
                </c:pt>
                <c:pt idx="8">
                  <c:v>0.37233333333333335</c:v>
                </c:pt>
                <c:pt idx="9">
                  <c:v>0.25416666666666665</c:v>
                </c:pt>
                <c:pt idx="10">
                  <c:v>-0.44249999999999995</c:v>
                </c:pt>
                <c:pt idx="11">
                  <c:v>-0.46933333333333332</c:v>
                </c:pt>
                <c:pt idx="12">
                  <c:v>-0.54816666666666658</c:v>
                </c:pt>
                <c:pt idx="13">
                  <c:v>-0.16199999999999992</c:v>
                </c:pt>
                <c:pt idx="14">
                  <c:v>-1.3833333333333225E-2</c:v>
                </c:pt>
                <c:pt idx="15">
                  <c:v>2.750000000000008E-2</c:v>
                </c:pt>
                <c:pt idx="16">
                  <c:v>0.43921666666666664</c:v>
                </c:pt>
                <c:pt idx="17">
                  <c:v>0.57938333333333336</c:v>
                </c:pt>
                <c:pt idx="18">
                  <c:v>0.78221666666666667</c:v>
                </c:pt>
                <c:pt idx="19">
                  <c:v>0.85721666666666663</c:v>
                </c:pt>
                <c:pt idx="20">
                  <c:v>1.0057166666666666</c:v>
                </c:pt>
                <c:pt idx="21">
                  <c:v>1.08755</c:v>
                </c:pt>
                <c:pt idx="22">
                  <c:v>1.1088333333333333</c:v>
                </c:pt>
                <c:pt idx="23">
                  <c:v>1.0596500000000002</c:v>
                </c:pt>
                <c:pt idx="24">
                  <c:v>0.81248333333333356</c:v>
                </c:pt>
                <c:pt idx="25">
                  <c:v>0.42598333333333338</c:v>
                </c:pt>
                <c:pt idx="26">
                  <c:v>0.37931666666666669</c:v>
                </c:pt>
                <c:pt idx="27">
                  <c:v>-0.21068333333333342</c:v>
                </c:pt>
                <c:pt idx="28">
                  <c:v>6.3166666666665998E-3</c:v>
                </c:pt>
                <c:pt idx="29">
                  <c:v>0.32449999999999996</c:v>
                </c:pt>
                <c:pt idx="30">
                  <c:v>0.43443333333333328</c:v>
                </c:pt>
                <c:pt idx="31">
                  <c:v>0.81093333333333328</c:v>
                </c:pt>
                <c:pt idx="32">
                  <c:v>0.82426666666666659</c:v>
                </c:pt>
                <c:pt idx="33">
                  <c:v>1.5742666666666667</c:v>
                </c:pt>
                <c:pt idx="34">
                  <c:v>1.6709333333333334</c:v>
                </c:pt>
                <c:pt idx="35">
                  <c:v>0.89926666666666677</c:v>
                </c:pt>
                <c:pt idx="36">
                  <c:v>0.51833333333333342</c:v>
                </c:pt>
                <c:pt idx="37">
                  <c:v>0.40166666666666667</c:v>
                </c:pt>
                <c:pt idx="38">
                  <c:v>0.41166666666666679</c:v>
                </c:pt>
                <c:pt idx="39">
                  <c:v>-0.21833333333333324</c:v>
                </c:pt>
                <c:pt idx="40">
                  <c:v>-0.46599999999999991</c:v>
                </c:pt>
                <c:pt idx="41">
                  <c:v>1.2000000000000052E-2</c:v>
                </c:pt>
                <c:pt idx="42">
                  <c:v>0.41099999999999998</c:v>
                </c:pt>
                <c:pt idx="43">
                  <c:v>0.13633333333333333</c:v>
                </c:pt>
                <c:pt idx="44">
                  <c:v>-0.10016666666666664</c:v>
                </c:pt>
                <c:pt idx="45">
                  <c:v>0.24000000000000002</c:v>
                </c:pt>
                <c:pt idx="46">
                  <c:v>8.8833333333333361E-2</c:v>
                </c:pt>
                <c:pt idx="47">
                  <c:v>-0.35749999999999998</c:v>
                </c:pt>
                <c:pt idx="48">
                  <c:v>4.6833333333333282E-2</c:v>
                </c:pt>
                <c:pt idx="49">
                  <c:v>-0.39016666666666672</c:v>
                </c:pt>
                <c:pt idx="50">
                  <c:v>-0.28933333333333339</c:v>
                </c:pt>
                <c:pt idx="51">
                  <c:v>-0.95283333333333342</c:v>
                </c:pt>
                <c:pt idx="52">
                  <c:v>-1.3723333333333336</c:v>
                </c:pt>
                <c:pt idx="53">
                  <c:v>-1.3656666666666668</c:v>
                </c:pt>
                <c:pt idx="54">
                  <c:v>-1.9083333333333332</c:v>
                </c:pt>
                <c:pt idx="55">
                  <c:v>-1.7583333333333335</c:v>
                </c:pt>
                <c:pt idx="56">
                  <c:v>-1.6806666666666665</c:v>
                </c:pt>
                <c:pt idx="57">
                  <c:v>-0.90399999999999991</c:v>
                </c:pt>
                <c:pt idx="58">
                  <c:v>-0.29533333333333339</c:v>
                </c:pt>
                <c:pt idx="59">
                  <c:v>0.22500000000000001</c:v>
                </c:pt>
                <c:pt idx="60">
                  <c:v>0.435</c:v>
                </c:pt>
                <c:pt idx="61">
                  <c:v>0.74216666666666675</c:v>
                </c:pt>
                <c:pt idx="62">
                  <c:v>0.91183333333333338</c:v>
                </c:pt>
                <c:pt idx="63">
                  <c:v>0.96016666666666672</c:v>
                </c:pt>
                <c:pt idx="64">
                  <c:v>1.0048333333333332</c:v>
                </c:pt>
                <c:pt idx="65">
                  <c:v>0.54116666666666668</c:v>
                </c:pt>
                <c:pt idx="66">
                  <c:v>0.86050000000000004</c:v>
                </c:pt>
                <c:pt idx="67">
                  <c:v>0.43333333333333335</c:v>
                </c:pt>
                <c:pt idx="68">
                  <c:v>-0.11666666666666663</c:v>
                </c:pt>
                <c:pt idx="69">
                  <c:v>-0.40749999999999997</c:v>
                </c:pt>
                <c:pt idx="70">
                  <c:v>-0.53483333333333338</c:v>
                </c:pt>
                <c:pt idx="71">
                  <c:v>-0.15349999999999997</c:v>
                </c:pt>
                <c:pt idx="72">
                  <c:v>-0.50116666666666665</c:v>
                </c:pt>
                <c:pt idx="73">
                  <c:v>-0.11720000000000003</c:v>
                </c:pt>
                <c:pt idx="74">
                  <c:v>7.2300000000000003E-2</c:v>
                </c:pt>
                <c:pt idx="75">
                  <c:v>0.36813333333333337</c:v>
                </c:pt>
                <c:pt idx="76">
                  <c:v>8.7999999999999554E-3</c:v>
                </c:pt>
                <c:pt idx="77">
                  <c:v>0.36913333333333331</c:v>
                </c:pt>
                <c:pt idx="78">
                  <c:v>0.55179999999999996</c:v>
                </c:pt>
                <c:pt idx="79">
                  <c:v>0.84949999999999992</c:v>
                </c:pt>
                <c:pt idx="80">
                  <c:v>0.52666666666666673</c:v>
                </c:pt>
                <c:pt idx="81">
                  <c:v>0.41066666666666674</c:v>
                </c:pt>
                <c:pt idx="82">
                  <c:v>0.7503333333333333</c:v>
                </c:pt>
                <c:pt idx="83">
                  <c:v>0.23833333333333342</c:v>
                </c:pt>
                <c:pt idx="84">
                  <c:v>5.8000000000000058E-2</c:v>
                </c:pt>
                <c:pt idx="85">
                  <c:v>-0.22399999999999998</c:v>
                </c:pt>
                <c:pt idx="86">
                  <c:v>0.6343333333333333</c:v>
                </c:pt>
                <c:pt idx="87">
                  <c:v>0.26916666666666672</c:v>
                </c:pt>
                <c:pt idx="88">
                  <c:v>0.64430555555555558</c:v>
                </c:pt>
                <c:pt idx="89">
                  <c:v>0.11830092592592596</c:v>
                </c:pt>
                <c:pt idx="90">
                  <c:v>0.38251774691358026</c:v>
                </c:pt>
                <c:pt idx="91">
                  <c:v>0.68143737139917704</c:v>
                </c:pt>
                <c:pt idx="92">
                  <c:v>0.63095471107681755</c:v>
                </c:pt>
                <c:pt idx="93">
                  <c:v>0.68625271847850933</c:v>
                </c:pt>
                <c:pt idx="94">
                  <c:v>0.1699105789656683</c:v>
                </c:pt>
                <c:pt idx="95">
                  <c:v>0.84351218780562542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638592"/>
        <c:axId val="242869376"/>
      </c:scatterChart>
      <c:valAx>
        <c:axId val="240638592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42869376"/>
        <c:crossesAt val="-30"/>
        <c:crossBetween val="midCat"/>
        <c:minorUnit val="0.5"/>
      </c:valAx>
      <c:valAx>
        <c:axId val="242869376"/>
        <c:scaling>
          <c:orientation val="minMax"/>
          <c:max val="40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5014071157771948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40638592"/>
        <c:crosses val="autoZero"/>
        <c:crossBetween val="midCat"/>
        <c:majorUnit val="10"/>
        <c:minorUnit val="5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2195975503061"/>
          <c:y val="3.5335739282589679E-2"/>
          <c:w val="0.73339785651793521"/>
          <c:h val="0.77829068241469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'PAA solution'!$F$2:$F$3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'PAA solution'!$B$4:$B$2004</c:f>
              <c:numCache>
                <c:formatCode>General</c:formatCode>
                <c:ptCount val="20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50.25</c:v>
                </c:pt>
                <c:pt idx="202" formatCode="0.0">
                  <c:v>50.5</c:v>
                </c:pt>
                <c:pt idx="203" formatCode="0.0">
                  <c:v>50.75</c:v>
                </c:pt>
                <c:pt idx="204" formatCode="0.0">
                  <c:v>51</c:v>
                </c:pt>
                <c:pt idx="205" formatCode="0.0">
                  <c:v>51.25</c:v>
                </c:pt>
                <c:pt idx="206" formatCode="0.0">
                  <c:v>51.5</c:v>
                </c:pt>
                <c:pt idx="207" formatCode="0.0">
                  <c:v>51.75</c:v>
                </c:pt>
                <c:pt idx="208" formatCode="0.0">
                  <c:v>52</c:v>
                </c:pt>
                <c:pt idx="209" formatCode="0.0">
                  <c:v>52.25</c:v>
                </c:pt>
                <c:pt idx="210" formatCode="0.0">
                  <c:v>52.5</c:v>
                </c:pt>
                <c:pt idx="211" formatCode="0.0">
                  <c:v>52.75</c:v>
                </c:pt>
                <c:pt idx="212" formatCode="0.0">
                  <c:v>53</c:v>
                </c:pt>
                <c:pt idx="213" formatCode="0.0">
                  <c:v>53.25</c:v>
                </c:pt>
                <c:pt idx="214" formatCode="0.0">
                  <c:v>53.5</c:v>
                </c:pt>
                <c:pt idx="215" formatCode="0.0">
                  <c:v>53.75</c:v>
                </c:pt>
                <c:pt idx="216" formatCode="0.0">
                  <c:v>54</c:v>
                </c:pt>
                <c:pt idx="217" formatCode="0.0">
                  <c:v>54.25</c:v>
                </c:pt>
                <c:pt idx="218" formatCode="0.0">
                  <c:v>54.5</c:v>
                </c:pt>
                <c:pt idx="219" formatCode="0.0">
                  <c:v>54.75</c:v>
                </c:pt>
                <c:pt idx="220" formatCode="0.0">
                  <c:v>55</c:v>
                </c:pt>
                <c:pt idx="221" formatCode="0.0">
                  <c:v>55.25</c:v>
                </c:pt>
                <c:pt idx="222" formatCode="0.0">
                  <c:v>55.5</c:v>
                </c:pt>
                <c:pt idx="223" formatCode="0.0">
                  <c:v>55.75</c:v>
                </c:pt>
                <c:pt idx="224" formatCode="0.0">
                  <c:v>56</c:v>
                </c:pt>
                <c:pt idx="225" formatCode="0.0">
                  <c:v>56.25</c:v>
                </c:pt>
                <c:pt idx="226" formatCode="0.0">
                  <c:v>56.5</c:v>
                </c:pt>
                <c:pt idx="227" formatCode="0.0">
                  <c:v>56.75</c:v>
                </c:pt>
                <c:pt idx="228" formatCode="0.0">
                  <c:v>57</c:v>
                </c:pt>
                <c:pt idx="229" formatCode="0.0">
                  <c:v>57.25</c:v>
                </c:pt>
                <c:pt idx="230" formatCode="0.0">
                  <c:v>57.5</c:v>
                </c:pt>
                <c:pt idx="231" formatCode="0.0">
                  <c:v>57.75</c:v>
                </c:pt>
                <c:pt idx="232" formatCode="0.0">
                  <c:v>58</c:v>
                </c:pt>
                <c:pt idx="233" formatCode="0.0">
                  <c:v>58.25</c:v>
                </c:pt>
                <c:pt idx="234" formatCode="0.0">
                  <c:v>58.5</c:v>
                </c:pt>
                <c:pt idx="235" formatCode="0.0">
                  <c:v>58.75</c:v>
                </c:pt>
                <c:pt idx="236" formatCode="0.0">
                  <c:v>59</c:v>
                </c:pt>
                <c:pt idx="237" formatCode="0.0">
                  <c:v>59.25</c:v>
                </c:pt>
                <c:pt idx="238" formatCode="0.0">
                  <c:v>59.5</c:v>
                </c:pt>
                <c:pt idx="239" formatCode="0.0">
                  <c:v>59.75</c:v>
                </c:pt>
                <c:pt idx="240" formatCode="0.0">
                  <c:v>60</c:v>
                </c:pt>
                <c:pt idx="241" formatCode="0.0">
                  <c:v>60.25</c:v>
                </c:pt>
                <c:pt idx="242" formatCode="0.0">
                  <c:v>60.5</c:v>
                </c:pt>
                <c:pt idx="243" formatCode="0.0">
                  <c:v>60.75</c:v>
                </c:pt>
                <c:pt idx="244" formatCode="0.0">
                  <c:v>61</c:v>
                </c:pt>
                <c:pt idx="245" formatCode="0.0">
                  <c:v>61.25</c:v>
                </c:pt>
                <c:pt idx="246" formatCode="0.0">
                  <c:v>61.5</c:v>
                </c:pt>
                <c:pt idx="247" formatCode="0.0">
                  <c:v>61.75</c:v>
                </c:pt>
                <c:pt idx="248" formatCode="0.0">
                  <c:v>62</c:v>
                </c:pt>
                <c:pt idx="249" formatCode="0.0">
                  <c:v>62.25</c:v>
                </c:pt>
                <c:pt idx="250" formatCode="0.0">
                  <c:v>62.5</c:v>
                </c:pt>
                <c:pt idx="251" formatCode="0.0">
                  <c:v>62.75</c:v>
                </c:pt>
                <c:pt idx="252" formatCode="0.0">
                  <c:v>63</c:v>
                </c:pt>
                <c:pt idx="253" formatCode="0.0">
                  <c:v>63.25</c:v>
                </c:pt>
                <c:pt idx="254" formatCode="0.0">
                  <c:v>63.5</c:v>
                </c:pt>
                <c:pt idx="255" formatCode="0.0">
                  <c:v>63.75</c:v>
                </c:pt>
                <c:pt idx="256" formatCode="0.0">
                  <c:v>64</c:v>
                </c:pt>
                <c:pt idx="257" formatCode="0.0">
                  <c:v>64.25</c:v>
                </c:pt>
                <c:pt idx="258" formatCode="0.0">
                  <c:v>64.5</c:v>
                </c:pt>
                <c:pt idx="259" formatCode="0.0">
                  <c:v>64.75</c:v>
                </c:pt>
                <c:pt idx="260" formatCode="0.0">
                  <c:v>65</c:v>
                </c:pt>
                <c:pt idx="261" formatCode="0.0">
                  <c:v>65.25</c:v>
                </c:pt>
                <c:pt idx="262" formatCode="0.0">
                  <c:v>65.5</c:v>
                </c:pt>
                <c:pt idx="263" formatCode="0.0">
                  <c:v>65.75</c:v>
                </c:pt>
                <c:pt idx="264" formatCode="0.0">
                  <c:v>66</c:v>
                </c:pt>
                <c:pt idx="265" formatCode="0.0">
                  <c:v>66.25</c:v>
                </c:pt>
                <c:pt idx="266" formatCode="0.0">
                  <c:v>66.5</c:v>
                </c:pt>
                <c:pt idx="267" formatCode="0.0">
                  <c:v>66.75</c:v>
                </c:pt>
                <c:pt idx="268" formatCode="0.0">
                  <c:v>67</c:v>
                </c:pt>
                <c:pt idx="269" formatCode="0.0">
                  <c:v>67.25</c:v>
                </c:pt>
                <c:pt idx="270" formatCode="0.0">
                  <c:v>67.5</c:v>
                </c:pt>
                <c:pt idx="271" formatCode="0.0">
                  <c:v>67.75</c:v>
                </c:pt>
                <c:pt idx="272" formatCode="0.0">
                  <c:v>68</c:v>
                </c:pt>
                <c:pt idx="273" formatCode="0.0">
                  <c:v>68.25</c:v>
                </c:pt>
                <c:pt idx="274" formatCode="0.0">
                  <c:v>68.5</c:v>
                </c:pt>
                <c:pt idx="275" formatCode="0.0">
                  <c:v>68.75</c:v>
                </c:pt>
                <c:pt idx="276" formatCode="0.0">
                  <c:v>69</c:v>
                </c:pt>
                <c:pt idx="277" formatCode="0.0">
                  <c:v>69.25</c:v>
                </c:pt>
                <c:pt idx="278" formatCode="0.0">
                  <c:v>69.5</c:v>
                </c:pt>
                <c:pt idx="279" formatCode="0.0">
                  <c:v>69.75</c:v>
                </c:pt>
                <c:pt idx="280" formatCode="0.0">
                  <c:v>70</c:v>
                </c:pt>
                <c:pt idx="281" formatCode="0.0">
                  <c:v>70.25</c:v>
                </c:pt>
                <c:pt idx="282" formatCode="0.0">
                  <c:v>70.5</c:v>
                </c:pt>
                <c:pt idx="283" formatCode="0.0">
                  <c:v>70.75</c:v>
                </c:pt>
                <c:pt idx="284" formatCode="0.0">
                  <c:v>71</c:v>
                </c:pt>
                <c:pt idx="285" formatCode="0.0">
                  <c:v>71.25</c:v>
                </c:pt>
                <c:pt idx="286" formatCode="0.0">
                  <c:v>71.5</c:v>
                </c:pt>
                <c:pt idx="287" formatCode="0.0">
                  <c:v>71.75</c:v>
                </c:pt>
                <c:pt idx="288" formatCode="0.0">
                  <c:v>72</c:v>
                </c:pt>
                <c:pt idx="289" formatCode="0.0">
                  <c:v>72.25</c:v>
                </c:pt>
                <c:pt idx="290" formatCode="0.0">
                  <c:v>72.5</c:v>
                </c:pt>
                <c:pt idx="291" formatCode="0.0">
                  <c:v>72.75</c:v>
                </c:pt>
                <c:pt idx="292" formatCode="0.0">
                  <c:v>73</c:v>
                </c:pt>
                <c:pt idx="293" formatCode="0.0">
                  <c:v>73.25</c:v>
                </c:pt>
                <c:pt idx="294" formatCode="0.0">
                  <c:v>73.5</c:v>
                </c:pt>
                <c:pt idx="295" formatCode="0.0">
                  <c:v>73.75</c:v>
                </c:pt>
                <c:pt idx="296" formatCode="0.0">
                  <c:v>74</c:v>
                </c:pt>
                <c:pt idx="297" formatCode="0.0">
                  <c:v>74.25</c:v>
                </c:pt>
                <c:pt idx="298" formatCode="0.0">
                  <c:v>74.5</c:v>
                </c:pt>
                <c:pt idx="299" formatCode="0.0">
                  <c:v>74.75</c:v>
                </c:pt>
                <c:pt idx="300" formatCode="0.0">
                  <c:v>75</c:v>
                </c:pt>
                <c:pt idx="301" formatCode="0.0">
                  <c:v>75.25</c:v>
                </c:pt>
                <c:pt idx="302" formatCode="0.0">
                  <c:v>75.5</c:v>
                </c:pt>
                <c:pt idx="303" formatCode="0.0">
                  <c:v>75.75</c:v>
                </c:pt>
                <c:pt idx="304" formatCode="0.0">
                  <c:v>76</c:v>
                </c:pt>
                <c:pt idx="305" formatCode="0.0">
                  <c:v>76.25</c:v>
                </c:pt>
                <c:pt idx="306" formatCode="0.0">
                  <c:v>76.5</c:v>
                </c:pt>
                <c:pt idx="307" formatCode="0.0">
                  <c:v>76.75</c:v>
                </c:pt>
                <c:pt idx="308" formatCode="0.0">
                  <c:v>77</c:v>
                </c:pt>
                <c:pt idx="309" formatCode="0.0">
                  <c:v>77.25</c:v>
                </c:pt>
                <c:pt idx="310" formatCode="0.0">
                  <c:v>77.5</c:v>
                </c:pt>
                <c:pt idx="311" formatCode="0.0">
                  <c:v>77.75</c:v>
                </c:pt>
                <c:pt idx="312" formatCode="0.0">
                  <c:v>78</c:v>
                </c:pt>
                <c:pt idx="313" formatCode="0.0">
                  <c:v>78.25</c:v>
                </c:pt>
                <c:pt idx="314" formatCode="0.0">
                  <c:v>78.5</c:v>
                </c:pt>
                <c:pt idx="315" formatCode="0.0">
                  <c:v>78.75</c:v>
                </c:pt>
                <c:pt idx="316" formatCode="0.0">
                  <c:v>79</c:v>
                </c:pt>
                <c:pt idx="317" formatCode="0.0">
                  <c:v>79.25</c:v>
                </c:pt>
                <c:pt idx="318" formatCode="0.0">
                  <c:v>79.5</c:v>
                </c:pt>
                <c:pt idx="319" formatCode="0.0">
                  <c:v>79.75</c:v>
                </c:pt>
                <c:pt idx="320" formatCode="0.0">
                  <c:v>80</c:v>
                </c:pt>
                <c:pt idx="321" formatCode="0.0">
                  <c:v>80.25</c:v>
                </c:pt>
                <c:pt idx="322" formatCode="0.0">
                  <c:v>80.5</c:v>
                </c:pt>
                <c:pt idx="323" formatCode="0.0">
                  <c:v>80.75</c:v>
                </c:pt>
                <c:pt idx="324" formatCode="0.0">
                  <c:v>81</c:v>
                </c:pt>
                <c:pt idx="325" formatCode="0.0">
                  <c:v>81.25</c:v>
                </c:pt>
                <c:pt idx="326" formatCode="0.0">
                  <c:v>81.5</c:v>
                </c:pt>
                <c:pt idx="327" formatCode="0.0">
                  <c:v>81.75</c:v>
                </c:pt>
                <c:pt idx="328" formatCode="0.0">
                  <c:v>82</c:v>
                </c:pt>
                <c:pt idx="329" formatCode="0.0">
                  <c:v>82.25</c:v>
                </c:pt>
                <c:pt idx="330" formatCode="0.0">
                  <c:v>82.5</c:v>
                </c:pt>
                <c:pt idx="331" formatCode="0.0">
                  <c:v>82.75</c:v>
                </c:pt>
                <c:pt idx="332" formatCode="0.0">
                  <c:v>83</c:v>
                </c:pt>
                <c:pt idx="333" formatCode="0.0">
                  <c:v>83.25</c:v>
                </c:pt>
                <c:pt idx="334" formatCode="0.0">
                  <c:v>83.5</c:v>
                </c:pt>
                <c:pt idx="335" formatCode="0.0">
                  <c:v>83.75</c:v>
                </c:pt>
                <c:pt idx="336" formatCode="0.0">
                  <c:v>84</c:v>
                </c:pt>
                <c:pt idx="337" formatCode="0.0">
                  <c:v>84.25</c:v>
                </c:pt>
                <c:pt idx="338" formatCode="0.0">
                  <c:v>84.5</c:v>
                </c:pt>
                <c:pt idx="339" formatCode="0.0">
                  <c:v>84.75</c:v>
                </c:pt>
                <c:pt idx="340" formatCode="0.0">
                  <c:v>85</c:v>
                </c:pt>
                <c:pt idx="341" formatCode="0.0">
                  <c:v>85.25</c:v>
                </c:pt>
                <c:pt idx="342" formatCode="0.0">
                  <c:v>85.5</c:v>
                </c:pt>
                <c:pt idx="343" formatCode="0.0">
                  <c:v>85.75</c:v>
                </c:pt>
                <c:pt idx="344" formatCode="0.0">
                  <c:v>86</c:v>
                </c:pt>
                <c:pt idx="345" formatCode="0.0">
                  <c:v>86.25</c:v>
                </c:pt>
                <c:pt idx="346" formatCode="0.0">
                  <c:v>86.5</c:v>
                </c:pt>
                <c:pt idx="347" formatCode="0.0">
                  <c:v>86.75</c:v>
                </c:pt>
                <c:pt idx="348" formatCode="0.0">
                  <c:v>87</c:v>
                </c:pt>
                <c:pt idx="349" formatCode="0.0">
                  <c:v>87.25</c:v>
                </c:pt>
                <c:pt idx="350" formatCode="0.0">
                  <c:v>87.5</c:v>
                </c:pt>
                <c:pt idx="351" formatCode="0.0">
                  <c:v>87.75</c:v>
                </c:pt>
                <c:pt idx="352" formatCode="0.0">
                  <c:v>88</c:v>
                </c:pt>
                <c:pt idx="353" formatCode="0.0">
                  <c:v>88.25</c:v>
                </c:pt>
                <c:pt idx="354" formatCode="0.0">
                  <c:v>88.5</c:v>
                </c:pt>
                <c:pt idx="355" formatCode="0.0">
                  <c:v>88.75</c:v>
                </c:pt>
                <c:pt idx="356" formatCode="0.0">
                  <c:v>89</c:v>
                </c:pt>
                <c:pt idx="357" formatCode="0.0">
                  <c:v>89.25</c:v>
                </c:pt>
                <c:pt idx="358" formatCode="0.0">
                  <c:v>89.5</c:v>
                </c:pt>
                <c:pt idx="359" formatCode="0.0">
                  <c:v>89.75</c:v>
                </c:pt>
                <c:pt idx="360" formatCode="0.0">
                  <c:v>90</c:v>
                </c:pt>
                <c:pt idx="361" formatCode="0.0">
                  <c:v>90.25</c:v>
                </c:pt>
                <c:pt idx="362" formatCode="0.0">
                  <c:v>90.5</c:v>
                </c:pt>
                <c:pt idx="363" formatCode="0.0">
                  <c:v>90.75</c:v>
                </c:pt>
                <c:pt idx="364" formatCode="0.0">
                  <c:v>91</c:v>
                </c:pt>
                <c:pt idx="365" formatCode="0.0">
                  <c:v>91.25</c:v>
                </c:pt>
                <c:pt idx="366" formatCode="0.0">
                  <c:v>91.5</c:v>
                </c:pt>
                <c:pt idx="367" formatCode="0.0">
                  <c:v>91.75</c:v>
                </c:pt>
                <c:pt idx="368" formatCode="0.0">
                  <c:v>92</c:v>
                </c:pt>
                <c:pt idx="369" formatCode="0.0">
                  <c:v>92.25</c:v>
                </c:pt>
                <c:pt idx="370" formatCode="0.0">
                  <c:v>92.5</c:v>
                </c:pt>
                <c:pt idx="371" formatCode="0.0">
                  <c:v>92.75</c:v>
                </c:pt>
                <c:pt idx="372" formatCode="0.0">
                  <c:v>93</c:v>
                </c:pt>
                <c:pt idx="373" formatCode="0.0">
                  <c:v>93.25</c:v>
                </c:pt>
                <c:pt idx="374" formatCode="0.0">
                  <c:v>93.5</c:v>
                </c:pt>
                <c:pt idx="375" formatCode="0.0">
                  <c:v>93.75</c:v>
                </c:pt>
                <c:pt idx="376" formatCode="0.0">
                  <c:v>94</c:v>
                </c:pt>
                <c:pt idx="377" formatCode="0.0">
                  <c:v>94.25</c:v>
                </c:pt>
                <c:pt idx="378" formatCode="0.0">
                  <c:v>94.5</c:v>
                </c:pt>
                <c:pt idx="379" formatCode="0.0">
                  <c:v>94.75</c:v>
                </c:pt>
                <c:pt idx="380" formatCode="0.0">
                  <c:v>95</c:v>
                </c:pt>
                <c:pt idx="381" formatCode="0.0">
                  <c:v>95.25</c:v>
                </c:pt>
                <c:pt idx="382" formatCode="0.0">
                  <c:v>95.5</c:v>
                </c:pt>
                <c:pt idx="383" formatCode="0.0">
                  <c:v>95.75</c:v>
                </c:pt>
                <c:pt idx="384" formatCode="0.0">
                  <c:v>96</c:v>
                </c:pt>
                <c:pt idx="385" formatCode="0.0">
                  <c:v>96.25</c:v>
                </c:pt>
                <c:pt idx="386" formatCode="0.0">
                  <c:v>96.5</c:v>
                </c:pt>
                <c:pt idx="387" formatCode="0.0">
                  <c:v>96.75</c:v>
                </c:pt>
                <c:pt idx="388" formatCode="0.0">
                  <c:v>97</c:v>
                </c:pt>
                <c:pt idx="389" formatCode="0.0">
                  <c:v>97.25</c:v>
                </c:pt>
                <c:pt idx="390" formatCode="0.0">
                  <c:v>97.5</c:v>
                </c:pt>
                <c:pt idx="391" formatCode="0.0">
                  <c:v>97.75</c:v>
                </c:pt>
                <c:pt idx="392" formatCode="0.0">
                  <c:v>98</c:v>
                </c:pt>
                <c:pt idx="393" formatCode="0.0">
                  <c:v>98.25</c:v>
                </c:pt>
                <c:pt idx="394" formatCode="0.0">
                  <c:v>98.5</c:v>
                </c:pt>
                <c:pt idx="395" formatCode="0.0">
                  <c:v>98.75</c:v>
                </c:pt>
                <c:pt idx="396" formatCode="0.0">
                  <c:v>99</c:v>
                </c:pt>
                <c:pt idx="397" formatCode="0.0">
                  <c:v>99.25</c:v>
                </c:pt>
                <c:pt idx="398" formatCode="0.0">
                  <c:v>99.5</c:v>
                </c:pt>
                <c:pt idx="399" formatCode="0.0">
                  <c:v>99.75</c:v>
                </c:pt>
                <c:pt idx="400" formatCode="0.0">
                  <c:v>100</c:v>
                </c:pt>
                <c:pt idx="401" formatCode="0.0">
                  <c:v>100.25</c:v>
                </c:pt>
                <c:pt idx="402" formatCode="0.0">
                  <c:v>100.5</c:v>
                </c:pt>
                <c:pt idx="403" formatCode="0.0">
                  <c:v>100.75</c:v>
                </c:pt>
                <c:pt idx="404" formatCode="0.0">
                  <c:v>101</c:v>
                </c:pt>
                <c:pt idx="405" formatCode="0.0">
                  <c:v>101.25</c:v>
                </c:pt>
                <c:pt idx="406" formatCode="0.0">
                  <c:v>101.5</c:v>
                </c:pt>
                <c:pt idx="407" formatCode="0.0">
                  <c:v>101.75</c:v>
                </c:pt>
                <c:pt idx="408" formatCode="0.0">
                  <c:v>102</c:v>
                </c:pt>
                <c:pt idx="409" formatCode="0.0">
                  <c:v>102.25</c:v>
                </c:pt>
                <c:pt idx="410" formatCode="0.0">
                  <c:v>102.5</c:v>
                </c:pt>
                <c:pt idx="411" formatCode="0.0">
                  <c:v>102.75</c:v>
                </c:pt>
                <c:pt idx="412" formatCode="0.0">
                  <c:v>103</c:v>
                </c:pt>
                <c:pt idx="413" formatCode="0.0">
                  <c:v>103.25</c:v>
                </c:pt>
                <c:pt idx="414" formatCode="0.0">
                  <c:v>103.5</c:v>
                </c:pt>
                <c:pt idx="415" formatCode="0.0">
                  <c:v>103.75</c:v>
                </c:pt>
                <c:pt idx="416" formatCode="0.0">
                  <c:v>104</c:v>
                </c:pt>
                <c:pt idx="417" formatCode="0.0">
                  <c:v>104.25</c:v>
                </c:pt>
                <c:pt idx="418" formatCode="0.0">
                  <c:v>104.5</c:v>
                </c:pt>
                <c:pt idx="419" formatCode="0.0">
                  <c:v>104.75</c:v>
                </c:pt>
                <c:pt idx="420" formatCode="0.0">
                  <c:v>105</c:v>
                </c:pt>
                <c:pt idx="421" formatCode="0.0">
                  <c:v>105.25</c:v>
                </c:pt>
                <c:pt idx="422" formatCode="0.0">
                  <c:v>105.5</c:v>
                </c:pt>
                <c:pt idx="423" formatCode="0.0">
                  <c:v>105.75</c:v>
                </c:pt>
                <c:pt idx="424" formatCode="0.0">
                  <c:v>106</c:v>
                </c:pt>
                <c:pt idx="425" formatCode="0.0">
                  <c:v>106.25</c:v>
                </c:pt>
                <c:pt idx="426" formatCode="0.0">
                  <c:v>106.5</c:v>
                </c:pt>
                <c:pt idx="427" formatCode="0.0">
                  <c:v>106.75</c:v>
                </c:pt>
                <c:pt idx="428" formatCode="0.0">
                  <c:v>107</c:v>
                </c:pt>
                <c:pt idx="429" formatCode="0.0">
                  <c:v>107.25</c:v>
                </c:pt>
                <c:pt idx="430" formatCode="0.0">
                  <c:v>107.5</c:v>
                </c:pt>
                <c:pt idx="431" formatCode="0.0">
                  <c:v>107.75</c:v>
                </c:pt>
                <c:pt idx="432" formatCode="0.0">
                  <c:v>108</c:v>
                </c:pt>
                <c:pt idx="433" formatCode="0.0">
                  <c:v>108.25</c:v>
                </c:pt>
                <c:pt idx="434" formatCode="0.0">
                  <c:v>108.5</c:v>
                </c:pt>
                <c:pt idx="435" formatCode="0.0">
                  <c:v>108.75</c:v>
                </c:pt>
                <c:pt idx="436" formatCode="0.0">
                  <c:v>109</c:v>
                </c:pt>
                <c:pt idx="437" formatCode="0.0">
                  <c:v>109.25</c:v>
                </c:pt>
                <c:pt idx="438" formatCode="0.0">
                  <c:v>109.5</c:v>
                </c:pt>
                <c:pt idx="439" formatCode="0.0">
                  <c:v>109.75</c:v>
                </c:pt>
                <c:pt idx="440" formatCode="0.0">
                  <c:v>110</c:v>
                </c:pt>
                <c:pt idx="441" formatCode="0.0">
                  <c:v>110.25</c:v>
                </c:pt>
                <c:pt idx="442" formatCode="0.0">
                  <c:v>110.5</c:v>
                </c:pt>
                <c:pt idx="443" formatCode="0.0">
                  <c:v>110.75</c:v>
                </c:pt>
                <c:pt idx="444" formatCode="0.0">
                  <c:v>111</c:v>
                </c:pt>
                <c:pt idx="445" formatCode="0.0">
                  <c:v>111.25</c:v>
                </c:pt>
                <c:pt idx="446" formatCode="0.0">
                  <c:v>111.5</c:v>
                </c:pt>
                <c:pt idx="447" formatCode="0.0">
                  <c:v>111.75</c:v>
                </c:pt>
                <c:pt idx="448" formatCode="0.0">
                  <c:v>112</c:v>
                </c:pt>
                <c:pt idx="449" formatCode="0.0">
                  <c:v>112.25</c:v>
                </c:pt>
                <c:pt idx="450" formatCode="0.0">
                  <c:v>112.5</c:v>
                </c:pt>
                <c:pt idx="451" formatCode="0.0">
                  <c:v>112.75</c:v>
                </c:pt>
                <c:pt idx="452" formatCode="0.0">
                  <c:v>113</c:v>
                </c:pt>
                <c:pt idx="453" formatCode="0.0">
                  <c:v>113.25</c:v>
                </c:pt>
                <c:pt idx="454" formatCode="0.0">
                  <c:v>113.5</c:v>
                </c:pt>
                <c:pt idx="455" formatCode="0.0">
                  <c:v>113.75</c:v>
                </c:pt>
                <c:pt idx="456" formatCode="0.0">
                  <c:v>114</c:v>
                </c:pt>
                <c:pt idx="457" formatCode="0.0">
                  <c:v>114.25</c:v>
                </c:pt>
                <c:pt idx="458" formatCode="0.0">
                  <c:v>114.5</c:v>
                </c:pt>
                <c:pt idx="459" formatCode="0.0">
                  <c:v>114.75</c:v>
                </c:pt>
                <c:pt idx="460" formatCode="0.0">
                  <c:v>115</c:v>
                </c:pt>
                <c:pt idx="461" formatCode="0.0">
                  <c:v>115.25</c:v>
                </c:pt>
                <c:pt idx="462" formatCode="0.0">
                  <c:v>115.5</c:v>
                </c:pt>
                <c:pt idx="463" formatCode="0.0">
                  <c:v>115.75</c:v>
                </c:pt>
                <c:pt idx="464" formatCode="0.0">
                  <c:v>116</c:v>
                </c:pt>
                <c:pt idx="465" formatCode="0.0">
                  <c:v>116.25</c:v>
                </c:pt>
                <c:pt idx="466" formatCode="0.0">
                  <c:v>116.5</c:v>
                </c:pt>
                <c:pt idx="467" formatCode="0.0">
                  <c:v>116.75</c:v>
                </c:pt>
                <c:pt idx="468" formatCode="0.0">
                  <c:v>117</c:v>
                </c:pt>
                <c:pt idx="469" formatCode="0.0">
                  <c:v>117.25</c:v>
                </c:pt>
                <c:pt idx="470" formatCode="0.0">
                  <c:v>117.5</c:v>
                </c:pt>
                <c:pt idx="471" formatCode="0.0">
                  <c:v>117.75</c:v>
                </c:pt>
                <c:pt idx="472" formatCode="0.0">
                  <c:v>118</c:v>
                </c:pt>
                <c:pt idx="473" formatCode="0.0">
                  <c:v>118.25</c:v>
                </c:pt>
                <c:pt idx="474" formatCode="0.0">
                  <c:v>118.5</c:v>
                </c:pt>
                <c:pt idx="475" formatCode="0.0">
                  <c:v>118.75</c:v>
                </c:pt>
                <c:pt idx="476" formatCode="0.0">
                  <c:v>119</c:v>
                </c:pt>
                <c:pt idx="477" formatCode="0.0">
                  <c:v>119.25</c:v>
                </c:pt>
                <c:pt idx="478" formatCode="0.0">
                  <c:v>119.5</c:v>
                </c:pt>
                <c:pt idx="479" formatCode="0.0">
                  <c:v>119.75</c:v>
                </c:pt>
                <c:pt idx="480" formatCode="0.0">
                  <c:v>120</c:v>
                </c:pt>
                <c:pt idx="481" formatCode="0.0">
                  <c:v>120.25</c:v>
                </c:pt>
                <c:pt idx="482" formatCode="0.0">
                  <c:v>120.5</c:v>
                </c:pt>
                <c:pt idx="483" formatCode="0.0">
                  <c:v>120.75</c:v>
                </c:pt>
                <c:pt idx="484" formatCode="0.0">
                  <c:v>121</c:v>
                </c:pt>
                <c:pt idx="485" formatCode="0.0">
                  <c:v>121.25</c:v>
                </c:pt>
                <c:pt idx="486" formatCode="0.0">
                  <c:v>121.5</c:v>
                </c:pt>
                <c:pt idx="487" formatCode="0.0">
                  <c:v>121.75</c:v>
                </c:pt>
                <c:pt idx="488" formatCode="0.0">
                  <c:v>122</c:v>
                </c:pt>
                <c:pt idx="489" formatCode="0.0">
                  <c:v>122.25</c:v>
                </c:pt>
                <c:pt idx="490" formatCode="0.0">
                  <c:v>122.5</c:v>
                </c:pt>
                <c:pt idx="491" formatCode="0.0">
                  <c:v>122.75</c:v>
                </c:pt>
                <c:pt idx="492" formatCode="0.0">
                  <c:v>123</c:v>
                </c:pt>
                <c:pt idx="493" formatCode="0.0">
                  <c:v>123.25</c:v>
                </c:pt>
                <c:pt idx="494" formatCode="0.0">
                  <c:v>123.5</c:v>
                </c:pt>
                <c:pt idx="495" formatCode="0.0">
                  <c:v>123.75</c:v>
                </c:pt>
                <c:pt idx="496" formatCode="0.0">
                  <c:v>124</c:v>
                </c:pt>
                <c:pt idx="497" formatCode="0.0">
                  <c:v>124.25</c:v>
                </c:pt>
                <c:pt idx="498" formatCode="0.0">
                  <c:v>124.5</c:v>
                </c:pt>
                <c:pt idx="499" formatCode="0.0">
                  <c:v>124.75</c:v>
                </c:pt>
                <c:pt idx="500" formatCode="0.0">
                  <c:v>125</c:v>
                </c:pt>
                <c:pt idx="501" formatCode="0.0">
                  <c:v>125.25</c:v>
                </c:pt>
                <c:pt idx="502" formatCode="0.0">
                  <c:v>125.5</c:v>
                </c:pt>
                <c:pt idx="503" formatCode="0.0">
                  <c:v>125.75</c:v>
                </c:pt>
                <c:pt idx="504" formatCode="0.0">
                  <c:v>126</c:v>
                </c:pt>
                <c:pt idx="505" formatCode="0.0">
                  <c:v>126.25</c:v>
                </c:pt>
                <c:pt idx="506" formatCode="0.0">
                  <c:v>126.5</c:v>
                </c:pt>
              </c:numCache>
            </c:numRef>
          </c:xVal>
          <c:yVal>
            <c:numRef>
              <c:f>'PAA solution'!$E$4:$E$2004</c:f>
              <c:numCache>
                <c:formatCode>General</c:formatCode>
                <c:ptCount val="2001"/>
                <c:pt idx="2" formatCode="0.00">
                  <c:v>1.1468750000000001</c:v>
                </c:pt>
                <c:pt idx="3" formatCode="0.00">
                  <c:v>1.1003750000000001</c:v>
                </c:pt>
                <c:pt idx="4" formatCode="0.00">
                  <c:v>0.89200000000000013</c:v>
                </c:pt>
                <c:pt idx="5" formatCode="0.00">
                  <c:v>0.32575000000000015</c:v>
                </c:pt>
                <c:pt idx="6" formatCode="0.00">
                  <c:v>-0.2892499999999999</c:v>
                </c:pt>
                <c:pt idx="7" formatCode="0.00">
                  <c:v>-0.96050000000000002</c:v>
                </c:pt>
                <c:pt idx="8" formatCode="0.00">
                  <c:v>-1.4317500000000001</c:v>
                </c:pt>
                <c:pt idx="9" formatCode="0.00">
                  <c:v>-1.72525</c:v>
                </c:pt>
                <c:pt idx="10" formatCode="0.00">
                  <c:v>-1.979125</c:v>
                </c:pt>
                <c:pt idx="11" formatCode="0.00">
                  <c:v>-1.8215000000000001</c:v>
                </c:pt>
                <c:pt idx="12" formatCode="0.00">
                  <c:v>-1.5092500000000002</c:v>
                </c:pt>
                <c:pt idx="13" formatCode="0.00">
                  <c:v>-0.92175000000000029</c:v>
                </c:pt>
                <c:pt idx="14" formatCode="0.00">
                  <c:v>-0.50750000000000006</c:v>
                </c:pt>
                <c:pt idx="15" formatCode="0.00">
                  <c:v>-9.625000000000003E-2</c:v>
                </c:pt>
                <c:pt idx="16" formatCode="0.00">
                  <c:v>-1.2500000000000011E-2</c:v>
                </c:pt>
                <c:pt idx="17" formatCode="0.00">
                  <c:v>1.6249999999999987E-2</c:v>
                </c:pt>
                <c:pt idx="18" formatCode="0.00">
                  <c:v>-0.40862500000000002</c:v>
                </c:pt>
                <c:pt idx="19" formatCode="0.00">
                  <c:v>-0.75100000000000011</c:v>
                </c:pt>
                <c:pt idx="20" formatCode="0.00">
                  <c:v>-0.77037500000000003</c:v>
                </c:pt>
                <c:pt idx="21" formatCode="0.00">
                  <c:v>-1.397875</c:v>
                </c:pt>
                <c:pt idx="22" formatCode="0.00">
                  <c:v>-1.554125</c:v>
                </c:pt>
                <c:pt idx="23" formatCode="0.00">
                  <c:v>-1.957875</c:v>
                </c:pt>
                <c:pt idx="24" formatCode="0.00">
                  <c:v>-1.9016249999999999</c:v>
                </c:pt>
                <c:pt idx="25" formatCode="0.00">
                  <c:v>-1.7731250000000001</c:v>
                </c:pt>
                <c:pt idx="26" formatCode="0.00">
                  <c:v>-1.253625</c:v>
                </c:pt>
                <c:pt idx="27" formatCode="0.00">
                  <c:v>-1.283625</c:v>
                </c:pt>
                <c:pt idx="28" formatCode="0.00">
                  <c:v>-1.5102500000000001</c:v>
                </c:pt>
                <c:pt idx="29" formatCode="0.00">
                  <c:v>-1.5377500000000002</c:v>
                </c:pt>
                <c:pt idx="30" formatCode="0.00">
                  <c:v>-1.3442500000000002</c:v>
                </c:pt>
                <c:pt idx="31" formatCode="0.00">
                  <c:v>-1.16675</c:v>
                </c:pt>
                <c:pt idx="32" formatCode="0.00">
                  <c:v>-1.0606249999999999</c:v>
                </c:pt>
                <c:pt idx="33" formatCode="0.00">
                  <c:v>-1.1766249999999998</c:v>
                </c:pt>
                <c:pt idx="34" formatCode="0.00">
                  <c:v>-1.2669999999999999</c:v>
                </c:pt>
                <c:pt idx="35" formatCode="0.00">
                  <c:v>-1.1444999999999999</c:v>
                </c:pt>
                <c:pt idx="36" formatCode="0.00">
                  <c:v>-1.052125</c:v>
                </c:pt>
                <c:pt idx="37" formatCode="0.00">
                  <c:v>-0.60699999999999998</c:v>
                </c:pt>
                <c:pt idx="38" formatCode="0.00">
                  <c:v>-1.0684999999999998</c:v>
                </c:pt>
                <c:pt idx="39" formatCode="0.00">
                  <c:v>-1.20475</c:v>
                </c:pt>
                <c:pt idx="40" formatCode="0.00">
                  <c:v>-1.2354999999999998</c:v>
                </c:pt>
                <c:pt idx="41" formatCode="0.00">
                  <c:v>-1.0123949999999999</c:v>
                </c:pt>
                <c:pt idx="42" formatCode="0.00">
                  <c:v>-0.79027000000000003</c:v>
                </c:pt>
                <c:pt idx="43" formatCode="0.00">
                  <c:v>-0.7432700000000001</c:v>
                </c:pt>
                <c:pt idx="44" formatCode="0.00">
                  <c:v>-0.76351999999999998</c:v>
                </c:pt>
                <c:pt idx="45" formatCode="0.00">
                  <c:v>-0.87014500000000006</c:v>
                </c:pt>
                <c:pt idx="46" formatCode="0.00">
                  <c:v>-0.5713950000000001</c:v>
                </c:pt>
                <c:pt idx="47" formatCode="0.00">
                  <c:v>-0.13077000000000003</c:v>
                </c:pt>
                <c:pt idx="48" formatCode="0.00">
                  <c:v>-3.5020000000000003E-2</c:v>
                </c:pt>
                <c:pt idx="49" formatCode="0.00">
                  <c:v>-0.16937500000000003</c:v>
                </c:pt>
                <c:pt idx="50" formatCode="0.00">
                  <c:v>-0.49937500000000001</c:v>
                </c:pt>
                <c:pt idx="51" formatCode="0.00">
                  <c:v>-0.35400000000000004</c:v>
                </c:pt>
                <c:pt idx="52" formatCode="0.00">
                  <c:v>-0.30925000000000002</c:v>
                </c:pt>
                <c:pt idx="53" formatCode="0.00">
                  <c:v>-0.11649999999999999</c:v>
                </c:pt>
                <c:pt idx="54" formatCode="0.00">
                  <c:v>0.1285</c:v>
                </c:pt>
                <c:pt idx="55" formatCode="0.00">
                  <c:v>-0.11962500000000001</c:v>
                </c:pt>
                <c:pt idx="56" formatCode="0.00">
                  <c:v>-0.45950000000000002</c:v>
                </c:pt>
                <c:pt idx="57" formatCode="0.00">
                  <c:v>-0.36374999999999996</c:v>
                </c:pt>
                <c:pt idx="58" formatCode="0.00">
                  <c:v>-0.49625000000000008</c:v>
                </c:pt>
                <c:pt idx="59" formatCode="0.00">
                  <c:v>-0.82362500000000005</c:v>
                </c:pt>
                <c:pt idx="60" formatCode="0.00">
                  <c:v>-0.96925000000000006</c:v>
                </c:pt>
                <c:pt idx="61" formatCode="0.00">
                  <c:v>-1.42675</c:v>
                </c:pt>
                <c:pt idx="62" formatCode="0.00">
                  <c:v>-1.7016249999999999</c:v>
                </c:pt>
                <c:pt idx="63" formatCode="0.00">
                  <c:v>-1.436625</c:v>
                </c:pt>
                <c:pt idx="64" formatCode="0.00">
                  <c:v>-0.85662500000000008</c:v>
                </c:pt>
                <c:pt idx="65" formatCode="0.00">
                  <c:v>-0.54237500000000005</c:v>
                </c:pt>
                <c:pt idx="66" formatCode="0.00">
                  <c:v>-0.46862499999999996</c:v>
                </c:pt>
                <c:pt idx="67" formatCode="0.00">
                  <c:v>-0.2806249999999999</c:v>
                </c:pt>
                <c:pt idx="68" formatCode="0.00">
                  <c:v>-9.0037500000000034E-2</c:v>
                </c:pt>
                <c:pt idx="69" formatCode="0.00">
                  <c:v>0.37621249999999995</c:v>
                </c:pt>
                <c:pt idx="70" formatCode="0.00">
                  <c:v>0.18108750000000007</c:v>
                </c:pt>
                <c:pt idx="71" formatCode="0.00">
                  <c:v>0.52483750000000007</c:v>
                </c:pt>
                <c:pt idx="72" formatCode="0.00">
                  <c:v>0.42483749999999998</c:v>
                </c:pt>
                <c:pt idx="73" formatCode="0.00">
                  <c:v>-0.12891250000000001</c:v>
                </c:pt>
                <c:pt idx="74" formatCode="0.00">
                  <c:v>0.10905000000000001</c:v>
                </c:pt>
                <c:pt idx="75" formatCode="0.00">
                  <c:v>0.32605000000000001</c:v>
                </c:pt>
                <c:pt idx="76" formatCode="0.00">
                  <c:v>0.54921249999999999</c:v>
                </c:pt>
                <c:pt idx="77" formatCode="0.00">
                  <c:v>0.33858749999999999</c:v>
                </c:pt>
                <c:pt idx="78" formatCode="0.00">
                  <c:v>0.58996250000000006</c:v>
                </c:pt>
                <c:pt idx="79" formatCode="0.00">
                  <c:v>5.6212500000000006E-2</c:v>
                </c:pt>
                <c:pt idx="80" formatCode="0.00">
                  <c:v>-7.9287500000000039E-2</c:v>
                </c:pt>
                <c:pt idx="81" formatCode="0.00">
                  <c:v>8.8337499999999985E-2</c:v>
                </c:pt>
                <c:pt idx="82" formatCode="0.00">
                  <c:v>-1.8499999999999989E-2</c:v>
                </c:pt>
                <c:pt idx="83" formatCode="0.00">
                  <c:v>-0.12575000000000003</c:v>
                </c:pt>
                <c:pt idx="84" formatCode="0.00">
                  <c:v>-0.57074999999999998</c:v>
                </c:pt>
                <c:pt idx="85" formatCode="0.00">
                  <c:v>-0.63887500000000008</c:v>
                </c:pt>
                <c:pt idx="86" formatCode="0.00">
                  <c:v>-0.71900000000000008</c:v>
                </c:pt>
                <c:pt idx="87" formatCode="0.00">
                  <c:v>-0.69299999999999995</c:v>
                </c:pt>
                <c:pt idx="88" formatCode="0.00">
                  <c:v>-0.87125000000000008</c:v>
                </c:pt>
                <c:pt idx="89" formatCode="0.00">
                  <c:v>-0.67612500000000009</c:v>
                </c:pt>
                <c:pt idx="90" formatCode="0.00">
                  <c:v>-0.55660000000000009</c:v>
                </c:pt>
                <c:pt idx="91" formatCode="0.00">
                  <c:v>-0.62260000000000015</c:v>
                </c:pt>
                <c:pt idx="92" formatCode="0.00">
                  <c:v>-0.52885000000000004</c:v>
                </c:pt>
                <c:pt idx="93" formatCode="0.00">
                  <c:v>-0.69884999999999997</c:v>
                </c:pt>
                <c:pt idx="94" formatCode="0.00">
                  <c:v>-0.62797500000000006</c:v>
                </c:pt>
                <c:pt idx="95" formatCode="0.00">
                  <c:v>-0.63234999999999997</c:v>
                </c:pt>
                <c:pt idx="96" formatCode="0.00">
                  <c:v>-0.63484999999999991</c:v>
                </c:pt>
                <c:pt idx="97" formatCode="0.00">
                  <c:v>-0.97384999999999999</c:v>
                </c:pt>
                <c:pt idx="98" formatCode="0.00">
                  <c:v>-1.0355000000000001</c:v>
                </c:pt>
                <c:pt idx="99" formatCode="0.00">
                  <c:v>-0.95362500000000006</c:v>
                </c:pt>
                <c:pt idx="100" formatCode="0.00">
                  <c:v>-0.68112499999999998</c:v>
                </c:pt>
                <c:pt idx="101" formatCode="0.00">
                  <c:v>-0.46300000000000008</c:v>
                </c:pt>
                <c:pt idx="102" formatCode="0.00">
                  <c:v>-0.64762500000000012</c:v>
                </c:pt>
                <c:pt idx="103" formatCode="0.00">
                  <c:v>-0.61393750000000002</c:v>
                </c:pt>
                <c:pt idx="104" formatCode="0.00">
                  <c:v>-0.10143750000000007</c:v>
                </c:pt>
                <c:pt idx="105" formatCode="0.00">
                  <c:v>0.57106250000000003</c:v>
                </c:pt>
                <c:pt idx="106" formatCode="0.00">
                  <c:v>0.3595624999999999</c:v>
                </c:pt>
                <c:pt idx="107" formatCode="0.00">
                  <c:v>2.8437500000000004E-2</c:v>
                </c:pt>
                <c:pt idx="108" formatCode="0.00">
                  <c:v>-0.40906250000000011</c:v>
                </c:pt>
                <c:pt idx="109" formatCode="0.00">
                  <c:v>-0.69968750000000002</c:v>
                </c:pt>
                <c:pt idx="110" formatCode="0.00">
                  <c:v>-0.54993750000000008</c:v>
                </c:pt>
                <c:pt idx="111" formatCode="0.00">
                  <c:v>-0.53500000000000003</c:v>
                </c:pt>
                <c:pt idx="112" formatCode="0.00">
                  <c:v>-0.9976250000000001</c:v>
                </c:pt>
                <c:pt idx="113" formatCode="0.00">
                  <c:v>-1.755125</c:v>
                </c:pt>
                <c:pt idx="114" formatCode="0.00">
                  <c:v>-1.5001</c:v>
                </c:pt>
                <c:pt idx="115" formatCode="0.00">
                  <c:v>-0.95635000000000026</c:v>
                </c:pt>
                <c:pt idx="116" formatCode="0.00">
                  <c:v>0.35614999999999974</c:v>
                </c:pt>
                <c:pt idx="117" formatCode="0.00">
                  <c:v>1.1436500000000001</c:v>
                </c:pt>
                <c:pt idx="118" formatCode="0.00">
                  <c:v>1.3412749999999998</c:v>
                </c:pt>
                <c:pt idx="119" formatCode="0.00">
                  <c:v>1.1447749999999997</c:v>
                </c:pt>
                <c:pt idx="120" formatCode="0.00">
                  <c:v>0.9311499999999997</c:v>
                </c:pt>
                <c:pt idx="121" formatCode="0.00">
                  <c:v>1.3458999999999999</c:v>
                </c:pt>
                <c:pt idx="122" formatCode="0.00">
                  <c:v>1.0183749999999998</c:v>
                </c:pt>
                <c:pt idx="123" formatCode="0.00">
                  <c:v>0.60462499999999975</c:v>
                </c:pt>
                <c:pt idx="124" formatCode="0.00">
                  <c:v>-0.56787500000000002</c:v>
                </c:pt>
                <c:pt idx="125" formatCode="0.00">
                  <c:v>-0.72287500000000016</c:v>
                </c:pt>
                <c:pt idx="126" formatCode="0.00">
                  <c:v>-1.18275</c:v>
                </c:pt>
                <c:pt idx="127" formatCode="0.00">
                  <c:v>-1.139</c:v>
                </c:pt>
                <c:pt idx="128" formatCode="0.00">
                  <c:v>-0.76512499999999994</c:v>
                </c:pt>
                <c:pt idx="129" formatCode="0.00">
                  <c:v>-0.35862499999999997</c:v>
                </c:pt>
                <c:pt idx="130" formatCode="0.00">
                  <c:v>0.54262500000000014</c:v>
                </c:pt>
                <c:pt idx="131" formatCode="0.00">
                  <c:v>1.2438750000000001</c:v>
                </c:pt>
                <c:pt idx="132" formatCode="0.00">
                  <c:v>1.3246250000000002</c:v>
                </c:pt>
                <c:pt idx="133" formatCode="0.00">
                  <c:v>0.88087500000000007</c:v>
                </c:pt>
                <c:pt idx="134" formatCode="0.00">
                  <c:v>1.0721250000000002</c:v>
                </c:pt>
                <c:pt idx="135" formatCode="0.00">
                  <c:v>0.96087500000000037</c:v>
                </c:pt>
                <c:pt idx="136" formatCode="0.00">
                  <c:v>0.72075000000000033</c:v>
                </c:pt>
                <c:pt idx="137" formatCode="0.00">
                  <c:v>0.63450000000000006</c:v>
                </c:pt>
                <c:pt idx="138" formatCode="0.00">
                  <c:v>-0.31174999999999986</c:v>
                </c:pt>
                <c:pt idx="139" formatCode="0.00">
                  <c:v>-1.0805</c:v>
                </c:pt>
                <c:pt idx="140" formatCode="0.00">
                  <c:v>-1.0322500000000001</c:v>
                </c:pt>
                <c:pt idx="141" formatCode="0.00">
                  <c:v>-0.74687499999999996</c:v>
                </c:pt>
                <c:pt idx="142" formatCode="0.00">
                  <c:v>-0.75562499999999999</c:v>
                </c:pt>
                <c:pt idx="143" formatCode="0.00">
                  <c:v>-0.70437499999999997</c:v>
                </c:pt>
                <c:pt idx="144" formatCode="0.00">
                  <c:v>-0.53862500000000002</c:v>
                </c:pt>
                <c:pt idx="145" formatCode="0.00">
                  <c:v>-0.89424999999999999</c:v>
                </c:pt>
                <c:pt idx="146" formatCode="0.00">
                  <c:v>-0.41574999999999995</c:v>
                </c:pt>
                <c:pt idx="147" formatCode="0.00">
                  <c:v>0.13300000000000003</c:v>
                </c:pt>
                <c:pt idx="148" formatCode="0.00">
                  <c:v>0.50149999999999995</c:v>
                </c:pt>
                <c:pt idx="149" formatCode="0.00">
                  <c:v>0.57487500000000002</c:v>
                </c:pt>
                <c:pt idx="150" formatCode="0.00">
                  <c:v>0.7726249999999999</c:v>
                </c:pt>
                <c:pt idx="151" formatCode="0.00">
                  <c:v>0.94599999999999995</c:v>
                </c:pt>
                <c:pt idx="152" formatCode="0.00">
                  <c:v>0.90699999999999992</c:v>
                </c:pt>
                <c:pt idx="153" formatCode="0.00">
                  <c:v>0.97799999999999987</c:v>
                </c:pt>
                <c:pt idx="154" formatCode="0.00">
                  <c:v>1.0494999999999999</c:v>
                </c:pt>
                <c:pt idx="155" formatCode="0.00">
                  <c:v>0.85699999999999976</c:v>
                </c:pt>
                <c:pt idx="156" formatCode="0.00">
                  <c:v>0.71449999999999991</c:v>
                </c:pt>
                <c:pt idx="157" formatCode="0.00">
                  <c:v>0.95950000000000002</c:v>
                </c:pt>
                <c:pt idx="158" formatCode="0.00">
                  <c:v>1.33175</c:v>
                </c:pt>
                <c:pt idx="159" formatCode="0.00">
                  <c:v>1.8596249999999999</c:v>
                </c:pt>
                <c:pt idx="160" formatCode="0.00">
                  <c:v>1.8742499999999997</c:v>
                </c:pt>
                <c:pt idx="161" formatCode="0.00">
                  <c:v>1.6251249999999999</c:v>
                </c:pt>
                <c:pt idx="162" formatCode="0.00">
                  <c:v>1.8763749999999999</c:v>
                </c:pt>
                <c:pt idx="163" formatCode="0.00">
                  <c:v>2.2338749999999998</c:v>
                </c:pt>
                <c:pt idx="164" formatCode="0.00">
                  <c:v>2.2476250000000002</c:v>
                </c:pt>
                <c:pt idx="165" formatCode="0.00">
                  <c:v>1.9148749999999999</c:v>
                </c:pt>
                <c:pt idx="166" formatCode="0.00">
                  <c:v>1.2686249999999999</c:v>
                </c:pt>
                <c:pt idx="167" formatCode="0.00">
                  <c:v>0.77951249999999994</c:v>
                </c:pt>
                <c:pt idx="168" formatCode="0.00">
                  <c:v>1.0081375000000001</c:v>
                </c:pt>
                <c:pt idx="169" formatCode="0.00">
                  <c:v>1.3118875000000003</c:v>
                </c:pt>
                <c:pt idx="170" formatCode="0.00">
                  <c:v>1.0681375</c:v>
                </c:pt>
                <c:pt idx="171" formatCode="0.00">
                  <c:v>1.6718875</c:v>
                </c:pt>
                <c:pt idx="172" formatCode="0.00">
                  <c:v>1.6518875000000002</c:v>
                </c:pt>
                <c:pt idx="173" formatCode="0.00">
                  <c:v>1.6473875000000002</c:v>
                </c:pt>
                <c:pt idx="174" formatCode="0.00">
                  <c:v>1.9670125000000001</c:v>
                </c:pt>
                <c:pt idx="175" formatCode="0.00">
                  <c:v>2.0656250000000003</c:v>
                </c:pt>
                <c:pt idx="176" formatCode="0.00">
                  <c:v>1.776375</c:v>
                </c:pt>
                <c:pt idx="177" formatCode="0.00">
                  <c:v>1.663375</c:v>
                </c:pt>
                <c:pt idx="178" formatCode="0.00">
                  <c:v>1.4448749999999999</c:v>
                </c:pt>
                <c:pt idx="179" formatCode="0.00">
                  <c:v>3.9874999999999994E-2</c:v>
                </c:pt>
                <c:pt idx="180" formatCode="0.00">
                  <c:v>0.16112499999999996</c:v>
                </c:pt>
                <c:pt idx="181" formatCode="0.00">
                  <c:v>0.34962499999999996</c:v>
                </c:pt>
                <c:pt idx="182" formatCode="0.00">
                  <c:v>0.70500000000000007</c:v>
                </c:pt>
                <c:pt idx="183" formatCode="0.00">
                  <c:v>0.79549999999999998</c:v>
                </c:pt>
                <c:pt idx="184" formatCode="0.00">
                  <c:v>1.411</c:v>
                </c:pt>
                <c:pt idx="185" formatCode="0.00">
                  <c:v>1.4448749999999999</c:v>
                </c:pt>
                <c:pt idx="186" formatCode="0.00">
                  <c:v>3.9874999999999994E-2</c:v>
                </c:pt>
                <c:pt idx="187" formatCode="0.00">
                  <c:v>0.16112499999999996</c:v>
                </c:pt>
                <c:pt idx="188" formatCode="0.00">
                  <c:v>0.34962499999999996</c:v>
                </c:pt>
                <c:pt idx="189" formatCode="0.00">
                  <c:v>0.70500000000000007</c:v>
                </c:pt>
                <c:pt idx="190" formatCode="0.00">
                  <c:v>0.79549999999999998</c:v>
                </c:pt>
                <c:pt idx="191" formatCode="0.00">
                  <c:v>1.411</c:v>
                </c:pt>
                <c:pt idx="192" formatCode="0.00">
                  <c:v>1.85025</c:v>
                </c:pt>
                <c:pt idx="193" formatCode="0.00">
                  <c:v>1.6487500000000002</c:v>
                </c:pt>
                <c:pt idx="194" formatCode="0.00">
                  <c:v>2.0586249999999997</c:v>
                </c:pt>
                <c:pt idx="195" formatCode="0.00">
                  <c:v>2.2186249999999998</c:v>
                </c:pt>
                <c:pt idx="196" formatCode="0.00">
                  <c:v>1.90025</c:v>
                </c:pt>
                <c:pt idx="197" formatCode="0.00">
                  <c:v>1.32525</c:v>
                </c:pt>
                <c:pt idx="198" formatCode="0.00">
                  <c:v>0.93525000000000014</c:v>
                </c:pt>
                <c:pt idx="199" formatCode="0.00">
                  <c:v>0.68775000000000008</c:v>
                </c:pt>
                <c:pt idx="200" formatCode="0.00">
                  <c:v>0.10187500000000003</c:v>
                </c:pt>
                <c:pt idx="201" formatCode="0.00">
                  <c:v>0.16062499999999993</c:v>
                </c:pt>
                <c:pt idx="202" formatCode="0.00">
                  <c:v>0.71699999999999997</c:v>
                </c:pt>
                <c:pt idx="203" formatCode="0.00">
                  <c:v>0.59825000000000017</c:v>
                </c:pt>
                <c:pt idx="204" formatCode="0.00">
                  <c:v>0.84412500000000001</c:v>
                </c:pt>
                <c:pt idx="205" formatCode="0.00">
                  <c:v>0.84412500000000001</c:v>
                </c:pt>
                <c:pt idx="206" formatCode="0.00">
                  <c:v>0.87537500000000024</c:v>
                </c:pt>
                <c:pt idx="207" formatCode="0.00">
                  <c:v>0.82787500000000014</c:v>
                </c:pt>
                <c:pt idx="208" formatCode="0.00">
                  <c:v>1.0231250000000001</c:v>
                </c:pt>
                <c:pt idx="209" formatCode="0.00">
                  <c:v>1.370625</c:v>
                </c:pt>
                <c:pt idx="210" formatCode="0.00">
                  <c:v>0.55312499999999998</c:v>
                </c:pt>
                <c:pt idx="211" formatCode="0.00">
                  <c:v>0.46562499999999996</c:v>
                </c:pt>
                <c:pt idx="212" formatCode="0.00">
                  <c:v>0.49562499999999993</c:v>
                </c:pt>
                <c:pt idx="213" formatCode="0.00">
                  <c:v>0.46312499999999995</c:v>
                </c:pt>
                <c:pt idx="214" formatCode="0.00">
                  <c:v>0.71125000000000016</c:v>
                </c:pt>
                <c:pt idx="215" formatCode="0.00">
                  <c:v>0.52725</c:v>
                </c:pt>
                <c:pt idx="216" formatCode="0.00">
                  <c:v>0.34524999999999995</c:v>
                </c:pt>
                <c:pt idx="217" formatCode="0.00">
                  <c:v>0.23462500000000006</c:v>
                </c:pt>
                <c:pt idx="218" formatCode="0.00">
                  <c:v>0.53962500000000002</c:v>
                </c:pt>
                <c:pt idx="219" formatCode="0.00">
                  <c:v>0.69962499999999994</c:v>
                </c:pt>
                <c:pt idx="220" formatCode="0.00">
                  <c:v>0.95962499999999995</c:v>
                </c:pt>
                <c:pt idx="221" formatCode="0.00">
                  <c:v>1.4321249999999999</c:v>
                </c:pt>
                <c:pt idx="222" formatCode="0.00">
                  <c:v>1.7177499999999999</c:v>
                </c:pt>
                <c:pt idx="223" formatCode="0.00">
                  <c:v>1.584625</c:v>
                </c:pt>
                <c:pt idx="224" formatCode="0.00">
                  <c:v>1.7282500000000001</c:v>
                </c:pt>
                <c:pt idx="225" formatCode="0.00">
                  <c:v>2.4326249999999998</c:v>
                </c:pt>
                <c:pt idx="226" formatCode="0.00">
                  <c:v>2.5126249999999994</c:v>
                </c:pt>
                <c:pt idx="227" formatCode="0.00">
                  <c:v>2.3563749999999999</c:v>
                </c:pt>
                <c:pt idx="228" formatCode="0.00">
                  <c:v>2.141375</c:v>
                </c:pt>
                <c:pt idx="229" formatCode="0.00">
                  <c:v>3.6713750000000003</c:v>
                </c:pt>
                <c:pt idx="230" formatCode="0.00">
                  <c:v>3.7938749999999999</c:v>
                </c:pt>
                <c:pt idx="231" formatCode="0.00">
                  <c:v>4.2885</c:v>
                </c:pt>
                <c:pt idx="232" formatCode="0.00">
                  <c:v>4.7187500000000009</c:v>
                </c:pt>
                <c:pt idx="233" formatCode="0.00">
                  <c:v>5.3012499999999996</c:v>
                </c:pt>
                <c:pt idx="234" formatCode="0.00">
                  <c:v>5.48</c:v>
                </c:pt>
                <c:pt idx="235" formatCode="0.00">
                  <c:v>5.6437499999999998</c:v>
                </c:pt>
                <c:pt idx="236" formatCode="0.00">
                  <c:v>5.5799999999999992</c:v>
                </c:pt>
                <c:pt idx="237" formatCode="0.00">
                  <c:v>4.3812500000000005</c:v>
                </c:pt>
                <c:pt idx="238" formatCode="0.00">
                  <c:v>4.3574999999999999</c:v>
                </c:pt>
                <c:pt idx="239" formatCode="0.00">
                  <c:v>4.4575000000000005</c:v>
                </c:pt>
                <c:pt idx="240" formatCode="0.00">
                  <c:v>4.7650000000000006</c:v>
                </c:pt>
                <c:pt idx="241" formatCode="0.00">
                  <c:v>3.7525000000000004</c:v>
                </c:pt>
                <c:pt idx="242" formatCode="0.00">
                  <c:v>4.0237499999999997</c:v>
                </c:pt>
                <c:pt idx="243" formatCode="0.00">
                  <c:v>4.5237500000000006</c:v>
                </c:pt>
                <c:pt idx="244" formatCode="0.00">
                  <c:v>5.0737500000000004</c:v>
                </c:pt>
                <c:pt idx="245" formatCode="0.00">
                  <c:v>4.8949999999999996</c:v>
                </c:pt>
                <c:pt idx="246" formatCode="0.00">
                  <c:v>6.1825000000000001</c:v>
                </c:pt>
                <c:pt idx="247" formatCode="0.00">
                  <c:v>6.4049999999999994</c:v>
                </c:pt>
                <c:pt idx="248" formatCode="0.00">
                  <c:v>6.6912500000000001</c:v>
                </c:pt>
                <c:pt idx="249" formatCode="0.00">
                  <c:v>7.4012499999999992</c:v>
                </c:pt>
                <c:pt idx="250" formatCode="0.00">
                  <c:v>7.8737500000000002</c:v>
                </c:pt>
                <c:pt idx="251" formatCode="0.00">
                  <c:v>8.7375000000000007</c:v>
                </c:pt>
                <c:pt idx="252" formatCode="0.00">
                  <c:v>9.23</c:v>
                </c:pt>
                <c:pt idx="253" formatCode="0.00">
                  <c:v>9.8074999999999974</c:v>
                </c:pt>
                <c:pt idx="254" formatCode="0.00">
                  <c:v>8.5962499999999995</c:v>
                </c:pt>
                <c:pt idx="255" formatCode="0.00">
                  <c:v>8.6849999999999987</c:v>
                </c:pt>
                <c:pt idx="256" formatCode="0.00">
                  <c:v>9.1850000000000005</c:v>
                </c:pt>
                <c:pt idx="257" formatCode="0.00">
                  <c:v>9.1300000000000008</c:v>
                </c:pt>
                <c:pt idx="258" formatCode="0.00">
                  <c:v>8.8512500000000003</c:v>
                </c:pt>
                <c:pt idx="259" formatCode="0.00">
                  <c:v>7.8087499999999999</c:v>
                </c:pt>
                <c:pt idx="260" formatCode="0.00">
                  <c:v>7.3475000000000001</c:v>
                </c:pt>
                <c:pt idx="261" formatCode="0.00">
                  <c:v>7.2112500000000006</c:v>
                </c:pt>
                <c:pt idx="262" formatCode="0.00">
                  <c:v>7.6</c:v>
                </c:pt>
                <c:pt idx="263" formatCode="0.00">
                  <c:v>7.8449999999999998</c:v>
                </c:pt>
                <c:pt idx="264" formatCode="0.00">
                  <c:v>7.3987499999999997</c:v>
                </c:pt>
                <c:pt idx="265" formatCode="0.00">
                  <c:v>7.3262500000000008</c:v>
                </c:pt>
                <c:pt idx="266" formatCode="0.00">
                  <c:v>7.5612499999999994</c:v>
                </c:pt>
                <c:pt idx="267" formatCode="0.00">
                  <c:v>8.3787499999999984</c:v>
                </c:pt>
                <c:pt idx="268" formatCode="0.00">
                  <c:v>8.5150000000000006</c:v>
                </c:pt>
                <c:pt idx="269" formatCode="0.00">
                  <c:v>8.65</c:v>
                </c:pt>
                <c:pt idx="270" formatCode="0.00">
                  <c:v>8.7687500000000007</c:v>
                </c:pt>
                <c:pt idx="271" formatCode="0.00">
                  <c:v>8.692499999999999</c:v>
                </c:pt>
                <c:pt idx="272" formatCode="0.00">
                  <c:v>8.57</c:v>
                </c:pt>
                <c:pt idx="273" formatCode="0.00">
                  <c:v>8.5075000000000003</c:v>
                </c:pt>
                <c:pt idx="274" formatCode="0.00">
                  <c:v>8.7112499999999997</c:v>
                </c:pt>
                <c:pt idx="275" formatCode="0.00">
                  <c:v>8.3275000000000006</c:v>
                </c:pt>
                <c:pt idx="276" formatCode="0.00">
                  <c:v>8.7274999999999991</c:v>
                </c:pt>
                <c:pt idx="277" formatCode="0.00">
                  <c:v>8.9562500000000007</c:v>
                </c:pt>
                <c:pt idx="278" formatCode="0.00">
                  <c:v>9.2100000000000009</c:v>
                </c:pt>
                <c:pt idx="279" formatCode="0.00">
                  <c:v>9.3912500000000012</c:v>
                </c:pt>
                <c:pt idx="280" formatCode="0.00">
                  <c:v>9.8224999999999998</c:v>
                </c:pt>
                <c:pt idx="281" formatCode="0.00">
                  <c:v>10.327499999999999</c:v>
                </c:pt>
                <c:pt idx="282" formatCode="0.00">
                  <c:v>10.340000000000002</c:v>
                </c:pt>
                <c:pt idx="283" formatCode="0.00">
                  <c:v>10.338749999999999</c:v>
                </c:pt>
                <c:pt idx="284" formatCode="0.00">
                  <c:v>10.13875</c:v>
                </c:pt>
                <c:pt idx="285" formatCode="0.00">
                  <c:v>10.14875</c:v>
                </c:pt>
                <c:pt idx="286" formatCode="0.00">
                  <c:v>9.6912500000000001</c:v>
                </c:pt>
                <c:pt idx="287" formatCode="0.00">
                  <c:v>9.4187500000000011</c:v>
                </c:pt>
                <c:pt idx="288" formatCode="0.00">
                  <c:v>9.2312499999999993</c:v>
                </c:pt>
                <c:pt idx="289" formatCode="0.00">
                  <c:v>8.7324999999999999</c:v>
                </c:pt>
                <c:pt idx="290" formatCode="0.00">
                  <c:v>8.6337500000000009</c:v>
                </c:pt>
                <c:pt idx="291" formatCode="0.00">
                  <c:v>8.8312500000000007</c:v>
                </c:pt>
                <c:pt idx="292" formatCode="0.00">
                  <c:v>9.1437500000000007</c:v>
                </c:pt>
                <c:pt idx="293" formatCode="0.00">
                  <c:v>9.4562500000000007</c:v>
                </c:pt>
                <c:pt idx="294" formatCode="0.00">
                  <c:v>9.7225000000000001</c:v>
                </c:pt>
                <c:pt idx="295" formatCode="0.00">
                  <c:v>10.348749999999999</c:v>
                </c:pt>
                <c:pt idx="296" formatCode="0.00">
                  <c:v>10.3325</c:v>
                </c:pt>
                <c:pt idx="297" formatCode="0.00">
                  <c:v>10.78125</c:v>
                </c:pt>
                <c:pt idx="298" formatCode="0.00">
                  <c:v>10.842500000000001</c:v>
                </c:pt>
                <c:pt idx="299" formatCode="0.00">
                  <c:v>10.615</c:v>
                </c:pt>
                <c:pt idx="300" formatCode="0.00">
                  <c:v>10.411250000000001</c:v>
                </c:pt>
                <c:pt idx="301" formatCode="0.00">
                  <c:v>10.075000000000001</c:v>
                </c:pt>
                <c:pt idx="302" formatCode="0.00">
                  <c:v>10.316250000000002</c:v>
                </c:pt>
                <c:pt idx="303" formatCode="0.00">
                  <c:v>10.59125</c:v>
                </c:pt>
                <c:pt idx="304" formatCode="0.00">
                  <c:v>10.957500000000001</c:v>
                </c:pt>
                <c:pt idx="305" formatCode="0.00">
                  <c:v>11.245000000000001</c:v>
                </c:pt>
                <c:pt idx="306" formatCode="0.00">
                  <c:v>11.582500000000001</c:v>
                </c:pt>
                <c:pt idx="307" formatCode="0.00">
                  <c:v>12.622499999999999</c:v>
                </c:pt>
                <c:pt idx="308" formatCode="0.00">
                  <c:v>12.713750000000001</c:v>
                </c:pt>
                <c:pt idx="309" formatCode="0.00">
                  <c:v>13.049999999999999</c:v>
                </c:pt>
                <c:pt idx="310" formatCode="0.00">
                  <c:v>13.175000000000001</c:v>
                </c:pt>
                <c:pt idx="311" formatCode="0.00">
                  <c:v>12.737500000000001</c:v>
                </c:pt>
                <c:pt idx="312" formatCode="0.00">
                  <c:v>13.500000000000002</c:v>
                </c:pt>
                <c:pt idx="313" formatCode="0.00">
                  <c:v>13.9375</c:v>
                </c:pt>
                <c:pt idx="314" formatCode="0.00">
                  <c:v>13.7125</c:v>
                </c:pt>
                <c:pt idx="315" formatCode="0.00">
                  <c:v>12.9125</c:v>
                </c:pt>
                <c:pt idx="316" formatCode="0.00">
                  <c:v>13.450000000000001</c:v>
                </c:pt>
                <c:pt idx="317" formatCode="0.00">
                  <c:v>13.762500000000001</c:v>
                </c:pt>
                <c:pt idx="318" formatCode="0.00">
                  <c:v>13.6</c:v>
                </c:pt>
                <c:pt idx="319" formatCode="0.00">
                  <c:v>13.4575</c:v>
                </c:pt>
                <c:pt idx="320" formatCode="0.00">
                  <c:v>12.594999999999999</c:v>
                </c:pt>
                <c:pt idx="321" formatCode="0.00">
                  <c:v>12.044999999999998</c:v>
                </c:pt>
                <c:pt idx="322" formatCode="0.00">
                  <c:v>12.12</c:v>
                </c:pt>
                <c:pt idx="323" formatCode="0.00">
                  <c:v>11.963750000000001</c:v>
                </c:pt>
                <c:pt idx="324" formatCode="0.00">
                  <c:v>10.685</c:v>
                </c:pt>
                <c:pt idx="325" formatCode="0.00">
                  <c:v>10.7225</c:v>
                </c:pt>
                <c:pt idx="326" formatCode="0.00">
                  <c:v>11.0975</c:v>
                </c:pt>
                <c:pt idx="327" formatCode="0.00">
                  <c:v>11.2775</c:v>
                </c:pt>
                <c:pt idx="328" formatCode="0.00">
                  <c:v>10.199999999999999</c:v>
                </c:pt>
                <c:pt idx="329" formatCode="0.00">
                  <c:v>10.5875</c:v>
                </c:pt>
                <c:pt idx="330" formatCode="0.00">
                  <c:v>9.7162500000000005</c:v>
                </c:pt>
                <c:pt idx="331" formatCode="0.00">
                  <c:v>10.234999999999999</c:v>
                </c:pt>
                <c:pt idx="332" formatCode="0.00">
                  <c:v>10.639999999999999</c:v>
                </c:pt>
                <c:pt idx="333" formatCode="0.00">
                  <c:v>9.6762499999999996</c:v>
                </c:pt>
                <c:pt idx="334" formatCode="0.00">
                  <c:v>9.463750000000001</c:v>
                </c:pt>
                <c:pt idx="335" formatCode="0.00">
                  <c:v>10.088750000000001</c:v>
                </c:pt>
                <c:pt idx="336" formatCode="0.00">
                  <c:v>10.96625</c:v>
                </c:pt>
                <c:pt idx="337" formatCode="0.00">
                  <c:v>10.2675</c:v>
                </c:pt>
                <c:pt idx="338" formatCode="0.00">
                  <c:v>10.901249999999999</c:v>
                </c:pt>
                <c:pt idx="339" formatCode="0.00">
                  <c:v>10.3125</c:v>
                </c:pt>
                <c:pt idx="340" formatCode="0.00">
                  <c:v>10.82375</c:v>
                </c:pt>
                <c:pt idx="341" formatCode="0.00">
                  <c:v>10.57</c:v>
                </c:pt>
                <c:pt idx="342" formatCode="0.00">
                  <c:v>10.844999999999999</c:v>
                </c:pt>
                <c:pt idx="343" formatCode="0.00">
                  <c:v>11.244999999999999</c:v>
                </c:pt>
                <c:pt idx="344" formatCode="0.00">
                  <c:v>12.5075</c:v>
                </c:pt>
                <c:pt idx="345" formatCode="0.00">
                  <c:v>12.69375</c:v>
                </c:pt>
                <c:pt idx="346" formatCode="0.00">
                  <c:v>13.118749999999999</c:v>
                </c:pt>
                <c:pt idx="347" formatCode="0.00">
                  <c:v>13.57</c:v>
                </c:pt>
                <c:pt idx="348" formatCode="0.00">
                  <c:v>13.395</c:v>
                </c:pt>
                <c:pt idx="349" formatCode="0.00">
                  <c:v>14.074999999999999</c:v>
                </c:pt>
                <c:pt idx="350" formatCode="0.00">
                  <c:v>13.925000000000001</c:v>
                </c:pt>
                <c:pt idx="351" formatCode="0.00">
                  <c:v>12.46</c:v>
                </c:pt>
                <c:pt idx="352" formatCode="0.00">
                  <c:v>11.622499999999999</c:v>
                </c:pt>
                <c:pt idx="353" formatCode="0.00">
                  <c:v>12.022500000000001</c:v>
                </c:pt>
                <c:pt idx="354" formatCode="0.00">
                  <c:v>12.384999999999998</c:v>
                </c:pt>
                <c:pt idx="355" formatCode="0.00">
                  <c:v>12.234999999999998</c:v>
                </c:pt>
                <c:pt idx="356" formatCode="0.00">
                  <c:v>13.509999999999998</c:v>
                </c:pt>
                <c:pt idx="357" formatCode="0.00">
                  <c:v>13.099999999999998</c:v>
                </c:pt>
                <c:pt idx="358" formatCode="0.00">
                  <c:v>14.324999999999999</c:v>
                </c:pt>
                <c:pt idx="359" formatCode="0.00">
                  <c:v>14.52375</c:v>
                </c:pt>
                <c:pt idx="360" formatCode="0.00">
                  <c:v>14</c:v>
                </c:pt>
                <c:pt idx="361" formatCode="0.00">
                  <c:v>13.7125</c:v>
                </c:pt>
                <c:pt idx="362" formatCode="0.00">
                  <c:v>13.9375</c:v>
                </c:pt>
                <c:pt idx="363" formatCode="0.00">
                  <c:v>14.537500000000001</c:v>
                </c:pt>
                <c:pt idx="364" formatCode="0.00">
                  <c:v>12.998749999999999</c:v>
                </c:pt>
                <c:pt idx="365" formatCode="0.00">
                  <c:v>13.1425</c:v>
                </c:pt>
                <c:pt idx="366" formatCode="0.00">
                  <c:v>12.105</c:v>
                </c:pt>
                <c:pt idx="367" formatCode="0.00">
                  <c:v>11.075500000000002</c:v>
                </c:pt>
                <c:pt idx="368" formatCode="0.00">
                  <c:v>11.78675</c:v>
                </c:pt>
                <c:pt idx="369" formatCode="0.00">
                  <c:v>11.406749999999999</c:v>
                </c:pt>
                <c:pt idx="370" formatCode="0.00">
                  <c:v>10.228</c:v>
                </c:pt>
                <c:pt idx="371" formatCode="0.00">
                  <c:v>9.1242499999999982</c:v>
                </c:pt>
                <c:pt idx="372" formatCode="0.00">
                  <c:v>9.0804999999999989</c:v>
                </c:pt>
                <c:pt idx="373" formatCode="0.00">
                  <c:v>9.8967500000000008</c:v>
                </c:pt>
                <c:pt idx="374" formatCode="0.00">
                  <c:v>9.12425</c:v>
                </c:pt>
                <c:pt idx="375" formatCode="0.00">
                  <c:v>10.445</c:v>
                </c:pt>
                <c:pt idx="376" formatCode="0.00">
                  <c:v>10.4825</c:v>
                </c:pt>
                <c:pt idx="377" formatCode="0.00">
                  <c:v>10.8375</c:v>
                </c:pt>
                <c:pt idx="378" formatCode="0.00">
                  <c:v>11.19125</c:v>
                </c:pt>
                <c:pt idx="379" formatCode="0.00">
                  <c:v>12.12</c:v>
                </c:pt>
                <c:pt idx="380" formatCode="0.00">
                  <c:v>12.565000000000001</c:v>
                </c:pt>
                <c:pt idx="381" formatCode="0.00">
                  <c:v>12.365</c:v>
                </c:pt>
                <c:pt idx="382" formatCode="0.00">
                  <c:v>12.0375</c:v>
                </c:pt>
                <c:pt idx="383" formatCode="0.00">
                  <c:v>12.475</c:v>
                </c:pt>
                <c:pt idx="384" formatCode="0.00">
                  <c:v>11.462499999999999</c:v>
                </c:pt>
                <c:pt idx="385" formatCode="0.00">
                  <c:v>10.388749999999998</c:v>
                </c:pt>
                <c:pt idx="386" formatCode="0.00">
                  <c:v>10.401249999999999</c:v>
                </c:pt>
                <c:pt idx="387" formatCode="0.00">
                  <c:v>9.776250000000001</c:v>
                </c:pt>
                <c:pt idx="388" formatCode="0.00">
                  <c:v>10.61375</c:v>
                </c:pt>
                <c:pt idx="389" formatCode="0.00">
                  <c:v>10.951250000000002</c:v>
                </c:pt>
                <c:pt idx="390" formatCode="0.00">
                  <c:v>12.42625</c:v>
                </c:pt>
                <c:pt idx="391" formatCode="0.00">
                  <c:v>12.213749999999999</c:v>
                </c:pt>
                <c:pt idx="392" formatCode="0.00">
                  <c:v>13.10125</c:v>
                </c:pt>
                <c:pt idx="393" formatCode="0.00">
                  <c:v>14.25</c:v>
                </c:pt>
                <c:pt idx="394" formatCode="0.00">
                  <c:v>14.387499999999999</c:v>
                </c:pt>
                <c:pt idx="395" formatCode="0.00">
                  <c:v>14.737499999999999</c:v>
                </c:pt>
                <c:pt idx="396" formatCode="0.00">
                  <c:v>14.349999999999998</c:v>
                </c:pt>
                <c:pt idx="397" formatCode="0.00">
                  <c:v>14.762499999999999</c:v>
                </c:pt>
                <c:pt idx="398" formatCode="0.00">
                  <c:v>14.712499999999999</c:v>
                </c:pt>
                <c:pt idx="399" formatCode="0.00">
                  <c:v>14.6875</c:v>
                </c:pt>
                <c:pt idx="400" formatCode="0.00">
                  <c:v>14.500000000000002</c:v>
                </c:pt>
                <c:pt idx="401" formatCode="0.00">
                  <c:v>14.724999999999998</c:v>
                </c:pt>
                <c:pt idx="402" formatCode="0.00">
                  <c:v>15.124999999999998</c:v>
                </c:pt>
                <c:pt idx="403" formatCode="0.00">
                  <c:v>14.787500000000001</c:v>
                </c:pt>
                <c:pt idx="404" formatCode="0.00">
                  <c:v>14.7875</c:v>
                </c:pt>
                <c:pt idx="405" formatCode="0.00">
                  <c:v>14.387499999999999</c:v>
                </c:pt>
                <c:pt idx="406" formatCode="0.00">
                  <c:v>13.674999999999999</c:v>
                </c:pt>
                <c:pt idx="407" formatCode="0.00">
                  <c:v>13.875</c:v>
                </c:pt>
                <c:pt idx="408" formatCode="0.00">
                  <c:v>13.5</c:v>
                </c:pt>
                <c:pt idx="409" formatCode="0.00">
                  <c:v>13.162500000000001</c:v>
                </c:pt>
                <c:pt idx="410" formatCode="0.00">
                  <c:v>13.062500000000002</c:v>
                </c:pt>
                <c:pt idx="411" formatCode="0.00">
                  <c:v>13.137500000000001</c:v>
                </c:pt>
                <c:pt idx="412" formatCode="0.00">
                  <c:v>12.828571428571431</c:v>
                </c:pt>
                <c:pt idx="413" formatCode="0.00">
                  <c:v>12.700000000000001</c:v>
                </c:pt>
                <c:pt idx="414" formatCode="0.00">
                  <c:v>12.933333333333332</c:v>
                </c:pt>
                <c:pt idx="415" formatCode="0.00">
                  <c:v>12.579999999999998</c:v>
                </c:pt>
                <c:pt idx="416" formatCode="0.00">
                  <c:v>13.820000000000002</c:v>
                </c:pt>
                <c:pt idx="417" formatCode="0.00">
                  <c:v>14.3</c:v>
                </c:pt>
                <c:pt idx="418" formatCode="0.00">
                  <c:v>14.52</c:v>
                </c:pt>
                <c:pt idx="419" formatCode="0.00">
                  <c:v>15.040000000000001</c:v>
                </c:pt>
                <c:pt idx="420" formatCode="0.00">
                  <c:v>15.166666666666666</c:v>
                </c:pt>
                <c:pt idx="421" formatCode="0.00">
                  <c:v>14.866666666666665</c:v>
                </c:pt>
                <c:pt idx="422" formatCode="0.00">
                  <c:v>14.499999999999998</c:v>
                </c:pt>
                <c:pt idx="423" formatCode="0.00">
                  <c:v>14.399999999999999</c:v>
                </c:pt>
                <c:pt idx="424" formatCode="0.00">
                  <c:v>14.100000000000001</c:v>
                </c:pt>
                <c:pt idx="425" formatCode="0.00">
                  <c:v>14</c:v>
                </c:pt>
                <c:pt idx="426" formatCode="0.00">
                  <c:v>13.9625</c:v>
                </c:pt>
                <c:pt idx="427" formatCode="0.00">
                  <c:v>14.3125</c:v>
                </c:pt>
                <c:pt idx="428" formatCode="0.00">
                  <c:v>14.1</c:v>
                </c:pt>
                <c:pt idx="429" formatCode="0.00">
                  <c:v>13.942857142857141</c:v>
                </c:pt>
                <c:pt idx="430" formatCode="0.00">
                  <c:v>12.884285714285713</c:v>
                </c:pt>
                <c:pt idx="431" formatCode="0.00">
                  <c:v>12.748333333333333</c:v>
                </c:pt>
                <c:pt idx="432" formatCode="0.00">
                  <c:v>11.051666666666664</c:v>
                </c:pt>
                <c:pt idx="433" formatCode="0.00">
                  <c:v>12.918333333333331</c:v>
                </c:pt>
                <c:pt idx="434" formatCode="0.00">
                  <c:v>13.185</c:v>
                </c:pt>
                <c:pt idx="435" formatCode="0.00">
                  <c:v>11.600000000000001</c:v>
                </c:pt>
                <c:pt idx="436" formatCode="0.00">
                  <c:v>12.52857142857143</c:v>
                </c:pt>
                <c:pt idx="437" formatCode="0.00">
                  <c:v>11.831428571428573</c:v>
                </c:pt>
                <c:pt idx="438" formatCode="0.00">
                  <c:v>12.747142857142858</c:v>
                </c:pt>
                <c:pt idx="439" formatCode="0.00">
                  <c:v>11.998750000000001</c:v>
                </c:pt>
                <c:pt idx="440" formatCode="0.00">
                  <c:v>12.213750000000001</c:v>
                </c:pt>
                <c:pt idx="441" formatCode="0.00">
                  <c:v>12.251250000000001</c:v>
                </c:pt>
                <c:pt idx="442" formatCode="0.00">
                  <c:v>10.979999999999999</c:v>
                </c:pt>
                <c:pt idx="443" formatCode="0.00">
                  <c:v>11.014999999999997</c:v>
                </c:pt>
                <c:pt idx="444" formatCode="0.00">
                  <c:v>9.41</c:v>
                </c:pt>
                <c:pt idx="445" formatCode="0.00">
                  <c:v>9.7074999999999996</c:v>
                </c:pt>
                <c:pt idx="446" formatCode="0.00">
                  <c:v>9.932500000000001</c:v>
                </c:pt>
                <c:pt idx="447" formatCode="0.00">
                  <c:v>10.874999999999998</c:v>
                </c:pt>
                <c:pt idx="448" formatCode="0.00">
                  <c:v>12.2575</c:v>
                </c:pt>
                <c:pt idx="449" formatCode="0.00">
                  <c:v>10.857499999999998</c:v>
                </c:pt>
                <c:pt idx="450" formatCode="0.00">
                  <c:v>10.815</c:v>
                </c:pt>
                <c:pt idx="451" formatCode="0.00">
                  <c:v>10.690000000000001</c:v>
                </c:pt>
                <c:pt idx="452" formatCode="0.00">
                  <c:v>10.971250000000003</c:v>
                </c:pt>
                <c:pt idx="453" formatCode="0.00">
                  <c:v>10.785000000000002</c:v>
                </c:pt>
                <c:pt idx="454" formatCode="0.00">
                  <c:v>10.2125</c:v>
                </c:pt>
                <c:pt idx="455" formatCode="0.00">
                  <c:v>9.8125</c:v>
                </c:pt>
                <c:pt idx="456" formatCode="0.00">
                  <c:v>9.3375000000000004</c:v>
                </c:pt>
                <c:pt idx="457" formatCode="0.00">
                  <c:v>9.2500000000000018</c:v>
                </c:pt>
                <c:pt idx="458" formatCode="0.00">
                  <c:v>9.9887500000000014</c:v>
                </c:pt>
                <c:pt idx="459" formatCode="0.00">
                  <c:v>11.067499999999999</c:v>
                </c:pt>
                <c:pt idx="460" formatCode="0.00">
                  <c:v>11.345000000000001</c:v>
                </c:pt>
                <c:pt idx="461" formatCode="0.00">
                  <c:v>11.206250000000001</c:v>
                </c:pt>
                <c:pt idx="462" formatCode="0.00">
                  <c:v>11.078750000000001</c:v>
                </c:pt>
                <c:pt idx="463" formatCode="0.00">
                  <c:v>10.758750000000003</c:v>
                </c:pt>
                <c:pt idx="464" formatCode="0.00">
                  <c:v>10.236250000000002</c:v>
                </c:pt>
                <c:pt idx="465" formatCode="0.00">
                  <c:v>11.123749999999999</c:v>
                </c:pt>
                <c:pt idx="466" formatCode="0.00">
                  <c:v>11.123749999999999</c:v>
                </c:pt>
                <c:pt idx="467" formatCode="0.00">
                  <c:v>10.886249999999999</c:v>
                </c:pt>
                <c:pt idx="468" formatCode="0.00">
                  <c:v>11.62</c:v>
                </c:pt>
                <c:pt idx="469" formatCode="0.00">
                  <c:v>12.469999999999999</c:v>
                </c:pt>
                <c:pt idx="470" formatCode="0.00">
                  <c:v>13.319999999999999</c:v>
                </c:pt>
                <c:pt idx="471" formatCode="0.00">
                  <c:v>13.789999999999997</c:v>
                </c:pt>
                <c:pt idx="472" formatCode="0.00">
                  <c:v>13.907499999999999</c:v>
                </c:pt>
                <c:pt idx="473" formatCode="0.00">
                  <c:v>12.3025</c:v>
                </c:pt>
                <c:pt idx="474" formatCode="0.00">
                  <c:v>11.702500000000001</c:v>
                </c:pt>
                <c:pt idx="475" formatCode="0.00">
                  <c:v>11.15625</c:v>
                </c:pt>
                <c:pt idx="476" formatCode="0.00">
                  <c:v>10.421250000000001</c:v>
                </c:pt>
                <c:pt idx="477" formatCode="0.00">
                  <c:v>10.20875</c:v>
                </c:pt>
                <c:pt idx="478" formatCode="0.00">
                  <c:v>9.6174999999999997</c:v>
                </c:pt>
                <c:pt idx="479" formatCode="0.00">
                  <c:v>8.8937499999999989</c:v>
                </c:pt>
                <c:pt idx="480" formatCode="0.00">
                  <c:v>8.9987500000000011</c:v>
                </c:pt>
                <c:pt idx="481" formatCode="0.00">
                  <c:v>8.9162499999999998</c:v>
                </c:pt>
                <c:pt idx="482" formatCode="0.00">
                  <c:v>8.6724999999999994</c:v>
                </c:pt>
                <c:pt idx="483" formatCode="0.00">
                  <c:v>8.3525000000000009</c:v>
                </c:pt>
                <c:pt idx="484" formatCode="0.00">
                  <c:v>7.8450000000000006</c:v>
                </c:pt>
                <c:pt idx="485" formatCode="0.00">
                  <c:v>7.0599999999999987</c:v>
                </c:pt>
                <c:pt idx="486" formatCode="0.00">
                  <c:v>6.84375</c:v>
                </c:pt>
                <c:pt idx="487" formatCode="0.00">
                  <c:v>7.2799999999999994</c:v>
                </c:pt>
                <c:pt idx="488" formatCode="0.00">
                  <c:v>7.2675000000000001</c:v>
                </c:pt>
                <c:pt idx="489" formatCode="0.00">
                  <c:v>7.8674999999999997</c:v>
                </c:pt>
                <c:pt idx="490" formatCode="0.00">
                  <c:v>8.5737499999999986</c:v>
                </c:pt>
                <c:pt idx="491" formatCode="0.00">
                  <c:v>9.5525000000000002</c:v>
                </c:pt>
                <c:pt idx="492" formatCode="0.00">
                  <c:v>10.37</c:v>
                </c:pt>
                <c:pt idx="493" formatCode="0.00">
                  <c:v>10.4</c:v>
                </c:pt>
                <c:pt idx="494" formatCode="0.00">
                  <c:v>6.2700000000000005</c:v>
                </c:pt>
                <c:pt idx="495" formatCode="0.00">
                  <c:v>6.7200000000000006</c:v>
                </c:pt>
                <c:pt idx="496" formatCode="0.00">
                  <c:v>5.66</c:v>
                </c:pt>
                <c:pt idx="497" formatCode="0.00">
                  <c:v>7.44</c:v>
                </c:pt>
                <c:pt idx="498" formatCode="0.00">
                  <c:v>8.5400000000000009</c:v>
                </c:pt>
                <c:pt idx="499" formatCode="0.00">
                  <c:v>8.5400000000000009</c:v>
                </c:pt>
                <c:pt idx="500" formatCode="0.00">
                  <c:v>11.700000000000001</c:v>
                </c:pt>
                <c:pt idx="501" formatCode="0.00">
                  <c:v>8.1587499999999995</c:v>
                </c:pt>
                <c:pt idx="502" formatCode="0.00">
                  <c:v>8.2837500000000013</c:v>
                </c:pt>
                <c:pt idx="503" formatCode="0.00">
                  <c:v>9.375</c:v>
                </c:pt>
                <c:pt idx="504" formatCode="0.00">
                  <c:v>9.9350000000000005</c:v>
                </c:pt>
                <c:pt idx="505" formatCode="0.00">
                  <c:v>10.877500000000001</c:v>
                </c:pt>
                <c:pt idx="506" formatCode="0.00">
                  <c:v>11.092499999999999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642688"/>
        <c:axId val="240731264"/>
      </c:scatterChart>
      <c:scatterChart>
        <c:scatterStyle val="lineMarker"/>
        <c:varyColors val="0"/>
        <c:ser>
          <c:idx val="1"/>
          <c:order val="1"/>
          <c:tx>
            <c:strRef>
              <c:f>'PAA solution'!$C$2</c:f>
              <c:strCache>
                <c:ptCount val="1"/>
                <c:pt idx="0">
                  <c:v>Pressure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'PAA solution'!$B$4:$B$2013</c:f>
              <c:numCache>
                <c:formatCode>General</c:formatCode>
                <c:ptCount val="201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50.25</c:v>
                </c:pt>
                <c:pt idx="202" formatCode="0.0">
                  <c:v>50.5</c:v>
                </c:pt>
                <c:pt idx="203" formatCode="0.0">
                  <c:v>50.75</c:v>
                </c:pt>
                <c:pt idx="204" formatCode="0.0">
                  <c:v>51</c:v>
                </c:pt>
                <c:pt idx="205" formatCode="0.0">
                  <c:v>51.25</c:v>
                </c:pt>
                <c:pt idx="206" formatCode="0.0">
                  <c:v>51.5</c:v>
                </c:pt>
                <c:pt idx="207" formatCode="0.0">
                  <c:v>51.75</c:v>
                </c:pt>
                <c:pt idx="208" formatCode="0.0">
                  <c:v>52</c:v>
                </c:pt>
                <c:pt idx="209" formatCode="0.0">
                  <c:v>52.25</c:v>
                </c:pt>
                <c:pt idx="210" formatCode="0.0">
                  <c:v>52.5</c:v>
                </c:pt>
                <c:pt idx="211" formatCode="0.0">
                  <c:v>52.75</c:v>
                </c:pt>
                <c:pt idx="212" formatCode="0.0">
                  <c:v>53</c:v>
                </c:pt>
                <c:pt idx="213" formatCode="0.0">
                  <c:v>53.25</c:v>
                </c:pt>
                <c:pt idx="214" formatCode="0.0">
                  <c:v>53.5</c:v>
                </c:pt>
                <c:pt idx="215" formatCode="0.0">
                  <c:v>53.75</c:v>
                </c:pt>
                <c:pt idx="216" formatCode="0.0">
                  <c:v>54</c:v>
                </c:pt>
                <c:pt idx="217" formatCode="0.0">
                  <c:v>54.25</c:v>
                </c:pt>
                <c:pt idx="218" formatCode="0.0">
                  <c:v>54.5</c:v>
                </c:pt>
                <c:pt idx="219" formatCode="0.0">
                  <c:v>54.75</c:v>
                </c:pt>
                <c:pt idx="220" formatCode="0.0">
                  <c:v>55</c:v>
                </c:pt>
                <c:pt idx="221" formatCode="0.0">
                  <c:v>55.25</c:v>
                </c:pt>
                <c:pt idx="222" formatCode="0.0">
                  <c:v>55.5</c:v>
                </c:pt>
                <c:pt idx="223" formatCode="0.0">
                  <c:v>55.75</c:v>
                </c:pt>
                <c:pt idx="224" formatCode="0.0">
                  <c:v>56</c:v>
                </c:pt>
                <c:pt idx="225" formatCode="0.0">
                  <c:v>56.25</c:v>
                </c:pt>
                <c:pt idx="226" formatCode="0.0">
                  <c:v>56.5</c:v>
                </c:pt>
                <c:pt idx="227" formatCode="0.0">
                  <c:v>56.75</c:v>
                </c:pt>
                <c:pt idx="228" formatCode="0.0">
                  <c:v>57</c:v>
                </c:pt>
                <c:pt idx="229" formatCode="0.0">
                  <c:v>57.25</c:v>
                </c:pt>
                <c:pt idx="230" formatCode="0.0">
                  <c:v>57.5</c:v>
                </c:pt>
                <c:pt idx="231" formatCode="0.0">
                  <c:v>57.75</c:v>
                </c:pt>
                <c:pt idx="232" formatCode="0.0">
                  <c:v>58</c:v>
                </c:pt>
                <c:pt idx="233" formatCode="0.0">
                  <c:v>58.25</c:v>
                </c:pt>
                <c:pt idx="234" formatCode="0.0">
                  <c:v>58.5</c:v>
                </c:pt>
                <c:pt idx="235" formatCode="0.0">
                  <c:v>58.75</c:v>
                </c:pt>
                <c:pt idx="236" formatCode="0.0">
                  <c:v>59</c:v>
                </c:pt>
                <c:pt idx="237" formatCode="0.0">
                  <c:v>59.25</c:v>
                </c:pt>
                <c:pt idx="238" formatCode="0.0">
                  <c:v>59.5</c:v>
                </c:pt>
                <c:pt idx="239" formatCode="0.0">
                  <c:v>59.75</c:v>
                </c:pt>
                <c:pt idx="240" formatCode="0.0">
                  <c:v>60</c:v>
                </c:pt>
                <c:pt idx="241" formatCode="0.0">
                  <c:v>60.25</c:v>
                </c:pt>
                <c:pt idx="242" formatCode="0.0">
                  <c:v>60.5</c:v>
                </c:pt>
                <c:pt idx="243" formatCode="0.0">
                  <c:v>60.75</c:v>
                </c:pt>
                <c:pt idx="244" formatCode="0.0">
                  <c:v>61</c:v>
                </c:pt>
                <c:pt idx="245" formatCode="0.0">
                  <c:v>61.25</c:v>
                </c:pt>
                <c:pt idx="246" formatCode="0.0">
                  <c:v>61.5</c:v>
                </c:pt>
                <c:pt idx="247" formatCode="0.0">
                  <c:v>61.75</c:v>
                </c:pt>
                <c:pt idx="248" formatCode="0.0">
                  <c:v>62</c:v>
                </c:pt>
                <c:pt idx="249" formatCode="0.0">
                  <c:v>62.25</c:v>
                </c:pt>
                <c:pt idx="250" formatCode="0.0">
                  <c:v>62.5</c:v>
                </c:pt>
                <c:pt idx="251" formatCode="0.0">
                  <c:v>62.75</c:v>
                </c:pt>
                <c:pt idx="252" formatCode="0.0">
                  <c:v>63</c:v>
                </c:pt>
                <c:pt idx="253" formatCode="0.0">
                  <c:v>63.25</c:v>
                </c:pt>
                <c:pt idx="254" formatCode="0.0">
                  <c:v>63.5</c:v>
                </c:pt>
                <c:pt idx="255" formatCode="0.0">
                  <c:v>63.75</c:v>
                </c:pt>
                <c:pt idx="256" formatCode="0.0">
                  <c:v>64</c:v>
                </c:pt>
                <c:pt idx="257" formatCode="0.0">
                  <c:v>64.25</c:v>
                </c:pt>
                <c:pt idx="258" formatCode="0.0">
                  <c:v>64.5</c:v>
                </c:pt>
                <c:pt idx="259" formatCode="0.0">
                  <c:v>64.75</c:v>
                </c:pt>
                <c:pt idx="260" formatCode="0.0">
                  <c:v>65</c:v>
                </c:pt>
                <c:pt idx="261" formatCode="0.0">
                  <c:v>65.25</c:v>
                </c:pt>
                <c:pt idx="262" formatCode="0.0">
                  <c:v>65.5</c:v>
                </c:pt>
                <c:pt idx="263" formatCode="0.0">
                  <c:v>65.75</c:v>
                </c:pt>
                <c:pt idx="264" formatCode="0.0">
                  <c:v>66</c:v>
                </c:pt>
                <c:pt idx="265" formatCode="0.0">
                  <c:v>66.25</c:v>
                </c:pt>
                <c:pt idx="266" formatCode="0.0">
                  <c:v>66.5</c:v>
                </c:pt>
                <c:pt idx="267" formatCode="0.0">
                  <c:v>66.75</c:v>
                </c:pt>
                <c:pt idx="268" formatCode="0.0">
                  <c:v>67</c:v>
                </c:pt>
                <c:pt idx="269" formatCode="0.0">
                  <c:v>67.25</c:v>
                </c:pt>
                <c:pt idx="270" formatCode="0.0">
                  <c:v>67.5</c:v>
                </c:pt>
                <c:pt idx="271" formatCode="0.0">
                  <c:v>67.75</c:v>
                </c:pt>
                <c:pt idx="272" formatCode="0.0">
                  <c:v>68</c:v>
                </c:pt>
                <c:pt idx="273" formatCode="0.0">
                  <c:v>68.25</c:v>
                </c:pt>
                <c:pt idx="274" formatCode="0.0">
                  <c:v>68.5</c:v>
                </c:pt>
                <c:pt idx="275" formatCode="0.0">
                  <c:v>68.75</c:v>
                </c:pt>
                <c:pt idx="276" formatCode="0.0">
                  <c:v>69</c:v>
                </c:pt>
                <c:pt idx="277" formatCode="0.0">
                  <c:v>69.25</c:v>
                </c:pt>
                <c:pt idx="278" formatCode="0.0">
                  <c:v>69.5</c:v>
                </c:pt>
                <c:pt idx="279" formatCode="0.0">
                  <c:v>69.75</c:v>
                </c:pt>
                <c:pt idx="280" formatCode="0.0">
                  <c:v>70</c:v>
                </c:pt>
                <c:pt idx="281" formatCode="0.0">
                  <c:v>70.25</c:v>
                </c:pt>
                <c:pt idx="282" formatCode="0.0">
                  <c:v>70.5</c:v>
                </c:pt>
                <c:pt idx="283" formatCode="0.0">
                  <c:v>70.75</c:v>
                </c:pt>
                <c:pt idx="284" formatCode="0.0">
                  <c:v>71</c:v>
                </c:pt>
                <c:pt idx="285" formatCode="0.0">
                  <c:v>71.25</c:v>
                </c:pt>
                <c:pt idx="286" formatCode="0.0">
                  <c:v>71.5</c:v>
                </c:pt>
                <c:pt idx="287" formatCode="0.0">
                  <c:v>71.75</c:v>
                </c:pt>
                <c:pt idx="288" formatCode="0.0">
                  <c:v>72</c:v>
                </c:pt>
                <c:pt idx="289" formatCode="0.0">
                  <c:v>72.25</c:v>
                </c:pt>
                <c:pt idx="290" formatCode="0.0">
                  <c:v>72.5</c:v>
                </c:pt>
                <c:pt idx="291" formatCode="0.0">
                  <c:v>72.75</c:v>
                </c:pt>
                <c:pt idx="292" formatCode="0.0">
                  <c:v>73</c:v>
                </c:pt>
                <c:pt idx="293" formatCode="0.0">
                  <c:v>73.25</c:v>
                </c:pt>
                <c:pt idx="294" formatCode="0.0">
                  <c:v>73.5</c:v>
                </c:pt>
                <c:pt idx="295" formatCode="0.0">
                  <c:v>73.75</c:v>
                </c:pt>
                <c:pt idx="296" formatCode="0.0">
                  <c:v>74</c:v>
                </c:pt>
                <c:pt idx="297" formatCode="0.0">
                  <c:v>74.25</c:v>
                </c:pt>
                <c:pt idx="298" formatCode="0.0">
                  <c:v>74.5</c:v>
                </c:pt>
                <c:pt idx="299" formatCode="0.0">
                  <c:v>74.75</c:v>
                </c:pt>
                <c:pt idx="300" formatCode="0.0">
                  <c:v>75</c:v>
                </c:pt>
                <c:pt idx="301" formatCode="0.0">
                  <c:v>75.25</c:v>
                </c:pt>
                <c:pt idx="302" formatCode="0.0">
                  <c:v>75.5</c:v>
                </c:pt>
                <c:pt idx="303" formatCode="0.0">
                  <c:v>75.75</c:v>
                </c:pt>
                <c:pt idx="304" formatCode="0.0">
                  <c:v>76</c:v>
                </c:pt>
                <c:pt idx="305" formatCode="0.0">
                  <c:v>76.25</c:v>
                </c:pt>
                <c:pt idx="306" formatCode="0.0">
                  <c:v>76.5</c:v>
                </c:pt>
                <c:pt idx="307" formatCode="0.0">
                  <c:v>76.75</c:v>
                </c:pt>
                <c:pt idx="308" formatCode="0.0">
                  <c:v>77</c:v>
                </c:pt>
                <c:pt idx="309" formatCode="0.0">
                  <c:v>77.25</c:v>
                </c:pt>
                <c:pt idx="310" formatCode="0.0">
                  <c:v>77.5</c:v>
                </c:pt>
                <c:pt idx="311" formatCode="0.0">
                  <c:v>77.75</c:v>
                </c:pt>
                <c:pt idx="312" formatCode="0.0">
                  <c:v>78</c:v>
                </c:pt>
                <c:pt idx="313" formatCode="0.0">
                  <c:v>78.25</c:v>
                </c:pt>
                <c:pt idx="314" formatCode="0.0">
                  <c:v>78.5</c:v>
                </c:pt>
                <c:pt idx="315" formatCode="0.0">
                  <c:v>78.75</c:v>
                </c:pt>
                <c:pt idx="316" formatCode="0.0">
                  <c:v>79</c:v>
                </c:pt>
                <c:pt idx="317" formatCode="0.0">
                  <c:v>79.25</c:v>
                </c:pt>
                <c:pt idx="318" formatCode="0.0">
                  <c:v>79.5</c:v>
                </c:pt>
                <c:pt idx="319" formatCode="0.0">
                  <c:v>79.75</c:v>
                </c:pt>
                <c:pt idx="320" formatCode="0.0">
                  <c:v>80</c:v>
                </c:pt>
                <c:pt idx="321" formatCode="0.0">
                  <c:v>80.25</c:v>
                </c:pt>
                <c:pt idx="322" formatCode="0.0">
                  <c:v>80.5</c:v>
                </c:pt>
                <c:pt idx="323" formatCode="0.0">
                  <c:v>80.75</c:v>
                </c:pt>
                <c:pt idx="324" formatCode="0.0">
                  <c:v>81</c:v>
                </c:pt>
                <c:pt idx="325" formatCode="0.0">
                  <c:v>81.25</c:v>
                </c:pt>
                <c:pt idx="326" formatCode="0.0">
                  <c:v>81.5</c:v>
                </c:pt>
                <c:pt idx="327" formatCode="0.0">
                  <c:v>81.75</c:v>
                </c:pt>
                <c:pt idx="328" formatCode="0.0">
                  <c:v>82</c:v>
                </c:pt>
                <c:pt idx="329" formatCode="0.0">
                  <c:v>82.25</c:v>
                </c:pt>
                <c:pt idx="330" formatCode="0.0">
                  <c:v>82.5</c:v>
                </c:pt>
                <c:pt idx="331" formatCode="0.0">
                  <c:v>82.75</c:v>
                </c:pt>
                <c:pt idx="332" formatCode="0.0">
                  <c:v>83</c:v>
                </c:pt>
                <c:pt idx="333" formatCode="0.0">
                  <c:v>83.25</c:v>
                </c:pt>
                <c:pt idx="334" formatCode="0.0">
                  <c:v>83.5</c:v>
                </c:pt>
                <c:pt idx="335" formatCode="0.0">
                  <c:v>83.75</c:v>
                </c:pt>
                <c:pt idx="336" formatCode="0.0">
                  <c:v>84</c:v>
                </c:pt>
                <c:pt idx="337" formatCode="0.0">
                  <c:v>84.25</c:v>
                </c:pt>
                <c:pt idx="338" formatCode="0.0">
                  <c:v>84.5</c:v>
                </c:pt>
                <c:pt idx="339" formatCode="0.0">
                  <c:v>84.75</c:v>
                </c:pt>
                <c:pt idx="340" formatCode="0.0">
                  <c:v>85</c:v>
                </c:pt>
                <c:pt idx="341" formatCode="0.0">
                  <c:v>85.25</c:v>
                </c:pt>
                <c:pt idx="342" formatCode="0.0">
                  <c:v>85.5</c:v>
                </c:pt>
                <c:pt idx="343" formatCode="0.0">
                  <c:v>85.75</c:v>
                </c:pt>
                <c:pt idx="344" formatCode="0.0">
                  <c:v>86</c:v>
                </c:pt>
                <c:pt idx="345" formatCode="0.0">
                  <c:v>86.25</c:v>
                </c:pt>
                <c:pt idx="346" formatCode="0.0">
                  <c:v>86.5</c:v>
                </c:pt>
                <c:pt idx="347" formatCode="0.0">
                  <c:v>86.75</c:v>
                </c:pt>
                <c:pt idx="348" formatCode="0.0">
                  <c:v>87</c:v>
                </c:pt>
                <c:pt idx="349" formatCode="0.0">
                  <c:v>87.25</c:v>
                </c:pt>
                <c:pt idx="350" formatCode="0.0">
                  <c:v>87.5</c:v>
                </c:pt>
                <c:pt idx="351" formatCode="0.0">
                  <c:v>87.75</c:v>
                </c:pt>
                <c:pt idx="352" formatCode="0.0">
                  <c:v>88</c:v>
                </c:pt>
                <c:pt idx="353" formatCode="0.0">
                  <c:v>88.25</c:v>
                </c:pt>
                <c:pt idx="354" formatCode="0.0">
                  <c:v>88.5</c:v>
                </c:pt>
                <c:pt idx="355" formatCode="0.0">
                  <c:v>88.75</c:v>
                </c:pt>
                <c:pt idx="356" formatCode="0.0">
                  <c:v>89</c:v>
                </c:pt>
                <c:pt idx="357" formatCode="0.0">
                  <c:v>89.25</c:v>
                </c:pt>
                <c:pt idx="358" formatCode="0.0">
                  <c:v>89.5</c:v>
                </c:pt>
                <c:pt idx="359" formatCode="0.0">
                  <c:v>89.75</c:v>
                </c:pt>
                <c:pt idx="360" formatCode="0.0">
                  <c:v>90</c:v>
                </c:pt>
                <c:pt idx="361" formatCode="0.0">
                  <c:v>90.25</c:v>
                </c:pt>
                <c:pt idx="362" formatCode="0.0">
                  <c:v>90.5</c:v>
                </c:pt>
                <c:pt idx="363" formatCode="0.0">
                  <c:v>90.75</c:v>
                </c:pt>
                <c:pt idx="364" formatCode="0.0">
                  <c:v>91</c:v>
                </c:pt>
                <c:pt idx="365" formatCode="0.0">
                  <c:v>91.25</c:v>
                </c:pt>
                <c:pt idx="366" formatCode="0.0">
                  <c:v>91.5</c:v>
                </c:pt>
                <c:pt idx="367" formatCode="0.0">
                  <c:v>91.75</c:v>
                </c:pt>
                <c:pt idx="368" formatCode="0.0">
                  <c:v>92</c:v>
                </c:pt>
                <c:pt idx="369" formatCode="0.0">
                  <c:v>92.25</c:v>
                </c:pt>
                <c:pt idx="370" formatCode="0.0">
                  <c:v>92.5</c:v>
                </c:pt>
                <c:pt idx="371" formatCode="0.0">
                  <c:v>92.75</c:v>
                </c:pt>
                <c:pt idx="372" formatCode="0.0">
                  <c:v>93</c:v>
                </c:pt>
                <c:pt idx="373" formatCode="0.0">
                  <c:v>93.25</c:v>
                </c:pt>
                <c:pt idx="374" formatCode="0.0">
                  <c:v>93.5</c:v>
                </c:pt>
                <c:pt idx="375" formatCode="0.0">
                  <c:v>93.75</c:v>
                </c:pt>
                <c:pt idx="376" formatCode="0.0">
                  <c:v>94</c:v>
                </c:pt>
                <c:pt idx="377" formatCode="0.0">
                  <c:v>94.25</c:v>
                </c:pt>
                <c:pt idx="378" formatCode="0.0">
                  <c:v>94.5</c:v>
                </c:pt>
                <c:pt idx="379" formatCode="0.0">
                  <c:v>94.75</c:v>
                </c:pt>
                <c:pt idx="380" formatCode="0.0">
                  <c:v>95</c:v>
                </c:pt>
                <c:pt idx="381" formatCode="0.0">
                  <c:v>95.25</c:v>
                </c:pt>
                <c:pt idx="382" formatCode="0.0">
                  <c:v>95.5</c:v>
                </c:pt>
                <c:pt idx="383" formatCode="0.0">
                  <c:v>95.75</c:v>
                </c:pt>
                <c:pt idx="384" formatCode="0.0">
                  <c:v>96</c:v>
                </c:pt>
                <c:pt idx="385" formatCode="0.0">
                  <c:v>96.25</c:v>
                </c:pt>
                <c:pt idx="386" formatCode="0.0">
                  <c:v>96.5</c:v>
                </c:pt>
                <c:pt idx="387" formatCode="0.0">
                  <c:v>96.75</c:v>
                </c:pt>
                <c:pt idx="388" formatCode="0.0">
                  <c:v>97</c:v>
                </c:pt>
                <c:pt idx="389" formatCode="0.0">
                  <c:v>97.25</c:v>
                </c:pt>
                <c:pt idx="390" formatCode="0.0">
                  <c:v>97.5</c:v>
                </c:pt>
                <c:pt idx="391" formatCode="0.0">
                  <c:v>97.75</c:v>
                </c:pt>
                <c:pt idx="392" formatCode="0.0">
                  <c:v>98</c:v>
                </c:pt>
                <c:pt idx="393" formatCode="0.0">
                  <c:v>98.25</c:v>
                </c:pt>
                <c:pt idx="394" formatCode="0.0">
                  <c:v>98.5</c:v>
                </c:pt>
                <c:pt idx="395" formatCode="0.0">
                  <c:v>98.75</c:v>
                </c:pt>
                <c:pt idx="396" formatCode="0.0">
                  <c:v>99</c:v>
                </c:pt>
                <c:pt idx="397" formatCode="0.0">
                  <c:v>99.25</c:v>
                </c:pt>
                <c:pt idx="398" formatCode="0.0">
                  <c:v>99.5</c:v>
                </c:pt>
                <c:pt idx="399" formatCode="0.0">
                  <c:v>99.75</c:v>
                </c:pt>
                <c:pt idx="400" formatCode="0.0">
                  <c:v>100</c:v>
                </c:pt>
                <c:pt idx="401" formatCode="0.0">
                  <c:v>100.25</c:v>
                </c:pt>
                <c:pt idx="402" formatCode="0.0">
                  <c:v>100.5</c:v>
                </c:pt>
                <c:pt idx="403" formatCode="0.0">
                  <c:v>100.75</c:v>
                </c:pt>
                <c:pt idx="404" formatCode="0.0">
                  <c:v>101</c:v>
                </c:pt>
                <c:pt idx="405" formatCode="0.0">
                  <c:v>101.25</c:v>
                </c:pt>
                <c:pt idx="406" formatCode="0.0">
                  <c:v>101.5</c:v>
                </c:pt>
                <c:pt idx="407" formatCode="0.0">
                  <c:v>101.75</c:v>
                </c:pt>
                <c:pt idx="408" formatCode="0.0">
                  <c:v>102</c:v>
                </c:pt>
                <c:pt idx="409" formatCode="0.0">
                  <c:v>102.25</c:v>
                </c:pt>
                <c:pt idx="410" formatCode="0.0">
                  <c:v>102.5</c:v>
                </c:pt>
                <c:pt idx="411" formatCode="0.0">
                  <c:v>102.75</c:v>
                </c:pt>
                <c:pt idx="412" formatCode="0.0">
                  <c:v>103</c:v>
                </c:pt>
                <c:pt idx="413" formatCode="0.0">
                  <c:v>103.25</c:v>
                </c:pt>
                <c:pt idx="414" formatCode="0.0">
                  <c:v>103.5</c:v>
                </c:pt>
                <c:pt idx="415" formatCode="0.0">
                  <c:v>103.75</c:v>
                </c:pt>
                <c:pt idx="416" formatCode="0.0">
                  <c:v>104</c:v>
                </c:pt>
                <c:pt idx="417" formatCode="0.0">
                  <c:v>104.25</c:v>
                </c:pt>
                <c:pt idx="418" formatCode="0.0">
                  <c:v>104.5</c:v>
                </c:pt>
                <c:pt idx="419" formatCode="0.0">
                  <c:v>104.75</c:v>
                </c:pt>
                <c:pt idx="420" formatCode="0.0">
                  <c:v>105</c:v>
                </c:pt>
                <c:pt idx="421" formatCode="0.0">
                  <c:v>105.25</c:v>
                </c:pt>
                <c:pt idx="422" formatCode="0.0">
                  <c:v>105.5</c:v>
                </c:pt>
                <c:pt idx="423" formatCode="0.0">
                  <c:v>105.75</c:v>
                </c:pt>
                <c:pt idx="424" formatCode="0.0">
                  <c:v>106</c:v>
                </c:pt>
                <c:pt idx="425" formatCode="0.0">
                  <c:v>106.25</c:v>
                </c:pt>
                <c:pt idx="426" formatCode="0.0">
                  <c:v>106.5</c:v>
                </c:pt>
                <c:pt idx="427" formatCode="0.0">
                  <c:v>106.75</c:v>
                </c:pt>
                <c:pt idx="428" formatCode="0.0">
                  <c:v>107</c:v>
                </c:pt>
                <c:pt idx="429" formatCode="0.0">
                  <c:v>107.25</c:v>
                </c:pt>
                <c:pt idx="430" formatCode="0.0">
                  <c:v>107.5</c:v>
                </c:pt>
                <c:pt idx="431" formatCode="0.0">
                  <c:v>107.75</c:v>
                </c:pt>
                <c:pt idx="432" formatCode="0.0">
                  <c:v>108</c:v>
                </c:pt>
                <c:pt idx="433" formatCode="0.0">
                  <c:v>108.25</c:v>
                </c:pt>
                <c:pt idx="434" formatCode="0.0">
                  <c:v>108.5</c:v>
                </c:pt>
                <c:pt idx="435" formatCode="0.0">
                  <c:v>108.75</c:v>
                </c:pt>
                <c:pt idx="436" formatCode="0.0">
                  <c:v>109</c:v>
                </c:pt>
                <c:pt idx="437" formatCode="0.0">
                  <c:v>109.25</c:v>
                </c:pt>
                <c:pt idx="438" formatCode="0.0">
                  <c:v>109.5</c:v>
                </c:pt>
                <c:pt idx="439" formatCode="0.0">
                  <c:v>109.75</c:v>
                </c:pt>
                <c:pt idx="440" formatCode="0.0">
                  <c:v>110</c:v>
                </c:pt>
                <c:pt idx="441" formatCode="0.0">
                  <c:v>110.25</c:v>
                </c:pt>
                <c:pt idx="442" formatCode="0.0">
                  <c:v>110.5</c:v>
                </c:pt>
                <c:pt idx="443" formatCode="0.0">
                  <c:v>110.75</c:v>
                </c:pt>
                <c:pt idx="444" formatCode="0.0">
                  <c:v>111</c:v>
                </c:pt>
                <c:pt idx="445" formatCode="0.0">
                  <c:v>111.25</c:v>
                </c:pt>
                <c:pt idx="446" formatCode="0.0">
                  <c:v>111.5</c:v>
                </c:pt>
                <c:pt idx="447" formatCode="0.0">
                  <c:v>111.75</c:v>
                </c:pt>
                <c:pt idx="448" formatCode="0.0">
                  <c:v>112</c:v>
                </c:pt>
                <c:pt idx="449" formatCode="0.0">
                  <c:v>112.25</c:v>
                </c:pt>
                <c:pt idx="450" formatCode="0.0">
                  <c:v>112.5</c:v>
                </c:pt>
                <c:pt idx="451" formatCode="0.0">
                  <c:v>112.75</c:v>
                </c:pt>
                <c:pt idx="452" formatCode="0.0">
                  <c:v>113</c:v>
                </c:pt>
                <c:pt idx="453" formatCode="0.0">
                  <c:v>113.25</c:v>
                </c:pt>
                <c:pt idx="454" formatCode="0.0">
                  <c:v>113.5</c:v>
                </c:pt>
                <c:pt idx="455" formatCode="0.0">
                  <c:v>113.75</c:v>
                </c:pt>
                <c:pt idx="456" formatCode="0.0">
                  <c:v>114</c:v>
                </c:pt>
                <c:pt idx="457" formatCode="0.0">
                  <c:v>114.25</c:v>
                </c:pt>
                <c:pt idx="458" formatCode="0.0">
                  <c:v>114.5</c:v>
                </c:pt>
                <c:pt idx="459" formatCode="0.0">
                  <c:v>114.75</c:v>
                </c:pt>
                <c:pt idx="460" formatCode="0.0">
                  <c:v>115</c:v>
                </c:pt>
                <c:pt idx="461" formatCode="0.0">
                  <c:v>115.25</c:v>
                </c:pt>
                <c:pt idx="462" formatCode="0.0">
                  <c:v>115.5</c:v>
                </c:pt>
                <c:pt idx="463" formatCode="0.0">
                  <c:v>115.75</c:v>
                </c:pt>
                <c:pt idx="464" formatCode="0.0">
                  <c:v>116</c:v>
                </c:pt>
                <c:pt idx="465" formatCode="0.0">
                  <c:v>116.25</c:v>
                </c:pt>
                <c:pt idx="466" formatCode="0.0">
                  <c:v>116.5</c:v>
                </c:pt>
                <c:pt idx="467" formatCode="0.0">
                  <c:v>116.75</c:v>
                </c:pt>
                <c:pt idx="468" formatCode="0.0">
                  <c:v>117</c:v>
                </c:pt>
                <c:pt idx="469" formatCode="0.0">
                  <c:v>117.25</c:v>
                </c:pt>
                <c:pt idx="470" formatCode="0.0">
                  <c:v>117.5</c:v>
                </c:pt>
                <c:pt idx="471" formatCode="0.0">
                  <c:v>117.75</c:v>
                </c:pt>
                <c:pt idx="472" formatCode="0.0">
                  <c:v>118</c:v>
                </c:pt>
                <c:pt idx="473" formatCode="0.0">
                  <c:v>118.25</c:v>
                </c:pt>
                <c:pt idx="474" formatCode="0.0">
                  <c:v>118.5</c:v>
                </c:pt>
                <c:pt idx="475" formatCode="0.0">
                  <c:v>118.75</c:v>
                </c:pt>
                <c:pt idx="476" formatCode="0.0">
                  <c:v>119</c:v>
                </c:pt>
                <c:pt idx="477" formatCode="0.0">
                  <c:v>119.25</c:v>
                </c:pt>
                <c:pt idx="478" formatCode="0.0">
                  <c:v>119.5</c:v>
                </c:pt>
                <c:pt idx="479" formatCode="0.0">
                  <c:v>119.75</c:v>
                </c:pt>
                <c:pt idx="480" formatCode="0.0">
                  <c:v>120</c:v>
                </c:pt>
                <c:pt idx="481" formatCode="0.0">
                  <c:v>120.25</c:v>
                </c:pt>
                <c:pt idx="482" formatCode="0.0">
                  <c:v>120.5</c:v>
                </c:pt>
                <c:pt idx="483" formatCode="0.0">
                  <c:v>120.75</c:v>
                </c:pt>
                <c:pt idx="484" formatCode="0.0">
                  <c:v>121</c:v>
                </c:pt>
                <c:pt idx="485" formatCode="0.0">
                  <c:v>121.25</c:v>
                </c:pt>
                <c:pt idx="486" formatCode="0.0">
                  <c:v>121.5</c:v>
                </c:pt>
                <c:pt idx="487" formatCode="0.0">
                  <c:v>121.75</c:v>
                </c:pt>
                <c:pt idx="488" formatCode="0.0">
                  <c:v>122</c:v>
                </c:pt>
                <c:pt idx="489" formatCode="0.0">
                  <c:v>122.25</c:v>
                </c:pt>
                <c:pt idx="490" formatCode="0.0">
                  <c:v>122.5</c:v>
                </c:pt>
                <c:pt idx="491" formatCode="0.0">
                  <c:v>122.75</c:v>
                </c:pt>
                <c:pt idx="492" formatCode="0.0">
                  <c:v>123</c:v>
                </c:pt>
                <c:pt idx="493" formatCode="0.0">
                  <c:v>123.25</c:v>
                </c:pt>
                <c:pt idx="494" formatCode="0.0">
                  <c:v>123.5</c:v>
                </c:pt>
                <c:pt idx="495" formatCode="0.0">
                  <c:v>123.75</c:v>
                </c:pt>
                <c:pt idx="496" formatCode="0.0">
                  <c:v>124</c:v>
                </c:pt>
                <c:pt idx="497" formatCode="0.0">
                  <c:v>124.25</c:v>
                </c:pt>
                <c:pt idx="498" formatCode="0.0">
                  <c:v>124.5</c:v>
                </c:pt>
                <c:pt idx="499" formatCode="0.0">
                  <c:v>124.75</c:v>
                </c:pt>
                <c:pt idx="500" formatCode="0.0">
                  <c:v>125</c:v>
                </c:pt>
                <c:pt idx="501" formatCode="0.0">
                  <c:v>125.25</c:v>
                </c:pt>
                <c:pt idx="502" formatCode="0.0">
                  <c:v>125.5</c:v>
                </c:pt>
                <c:pt idx="503" formatCode="0.0">
                  <c:v>125.75</c:v>
                </c:pt>
                <c:pt idx="504" formatCode="0.0">
                  <c:v>126</c:v>
                </c:pt>
                <c:pt idx="505" formatCode="0.0">
                  <c:v>126.25</c:v>
                </c:pt>
                <c:pt idx="506" formatCode="0.0">
                  <c:v>126.5</c:v>
                </c:pt>
              </c:numCache>
            </c:numRef>
          </c:xVal>
          <c:yVal>
            <c:numRef>
              <c:f>'PAA solution'!$C$4:$C$2013</c:f>
              <c:numCache>
                <c:formatCode>General</c:formatCode>
                <c:ptCount val="2010"/>
                <c:pt idx="0">
                  <c:v>6.2585034013605449</c:v>
                </c:pt>
                <c:pt idx="1">
                  <c:v>18.163265306122451</c:v>
                </c:pt>
                <c:pt idx="8">
                  <c:v>10.612244897959185</c:v>
                </c:pt>
                <c:pt idx="16">
                  <c:v>37.95918367346939</c:v>
                </c:pt>
                <c:pt idx="24">
                  <c:v>43.80952380952381</c:v>
                </c:pt>
                <c:pt idx="32">
                  <c:v>50.136054421768712</c:v>
                </c:pt>
                <c:pt idx="36">
                  <c:v>56.122448979591837</c:v>
                </c:pt>
                <c:pt idx="44">
                  <c:v>62.789115646258509</c:v>
                </c:pt>
                <c:pt idx="52">
                  <c:v>68.707482993197289</c:v>
                </c:pt>
                <c:pt idx="60">
                  <c:v>72.244897959183675</c:v>
                </c:pt>
                <c:pt idx="68">
                  <c:v>78.911564625850346</c:v>
                </c:pt>
                <c:pt idx="76">
                  <c:v>85.578231292517017</c:v>
                </c:pt>
                <c:pt idx="84">
                  <c:v>94.217687074829939</c:v>
                </c:pt>
                <c:pt idx="92">
                  <c:v>101.76870748299321</c:v>
                </c:pt>
                <c:pt idx="100">
                  <c:v>109.93197278911565</c:v>
                </c:pt>
                <c:pt idx="108">
                  <c:v>117.34693877551021</c:v>
                </c:pt>
                <c:pt idx="116">
                  <c:v>124.69387755102042</c:v>
                </c:pt>
                <c:pt idx="128">
                  <c:v>124.21768707482994</c:v>
                </c:pt>
                <c:pt idx="148">
                  <c:v>124.08163265306123</c:v>
                </c:pt>
                <c:pt idx="168">
                  <c:v>124.01360544217688</c:v>
                </c:pt>
                <c:pt idx="188">
                  <c:v>124.01360544217688</c:v>
                </c:pt>
                <c:pt idx="192">
                  <c:v>128.50340136054422</c:v>
                </c:pt>
                <c:pt idx="196">
                  <c:v>131.9047619047619</c:v>
                </c:pt>
                <c:pt idx="208">
                  <c:v>136.25850340136054</c:v>
                </c:pt>
                <c:pt idx="212">
                  <c:v>136.1904761904762</c:v>
                </c:pt>
                <c:pt idx="224">
                  <c:v>136.12244897959184</c:v>
                </c:pt>
                <c:pt idx="264">
                  <c:v>136.25850340136054</c:v>
                </c:pt>
                <c:pt idx="308">
                  <c:v>136.32653061224491</c:v>
                </c:pt>
                <c:pt idx="348">
                  <c:v>136.39455782312925</c:v>
                </c:pt>
                <c:pt idx="388">
                  <c:v>136.66666666666669</c:v>
                </c:pt>
                <c:pt idx="428">
                  <c:v>136.9387755102041</c:v>
                </c:pt>
                <c:pt idx="472">
                  <c:v>137.0748299319728</c:v>
                </c:pt>
                <c:pt idx="504">
                  <c:v>137.21088435374151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68128"/>
        <c:axId val="240733184"/>
      </c:scatterChart>
      <c:valAx>
        <c:axId val="24064268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40731264"/>
        <c:crossesAt val="-30"/>
        <c:crossBetween val="midCat"/>
        <c:majorUnit val="20"/>
        <c:minorUnit val="5"/>
      </c:valAx>
      <c:valAx>
        <c:axId val="24073126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3333333333333332E-3"/>
              <c:y val="0.27606663750364535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40642688"/>
        <c:crosses val="autoZero"/>
        <c:crossBetween val="midCat"/>
        <c:majorUnit val="5"/>
        <c:minorUnit val="2.5"/>
      </c:valAx>
      <c:valAx>
        <c:axId val="240733184"/>
        <c:scaling>
          <c:orientation val="minMax"/>
          <c:max val="1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(atm)</a:t>
                </a:r>
              </a:p>
            </c:rich>
          </c:tx>
          <c:layout>
            <c:manualLayout>
              <c:xMode val="edge"/>
              <c:yMode val="edge"/>
              <c:x val="0.94943044619422567"/>
              <c:y val="0.2667381160688247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240768128"/>
        <c:crosses val="max"/>
        <c:crossBetween val="midCat"/>
        <c:majorUnit val="30"/>
        <c:minorUnit val="15"/>
      </c:valAx>
      <c:valAx>
        <c:axId val="24076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73318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934776902887137"/>
          <c:y val="0.62271799358413527"/>
          <c:w val="0.14569356955380577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Viscosity,</a:t>
            </a:r>
            <a:r>
              <a:rPr lang="en-US" sz="1400" b="0" baseline="0"/>
              <a:t> shear stress of</a:t>
            </a:r>
            <a:r>
              <a:rPr lang="en-US" sz="1400" b="0"/>
              <a:t> PAA solution (in scCO2) vs. shear rate</a:t>
            </a:r>
            <a:r>
              <a:rPr lang="en-US" sz="1400" b="0" baseline="0"/>
              <a:t> </a:t>
            </a:r>
            <a:r>
              <a:rPr lang="en-US" sz="1400" b="0"/>
              <a:t>(P=2000psi;</a:t>
            </a:r>
            <a:r>
              <a:rPr lang="en-US" sz="1400" b="0" baseline="0"/>
              <a:t> T=189C)</a:t>
            </a:r>
            <a:endParaRPr lang="en-US" sz="1400" b="0"/>
          </a:p>
        </c:rich>
      </c:tx>
      <c:layout>
        <c:manualLayout>
          <c:xMode val="edge"/>
          <c:yMode val="edge"/>
          <c:x val="0.10057372346528973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815981335666374"/>
          <c:w val="0.70511811023622051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</c:v>
                </c:pt>
                <c:pt idx="1">
                  <c:v>11.6</c:v>
                </c:pt>
                <c:pt idx="2">
                  <c:v>13.1</c:v>
                </c:pt>
                <c:pt idx="3">
                  <c:v>14.7</c:v>
                </c:pt>
                <c:pt idx="4">
                  <c:v>16.3</c:v>
                </c:pt>
                <c:pt idx="5">
                  <c:v>17.899999999999999</c:v>
                </c:pt>
                <c:pt idx="6">
                  <c:v>19.399999999999999</c:v>
                </c:pt>
                <c:pt idx="7">
                  <c:v>21</c:v>
                </c:pt>
                <c:pt idx="8">
                  <c:v>22.6</c:v>
                </c:pt>
                <c:pt idx="9">
                  <c:v>24.2</c:v>
                </c:pt>
                <c:pt idx="10">
                  <c:v>25.7</c:v>
                </c:pt>
                <c:pt idx="11">
                  <c:v>27.3</c:v>
                </c:pt>
                <c:pt idx="12">
                  <c:v>28.9</c:v>
                </c:pt>
                <c:pt idx="13">
                  <c:v>30.4</c:v>
                </c:pt>
                <c:pt idx="14">
                  <c:v>32</c:v>
                </c:pt>
                <c:pt idx="15">
                  <c:v>33.6</c:v>
                </c:pt>
                <c:pt idx="16">
                  <c:v>35.200000000000003</c:v>
                </c:pt>
                <c:pt idx="17">
                  <c:v>36.700000000000003</c:v>
                </c:pt>
                <c:pt idx="18">
                  <c:v>38.299999999999997</c:v>
                </c:pt>
                <c:pt idx="19">
                  <c:v>39.9</c:v>
                </c:pt>
                <c:pt idx="20">
                  <c:v>41.5</c:v>
                </c:pt>
                <c:pt idx="21">
                  <c:v>43</c:v>
                </c:pt>
                <c:pt idx="22">
                  <c:v>44.6</c:v>
                </c:pt>
                <c:pt idx="23">
                  <c:v>46.2</c:v>
                </c:pt>
                <c:pt idx="24">
                  <c:v>47.7</c:v>
                </c:pt>
                <c:pt idx="25">
                  <c:v>49.3</c:v>
                </c:pt>
                <c:pt idx="26">
                  <c:v>50.9</c:v>
                </c:pt>
                <c:pt idx="27">
                  <c:v>52.5</c:v>
                </c:pt>
                <c:pt idx="28">
                  <c:v>54</c:v>
                </c:pt>
                <c:pt idx="29">
                  <c:v>55.6</c:v>
                </c:pt>
                <c:pt idx="30">
                  <c:v>57.2</c:v>
                </c:pt>
                <c:pt idx="31">
                  <c:v>58.8</c:v>
                </c:pt>
                <c:pt idx="32">
                  <c:v>60.3</c:v>
                </c:pt>
                <c:pt idx="33">
                  <c:v>61.9</c:v>
                </c:pt>
                <c:pt idx="34">
                  <c:v>63.5</c:v>
                </c:pt>
                <c:pt idx="35">
                  <c:v>65.099999999999994</c:v>
                </c:pt>
                <c:pt idx="36">
                  <c:v>66.599999999999994</c:v>
                </c:pt>
                <c:pt idx="37">
                  <c:v>68.2</c:v>
                </c:pt>
                <c:pt idx="38">
                  <c:v>69.8</c:v>
                </c:pt>
                <c:pt idx="39">
                  <c:v>71.3</c:v>
                </c:pt>
                <c:pt idx="40">
                  <c:v>72.900000000000006</c:v>
                </c:pt>
                <c:pt idx="41">
                  <c:v>74.5</c:v>
                </c:pt>
                <c:pt idx="42">
                  <c:v>76.099999999999994</c:v>
                </c:pt>
                <c:pt idx="43">
                  <c:v>77.599999999999994</c:v>
                </c:pt>
                <c:pt idx="44">
                  <c:v>79.2</c:v>
                </c:pt>
                <c:pt idx="45">
                  <c:v>80.8</c:v>
                </c:pt>
                <c:pt idx="46">
                  <c:v>82.4</c:v>
                </c:pt>
                <c:pt idx="47">
                  <c:v>83.9</c:v>
                </c:pt>
                <c:pt idx="48">
                  <c:v>85.5</c:v>
                </c:pt>
                <c:pt idx="49">
                  <c:v>87.1</c:v>
                </c:pt>
                <c:pt idx="50">
                  <c:v>88.6</c:v>
                </c:pt>
                <c:pt idx="51">
                  <c:v>90.2</c:v>
                </c:pt>
                <c:pt idx="52">
                  <c:v>91.8</c:v>
                </c:pt>
                <c:pt idx="53">
                  <c:v>93.4</c:v>
                </c:pt>
                <c:pt idx="54">
                  <c:v>94.9</c:v>
                </c:pt>
                <c:pt idx="55">
                  <c:v>96.5</c:v>
                </c:pt>
                <c:pt idx="56">
                  <c:v>98.1</c:v>
                </c:pt>
                <c:pt idx="57">
                  <c:v>99.7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106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112</c:v>
                </c:pt>
                <c:pt idx="66">
                  <c:v>114</c:v>
                </c:pt>
                <c:pt idx="67">
                  <c:v>115</c:v>
                </c:pt>
                <c:pt idx="68">
                  <c:v>117</c:v>
                </c:pt>
                <c:pt idx="69">
                  <c:v>119</c:v>
                </c:pt>
                <c:pt idx="70">
                  <c:v>120</c:v>
                </c:pt>
                <c:pt idx="71">
                  <c:v>122</c:v>
                </c:pt>
                <c:pt idx="72">
                  <c:v>123</c:v>
                </c:pt>
                <c:pt idx="73">
                  <c:v>125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131</c:v>
                </c:pt>
                <c:pt idx="78">
                  <c:v>133</c:v>
                </c:pt>
                <c:pt idx="79">
                  <c:v>134</c:v>
                </c:pt>
                <c:pt idx="80">
                  <c:v>136</c:v>
                </c:pt>
                <c:pt idx="81">
                  <c:v>137</c:v>
                </c:pt>
                <c:pt idx="82">
                  <c:v>139</c:v>
                </c:pt>
                <c:pt idx="83">
                  <c:v>141</c:v>
                </c:pt>
                <c:pt idx="84">
                  <c:v>142</c:v>
                </c:pt>
                <c:pt idx="85">
                  <c:v>144</c:v>
                </c:pt>
                <c:pt idx="86">
                  <c:v>145</c:v>
                </c:pt>
                <c:pt idx="87">
                  <c:v>147</c:v>
                </c:pt>
                <c:pt idx="88">
                  <c:v>148</c:v>
                </c:pt>
                <c:pt idx="89">
                  <c:v>150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178.16666666666666</c:v>
                </c:pt>
                <c:pt idx="1">
                  <c:v>162.33333333333334</c:v>
                </c:pt>
                <c:pt idx="2">
                  <c:v>154.16666666666666</c:v>
                </c:pt>
                <c:pt idx="3">
                  <c:v>166</c:v>
                </c:pt>
                <c:pt idx="4">
                  <c:v>162.33333333333334</c:v>
                </c:pt>
                <c:pt idx="5">
                  <c:v>154.16666666666666</c:v>
                </c:pt>
                <c:pt idx="6">
                  <c:v>166</c:v>
                </c:pt>
                <c:pt idx="7">
                  <c:v>150.98333333333332</c:v>
                </c:pt>
                <c:pt idx="8">
                  <c:v>127.10000000000001</c:v>
                </c:pt>
                <c:pt idx="9">
                  <c:v>126.43333333333334</c:v>
                </c:pt>
                <c:pt idx="10">
                  <c:v>112.03333333333335</c:v>
                </c:pt>
                <c:pt idx="11">
                  <c:v>95.666666666666671</c:v>
                </c:pt>
                <c:pt idx="12">
                  <c:v>75.116666666666674</c:v>
                </c:pt>
                <c:pt idx="13">
                  <c:v>70.233333333333334</c:v>
                </c:pt>
                <c:pt idx="14">
                  <c:v>66.716666666666654</c:v>
                </c:pt>
                <c:pt idx="15">
                  <c:v>54.85</c:v>
                </c:pt>
                <c:pt idx="16">
                  <c:v>56.033333333333331</c:v>
                </c:pt>
                <c:pt idx="17">
                  <c:v>55.04999999999999</c:v>
                </c:pt>
                <c:pt idx="18">
                  <c:v>53.4</c:v>
                </c:pt>
                <c:pt idx="19">
                  <c:v>51.633333333333333</c:v>
                </c:pt>
                <c:pt idx="20">
                  <c:v>45.666666666666664</c:v>
                </c:pt>
                <c:pt idx="21">
                  <c:v>45.066666666666663</c:v>
                </c:pt>
                <c:pt idx="22">
                  <c:v>42.05</c:v>
                </c:pt>
                <c:pt idx="23">
                  <c:v>37.883333333333333</c:v>
                </c:pt>
                <c:pt idx="24">
                  <c:v>33.400000000000006</c:v>
                </c:pt>
                <c:pt idx="25">
                  <c:v>31.216666666666669</c:v>
                </c:pt>
                <c:pt idx="26">
                  <c:v>29.016666666666666</c:v>
                </c:pt>
                <c:pt idx="27">
                  <c:v>28.150000000000002</c:v>
                </c:pt>
                <c:pt idx="28">
                  <c:v>26.966666666666669</c:v>
                </c:pt>
                <c:pt idx="29">
                  <c:v>25.266666666666666</c:v>
                </c:pt>
                <c:pt idx="30">
                  <c:v>26.083333333333332</c:v>
                </c:pt>
                <c:pt idx="31">
                  <c:v>23.666666666666668</c:v>
                </c:pt>
                <c:pt idx="32">
                  <c:v>25.266666666666666</c:v>
                </c:pt>
                <c:pt idx="33">
                  <c:v>24.316666666666666</c:v>
                </c:pt>
                <c:pt idx="34">
                  <c:v>25.349999999999998</c:v>
                </c:pt>
                <c:pt idx="35">
                  <c:v>22.918333333333333</c:v>
                </c:pt>
                <c:pt idx="36">
                  <c:v>21.385000000000002</c:v>
                </c:pt>
                <c:pt idx="37">
                  <c:v>19.701666666666664</c:v>
                </c:pt>
                <c:pt idx="38">
                  <c:v>16.651666666666667</c:v>
                </c:pt>
                <c:pt idx="39">
                  <c:v>14.735000000000001</c:v>
                </c:pt>
                <c:pt idx="40">
                  <c:v>12.968333333333332</c:v>
                </c:pt>
                <c:pt idx="41">
                  <c:v>13.999999999999998</c:v>
                </c:pt>
                <c:pt idx="42">
                  <c:v>13.666666666666664</c:v>
                </c:pt>
                <c:pt idx="43">
                  <c:v>13.199999999999998</c:v>
                </c:pt>
                <c:pt idx="44">
                  <c:v>13.549999999999999</c:v>
                </c:pt>
                <c:pt idx="45">
                  <c:v>14.516666666666666</c:v>
                </c:pt>
                <c:pt idx="46">
                  <c:v>13.633333333333333</c:v>
                </c:pt>
                <c:pt idx="47">
                  <c:v>13.383333333333333</c:v>
                </c:pt>
                <c:pt idx="48">
                  <c:v>13.383333333333333</c:v>
                </c:pt>
                <c:pt idx="49">
                  <c:v>13.399999999999999</c:v>
                </c:pt>
                <c:pt idx="50">
                  <c:v>13.699999999999998</c:v>
                </c:pt>
                <c:pt idx="51">
                  <c:v>12.799999999999999</c:v>
                </c:pt>
                <c:pt idx="52">
                  <c:v>11.993333333333332</c:v>
                </c:pt>
                <c:pt idx="53">
                  <c:v>11.793333333333335</c:v>
                </c:pt>
                <c:pt idx="54">
                  <c:v>10.936666666666666</c:v>
                </c:pt>
                <c:pt idx="55">
                  <c:v>11.136666666666668</c:v>
                </c:pt>
                <c:pt idx="56">
                  <c:v>10.469999999999999</c:v>
                </c:pt>
                <c:pt idx="57">
                  <c:v>10.203333333333335</c:v>
                </c:pt>
                <c:pt idx="58">
                  <c:v>10.343333333333332</c:v>
                </c:pt>
                <c:pt idx="59">
                  <c:v>9.1466666666666665</c:v>
                </c:pt>
                <c:pt idx="60">
                  <c:v>9.4283333333333328</c:v>
                </c:pt>
                <c:pt idx="61">
                  <c:v>9.2449999999999992</c:v>
                </c:pt>
                <c:pt idx="62">
                  <c:v>8.6266666666666669</c:v>
                </c:pt>
                <c:pt idx="63">
                  <c:v>9.7266666666666666</c:v>
                </c:pt>
                <c:pt idx="64">
                  <c:v>9.3133333333333344</c:v>
                </c:pt>
                <c:pt idx="65">
                  <c:v>10.926666666666668</c:v>
                </c:pt>
                <c:pt idx="66">
                  <c:v>10.87</c:v>
                </c:pt>
                <c:pt idx="67">
                  <c:v>10.691666666666668</c:v>
                </c:pt>
                <c:pt idx="68">
                  <c:v>10.984999999999999</c:v>
                </c:pt>
                <c:pt idx="69">
                  <c:v>9.3766666666666669</c:v>
                </c:pt>
                <c:pt idx="70">
                  <c:v>9.2116666666666678</c:v>
                </c:pt>
                <c:pt idx="71">
                  <c:v>7.8133333333333335</c:v>
                </c:pt>
                <c:pt idx="72">
                  <c:v>7.5183333333333335</c:v>
                </c:pt>
                <c:pt idx="73">
                  <c:v>6.57</c:v>
                </c:pt>
                <c:pt idx="74">
                  <c:v>6.38</c:v>
                </c:pt>
                <c:pt idx="75">
                  <c:v>5.9033333333333333</c:v>
                </c:pt>
                <c:pt idx="76">
                  <c:v>6.3366666666666669</c:v>
                </c:pt>
                <c:pt idx="77">
                  <c:v>6.4933333333333332</c:v>
                </c:pt>
                <c:pt idx="78">
                  <c:v>6.03</c:v>
                </c:pt>
                <c:pt idx="79">
                  <c:v>7.9899999999999993</c:v>
                </c:pt>
                <c:pt idx="80">
                  <c:v>7.8983333333333334</c:v>
                </c:pt>
                <c:pt idx="81">
                  <c:v>7.8949999999999987</c:v>
                </c:pt>
                <c:pt idx="82">
                  <c:v>6.9649999999999999</c:v>
                </c:pt>
                <c:pt idx="83">
                  <c:v>6.2566666666666668</c:v>
                </c:pt>
                <c:pt idx="84">
                  <c:v>6.1183333333333332</c:v>
                </c:pt>
                <c:pt idx="85">
                  <c:v>6.2566666666666668</c:v>
                </c:pt>
                <c:pt idx="86">
                  <c:v>6.1183333333333332</c:v>
                </c:pt>
                <c:pt idx="87">
                  <c:v>4.2316666666666665</c:v>
                </c:pt>
                <c:pt idx="88">
                  <c:v>4.4116666666666662</c:v>
                </c:pt>
                <c:pt idx="89">
                  <c:v>5.1049999999999995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56448"/>
        <c:axId val="240884352"/>
      </c:scatterChart>
      <c:scatterChart>
        <c:scatterStyle val="lineMarker"/>
        <c:varyColors val="0"/>
        <c:ser>
          <c:idx val="1"/>
          <c:order val="1"/>
          <c:tx>
            <c:strRef>
              <c:f>'Viscosity vs. Shear Rate'!$J$2</c:f>
              <c:strCache>
                <c:ptCount val="1"/>
                <c:pt idx="0">
                  <c:v>Shear Stress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'Viscosity vs. Shear Rate'!$D$4:$D$93</c:f>
              <c:numCache>
                <c:formatCode>General</c:formatCode>
                <c:ptCount val="90"/>
                <c:pt idx="0">
                  <c:v>10</c:v>
                </c:pt>
                <c:pt idx="1">
                  <c:v>11.6</c:v>
                </c:pt>
                <c:pt idx="2">
                  <c:v>13.1</c:v>
                </c:pt>
                <c:pt idx="3">
                  <c:v>14.7</c:v>
                </c:pt>
                <c:pt idx="4">
                  <c:v>16.3</c:v>
                </c:pt>
                <c:pt idx="5">
                  <c:v>17.899999999999999</c:v>
                </c:pt>
                <c:pt idx="6">
                  <c:v>19.399999999999999</c:v>
                </c:pt>
                <c:pt idx="7">
                  <c:v>21</c:v>
                </c:pt>
                <c:pt idx="8">
                  <c:v>22.6</c:v>
                </c:pt>
                <c:pt idx="9">
                  <c:v>24.2</c:v>
                </c:pt>
                <c:pt idx="10">
                  <c:v>25.7</c:v>
                </c:pt>
                <c:pt idx="11">
                  <c:v>27.3</c:v>
                </c:pt>
                <c:pt idx="12">
                  <c:v>28.9</c:v>
                </c:pt>
                <c:pt idx="13">
                  <c:v>30.4</c:v>
                </c:pt>
                <c:pt idx="14">
                  <c:v>32</c:v>
                </c:pt>
                <c:pt idx="15">
                  <c:v>33.6</c:v>
                </c:pt>
                <c:pt idx="16">
                  <c:v>35.200000000000003</c:v>
                </c:pt>
                <c:pt idx="17">
                  <c:v>36.700000000000003</c:v>
                </c:pt>
                <c:pt idx="18">
                  <c:v>38.299999999999997</c:v>
                </c:pt>
                <c:pt idx="19">
                  <c:v>39.9</c:v>
                </c:pt>
                <c:pt idx="20">
                  <c:v>41.5</c:v>
                </c:pt>
                <c:pt idx="21">
                  <c:v>43</c:v>
                </c:pt>
                <c:pt idx="22">
                  <c:v>44.6</c:v>
                </c:pt>
                <c:pt idx="23">
                  <c:v>46.2</c:v>
                </c:pt>
                <c:pt idx="24">
                  <c:v>47.7</c:v>
                </c:pt>
                <c:pt idx="25">
                  <c:v>49.3</c:v>
                </c:pt>
                <c:pt idx="26">
                  <c:v>50.9</c:v>
                </c:pt>
                <c:pt idx="27">
                  <c:v>52.5</c:v>
                </c:pt>
                <c:pt idx="28">
                  <c:v>54</c:v>
                </c:pt>
                <c:pt idx="29">
                  <c:v>55.6</c:v>
                </c:pt>
                <c:pt idx="30">
                  <c:v>57.2</c:v>
                </c:pt>
                <c:pt idx="31">
                  <c:v>58.8</c:v>
                </c:pt>
                <c:pt idx="32">
                  <c:v>60.3</c:v>
                </c:pt>
                <c:pt idx="33">
                  <c:v>61.9</c:v>
                </c:pt>
                <c:pt idx="34">
                  <c:v>63.5</c:v>
                </c:pt>
                <c:pt idx="35">
                  <c:v>65.099999999999994</c:v>
                </c:pt>
                <c:pt idx="36">
                  <c:v>66.599999999999994</c:v>
                </c:pt>
                <c:pt idx="37">
                  <c:v>68.2</c:v>
                </c:pt>
                <c:pt idx="38">
                  <c:v>69.8</c:v>
                </c:pt>
                <c:pt idx="39">
                  <c:v>71.3</c:v>
                </c:pt>
                <c:pt idx="40">
                  <c:v>72.900000000000006</c:v>
                </c:pt>
                <c:pt idx="41">
                  <c:v>74.5</c:v>
                </c:pt>
                <c:pt idx="42">
                  <c:v>76.099999999999994</c:v>
                </c:pt>
                <c:pt idx="43">
                  <c:v>77.599999999999994</c:v>
                </c:pt>
                <c:pt idx="44">
                  <c:v>79.2</c:v>
                </c:pt>
                <c:pt idx="45">
                  <c:v>80.8</c:v>
                </c:pt>
                <c:pt idx="46">
                  <c:v>82.4</c:v>
                </c:pt>
                <c:pt idx="47">
                  <c:v>83.9</c:v>
                </c:pt>
                <c:pt idx="48">
                  <c:v>85.5</c:v>
                </c:pt>
                <c:pt idx="49">
                  <c:v>87.1</c:v>
                </c:pt>
                <c:pt idx="50">
                  <c:v>88.6</c:v>
                </c:pt>
                <c:pt idx="51">
                  <c:v>90.2</c:v>
                </c:pt>
                <c:pt idx="52">
                  <c:v>91.8</c:v>
                </c:pt>
                <c:pt idx="53">
                  <c:v>93.4</c:v>
                </c:pt>
                <c:pt idx="54">
                  <c:v>94.9</c:v>
                </c:pt>
                <c:pt idx="55">
                  <c:v>96.5</c:v>
                </c:pt>
                <c:pt idx="56">
                  <c:v>98.1</c:v>
                </c:pt>
                <c:pt idx="57">
                  <c:v>99.7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106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112</c:v>
                </c:pt>
                <c:pt idx="66">
                  <c:v>114</c:v>
                </c:pt>
                <c:pt idx="67">
                  <c:v>115</c:v>
                </c:pt>
                <c:pt idx="68">
                  <c:v>117</c:v>
                </c:pt>
                <c:pt idx="69">
                  <c:v>119</c:v>
                </c:pt>
                <c:pt idx="70">
                  <c:v>120</c:v>
                </c:pt>
                <c:pt idx="71">
                  <c:v>122</c:v>
                </c:pt>
                <c:pt idx="72">
                  <c:v>123</c:v>
                </c:pt>
                <c:pt idx="73">
                  <c:v>125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131</c:v>
                </c:pt>
                <c:pt idx="78">
                  <c:v>133</c:v>
                </c:pt>
                <c:pt idx="79">
                  <c:v>134</c:v>
                </c:pt>
                <c:pt idx="80">
                  <c:v>136</c:v>
                </c:pt>
                <c:pt idx="81">
                  <c:v>137</c:v>
                </c:pt>
                <c:pt idx="82">
                  <c:v>139</c:v>
                </c:pt>
                <c:pt idx="83">
                  <c:v>141</c:v>
                </c:pt>
                <c:pt idx="84">
                  <c:v>142</c:v>
                </c:pt>
                <c:pt idx="85">
                  <c:v>144</c:v>
                </c:pt>
                <c:pt idx="86">
                  <c:v>145</c:v>
                </c:pt>
                <c:pt idx="87">
                  <c:v>147</c:v>
                </c:pt>
                <c:pt idx="88">
                  <c:v>148</c:v>
                </c:pt>
                <c:pt idx="89">
                  <c:v>150</c:v>
                </c:pt>
              </c:numCache>
            </c:numRef>
          </c:xVal>
          <c:yVal>
            <c:numRef>
              <c:f>'Viscosity vs. Shear Rate'!$I$4:$I$93</c:f>
              <c:numCache>
                <c:formatCode>0.00</c:formatCode>
                <c:ptCount val="90"/>
                <c:pt idx="0">
                  <c:v>2725.5555555555557</c:v>
                </c:pt>
                <c:pt idx="1">
                  <c:v>2722.2222222222222</c:v>
                </c:pt>
                <c:pt idx="2">
                  <c:v>2705.5555555555557</c:v>
                </c:pt>
                <c:pt idx="3">
                  <c:v>2875.5555555555557</c:v>
                </c:pt>
                <c:pt idx="4">
                  <c:v>2712.2222222222222</c:v>
                </c:pt>
                <c:pt idx="5">
                  <c:v>2510</c:v>
                </c:pt>
                <c:pt idx="6">
                  <c:v>2484.4444444444443</c:v>
                </c:pt>
                <c:pt idx="7">
                  <c:v>2438.8888888888887</c:v>
                </c:pt>
                <c:pt idx="8">
                  <c:v>2326.6666666666665</c:v>
                </c:pt>
                <c:pt idx="9">
                  <c:v>2026.6666666666667</c:v>
                </c:pt>
                <c:pt idx="10">
                  <c:v>1990</c:v>
                </c:pt>
                <c:pt idx="11">
                  <c:v>1994.4444444444443</c:v>
                </c:pt>
                <c:pt idx="12">
                  <c:v>1877.7777777777778</c:v>
                </c:pt>
                <c:pt idx="13">
                  <c:v>1987.7777777777778</c:v>
                </c:pt>
                <c:pt idx="14">
                  <c:v>1931.1111111111111</c:v>
                </c:pt>
                <c:pt idx="15">
                  <c:v>1903.3333333333333</c:v>
                </c:pt>
                <c:pt idx="16">
                  <c:v>1835.5555555555557</c:v>
                </c:pt>
                <c:pt idx="17">
                  <c:v>1753.3333333333333</c:v>
                </c:pt>
                <c:pt idx="18">
                  <c:v>1710.1111111111111</c:v>
                </c:pt>
                <c:pt idx="19">
                  <c:v>1723.4444444444443</c:v>
                </c:pt>
                <c:pt idx="20">
                  <c:v>1580.1111111111111</c:v>
                </c:pt>
                <c:pt idx="21">
                  <c:v>1542.3333333333333</c:v>
                </c:pt>
                <c:pt idx="22">
                  <c:v>1447.8888888888889</c:v>
                </c:pt>
                <c:pt idx="23">
                  <c:v>1440.1111111111111</c:v>
                </c:pt>
                <c:pt idx="24">
                  <c:v>1430.1111111111111</c:v>
                </c:pt>
                <c:pt idx="25">
                  <c:v>1429</c:v>
                </c:pt>
                <c:pt idx="26">
                  <c:v>1450.1111111111111</c:v>
                </c:pt>
                <c:pt idx="27">
                  <c:v>1504.4444444444443</c:v>
                </c:pt>
                <c:pt idx="28">
                  <c:v>1503.3333333333333</c:v>
                </c:pt>
                <c:pt idx="29">
                  <c:v>1454.5555555555557</c:v>
                </c:pt>
                <c:pt idx="30">
                  <c:v>1394.5555555555557</c:v>
                </c:pt>
                <c:pt idx="31">
                  <c:v>1351.2222222222222</c:v>
                </c:pt>
                <c:pt idx="32">
                  <c:v>1285.3333333333333</c:v>
                </c:pt>
                <c:pt idx="33">
                  <c:v>1214.8888888888889</c:v>
                </c:pt>
                <c:pt idx="34">
                  <c:v>1214.8888888888889</c:v>
                </c:pt>
                <c:pt idx="35">
                  <c:v>1140.4444444444443</c:v>
                </c:pt>
                <c:pt idx="36">
                  <c:v>1090.2222222222222</c:v>
                </c:pt>
                <c:pt idx="37">
                  <c:v>964.77777777777783</c:v>
                </c:pt>
                <c:pt idx="38">
                  <c:v>1014.6666666666666</c:v>
                </c:pt>
                <c:pt idx="39">
                  <c:v>1056.8888888888889</c:v>
                </c:pt>
                <c:pt idx="40">
                  <c:v>1082.4444444444443</c:v>
                </c:pt>
                <c:pt idx="41">
                  <c:v>1127.2222222222222</c:v>
                </c:pt>
                <c:pt idx="42">
                  <c:v>1161</c:v>
                </c:pt>
                <c:pt idx="43">
                  <c:v>1106.5555555555557</c:v>
                </c:pt>
                <c:pt idx="44">
                  <c:v>1124.3333333333333</c:v>
                </c:pt>
                <c:pt idx="45">
                  <c:v>1130.1111111111111</c:v>
                </c:pt>
                <c:pt idx="46">
                  <c:v>1130</c:v>
                </c:pt>
                <c:pt idx="47">
                  <c:v>1145.5555555555557</c:v>
                </c:pt>
                <c:pt idx="48">
                  <c:v>1071.3333333333333</c:v>
                </c:pt>
                <c:pt idx="49">
                  <c:v>1071.3333333333333</c:v>
                </c:pt>
                <c:pt idx="50">
                  <c:v>1059.1111111111111</c:v>
                </c:pt>
                <c:pt idx="51">
                  <c:v>1045.4444444444443</c:v>
                </c:pt>
                <c:pt idx="52">
                  <c:v>1052.1111111111111</c:v>
                </c:pt>
                <c:pt idx="53">
                  <c:v>965.88888888888891</c:v>
                </c:pt>
                <c:pt idx="54">
                  <c:v>958.55555555555554</c:v>
                </c:pt>
                <c:pt idx="55">
                  <c:v>994.11111111111109</c:v>
                </c:pt>
                <c:pt idx="56">
                  <c:v>946.77777777777783</c:v>
                </c:pt>
                <c:pt idx="57">
                  <c:v>1066.5555555555557</c:v>
                </c:pt>
                <c:pt idx="58">
                  <c:v>1028</c:v>
                </c:pt>
                <c:pt idx="59">
                  <c:v>1100.2222222222222</c:v>
                </c:pt>
                <c:pt idx="60">
                  <c:v>1105</c:v>
                </c:pt>
                <c:pt idx="61">
                  <c:v>1118.3333333333333</c:v>
                </c:pt>
                <c:pt idx="62">
                  <c:v>1172.3333333333333</c:v>
                </c:pt>
                <c:pt idx="63">
                  <c:v>1151.4444444444443</c:v>
                </c:pt>
                <c:pt idx="64">
                  <c:v>1108.1111111111111</c:v>
                </c:pt>
                <c:pt idx="65">
                  <c:v>1114</c:v>
                </c:pt>
                <c:pt idx="66">
                  <c:v>1011.7777777777778</c:v>
                </c:pt>
                <c:pt idx="67">
                  <c:v>975.33333333333337</c:v>
                </c:pt>
                <c:pt idx="68">
                  <c:v>892.88888888888891</c:v>
                </c:pt>
                <c:pt idx="69">
                  <c:v>832.11111111111109</c:v>
                </c:pt>
                <c:pt idx="70">
                  <c:v>837.66666666666663</c:v>
                </c:pt>
                <c:pt idx="71">
                  <c:v>834.33333333333337</c:v>
                </c:pt>
                <c:pt idx="72">
                  <c:v>810.22222222222217</c:v>
                </c:pt>
                <c:pt idx="73">
                  <c:v>963.55555555555554</c:v>
                </c:pt>
                <c:pt idx="74">
                  <c:v>981</c:v>
                </c:pt>
                <c:pt idx="75">
                  <c:v>939.44444444444446</c:v>
                </c:pt>
                <c:pt idx="76">
                  <c:v>936.33333333333337</c:v>
                </c:pt>
                <c:pt idx="77">
                  <c:v>879.77777777777783</c:v>
                </c:pt>
                <c:pt idx="78">
                  <c:v>881.44444444444446</c:v>
                </c:pt>
                <c:pt idx="79">
                  <c:v>820.66666666666663</c:v>
                </c:pt>
                <c:pt idx="80">
                  <c:v>841.77777777777783</c:v>
                </c:pt>
                <c:pt idx="81">
                  <c:v>907.44444444444446</c:v>
                </c:pt>
                <c:pt idx="82">
                  <c:v>750.875</c:v>
                </c:pt>
                <c:pt idx="83">
                  <c:v>716.14285714285711</c:v>
                </c:pt>
                <c:pt idx="84">
                  <c:v>959.33333333333337</c:v>
                </c:pt>
                <c:pt idx="85">
                  <c:v>869.16666666666663</c:v>
                </c:pt>
                <c:pt idx="86">
                  <c:v>855.66666666666663</c:v>
                </c:pt>
                <c:pt idx="87">
                  <c:v>602.83333333333337</c:v>
                </c:pt>
                <c:pt idx="88">
                  <c:v>640.5</c:v>
                </c:pt>
                <c:pt idx="89">
                  <c:v>749.5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92544"/>
        <c:axId val="240890624"/>
      </c:scatterChart>
      <c:valAx>
        <c:axId val="240856448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40884352"/>
        <c:crossesAt val="-30"/>
        <c:crossBetween val="midCat"/>
        <c:majorUnit val="30"/>
        <c:minorUnit val="10"/>
      </c:valAx>
      <c:valAx>
        <c:axId val="24088435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40856448"/>
        <c:crosses val="autoZero"/>
        <c:crossBetween val="midCat"/>
        <c:majorUnit val="50"/>
        <c:minorUnit val="10"/>
      </c:valAx>
      <c:valAx>
        <c:axId val="240890624"/>
        <c:scaling>
          <c:orientation val="minMax"/>
          <c:max val="28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Shear stress (mPa)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in"/>
        <c:tickLblPos val="nextTo"/>
        <c:crossAx val="240892544"/>
        <c:crosses val="max"/>
        <c:crossBetween val="midCat"/>
        <c:majorUnit val="700"/>
        <c:minorUnit val="350"/>
      </c:valAx>
      <c:valAx>
        <c:axId val="24089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89062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93171787261536"/>
          <c:y val="0.26623651210265381"/>
          <c:w val="0.19096317779554664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Viscosity,</a:t>
            </a:r>
            <a:r>
              <a:rPr lang="en-US" sz="1400" b="0" baseline="0"/>
              <a:t> shear stress of</a:t>
            </a:r>
            <a:r>
              <a:rPr lang="en-US" sz="1400" b="0"/>
              <a:t> 1% PAA solution (in scCO2) vs. shear rate</a:t>
            </a:r>
            <a:r>
              <a:rPr lang="en-US" sz="1400" b="0" baseline="0"/>
              <a:t> </a:t>
            </a:r>
            <a:r>
              <a:rPr lang="en-US" sz="1400" b="0"/>
              <a:t>(P=2000psi;</a:t>
            </a:r>
            <a:r>
              <a:rPr lang="en-US" sz="1400" b="0" baseline="0"/>
              <a:t> T=189C)</a:t>
            </a:r>
            <a:endParaRPr lang="en-US" sz="1400" b="0"/>
          </a:p>
        </c:rich>
      </c:tx>
      <c:layout>
        <c:manualLayout>
          <c:xMode val="edge"/>
          <c:yMode val="edge"/>
          <c:x val="0.10057372346528973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353018372703412"/>
          <c:w val="0.7710963087445396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</c:v>
                </c:pt>
                <c:pt idx="1">
                  <c:v>11.6</c:v>
                </c:pt>
                <c:pt idx="2">
                  <c:v>13.1</c:v>
                </c:pt>
                <c:pt idx="3">
                  <c:v>14.7</c:v>
                </c:pt>
                <c:pt idx="4">
                  <c:v>16.3</c:v>
                </c:pt>
                <c:pt idx="5">
                  <c:v>17.899999999999999</c:v>
                </c:pt>
                <c:pt idx="6">
                  <c:v>19.399999999999999</c:v>
                </c:pt>
                <c:pt idx="7">
                  <c:v>21</c:v>
                </c:pt>
                <c:pt idx="8">
                  <c:v>22.6</c:v>
                </c:pt>
                <c:pt idx="9">
                  <c:v>24.2</c:v>
                </c:pt>
                <c:pt idx="10">
                  <c:v>25.7</c:v>
                </c:pt>
                <c:pt idx="11">
                  <c:v>27.3</c:v>
                </c:pt>
                <c:pt idx="12">
                  <c:v>28.9</c:v>
                </c:pt>
                <c:pt idx="13">
                  <c:v>30.4</c:v>
                </c:pt>
                <c:pt idx="14">
                  <c:v>32</c:v>
                </c:pt>
                <c:pt idx="15">
                  <c:v>33.6</c:v>
                </c:pt>
                <c:pt idx="16">
                  <c:v>35.200000000000003</c:v>
                </c:pt>
                <c:pt idx="17">
                  <c:v>36.700000000000003</c:v>
                </c:pt>
                <c:pt idx="18">
                  <c:v>38.299999999999997</c:v>
                </c:pt>
                <c:pt idx="19">
                  <c:v>39.9</c:v>
                </c:pt>
                <c:pt idx="20">
                  <c:v>41.5</c:v>
                </c:pt>
                <c:pt idx="21">
                  <c:v>43</c:v>
                </c:pt>
                <c:pt idx="22">
                  <c:v>44.6</c:v>
                </c:pt>
                <c:pt idx="23">
                  <c:v>46.2</c:v>
                </c:pt>
                <c:pt idx="24">
                  <c:v>47.7</c:v>
                </c:pt>
                <c:pt idx="25">
                  <c:v>49.3</c:v>
                </c:pt>
                <c:pt idx="26">
                  <c:v>50.9</c:v>
                </c:pt>
                <c:pt idx="27">
                  <c:v>52.5</c:v>
                </c:pt>
                <c:pt idx="28">
                  <c:v>54</c:v>
                </c:pt>
                <c:pt idx="29">
                  <c:v>55.6</c:v>
                </c:pt>
                <c:pt idx="30">
                  <c:v>57.2</c:v>
                </c:pt>
                <c:pt idx="31">
                  <c:v>58.8</c:v>
                </c:pt>
                <c:pt idx="32">
                  <c:v>60.3</c:v>
                </c:pt>
                <c:pt idx="33">
                  <c:v>61.9</c:v>
                </c:pt>
                <c:pt idx="34">
                  <c:v>63.5</c:v>
                </c:pt>
                <c:pt idx="35">
                  <c:v>65.099999999999994</c:v>
                </c:pt>
                <c:pt idx="36">
                  <c:v>66.599999999999994</c:v>
                </c:pt>
                <c:pt idx="37">
                  <c:v>68.2</c:v>
                </c:pt>
                <c:pt idx="38">
                  <c:v>69.8</c:v>
                </c:pt>
                <c:pt idx="39">
                  <c:v>71.3</c:v>
                </c:pt>
                <c:pt idx="40">
                  <c:v>72.900000000000006</c:v>
                </c:pt>
                <c:pt idx="41">
                  <c:v>74.5</c:v>
                </c:pt>
                <c:pt idx="42">
                  <c:v>76.099999999999994</c:v>
                </c:pt>
                <c:pt idx="43">
                  <c:v>77.599999999999994</c:v>
                </c:pt>
                <c:pt idx="44">
                  <c:v>79.2</c:v>
                </c:pt>
                <c:pt idx="45">
                  <c:v>80.8</c:v>
                </c:pt>
                <c:pt idx="46">
                  <c:v>82.4</c:v>
                </c:pt>
                <c:pt idx="47">
                  <c:v>83.9</c:v>
                </c:pt>
                <c:pt idx="48">
                  <c:v>85.5</c:v>
                </c:pt>
                <c:pt idx="49">
                  <c:v>87.1</c:v>
                </c:pt>
                <c:pt idx="50">
                  <c:v>88.6</c:v>
                </c:pt>
                <c:pt idx="51">
                  <c:v>90.2</c:v>
                </c:pt>
                <c:pt idx="52">
                  <c:v>91.8</c:v>
                </c:pt>
                <c:pt idx="53">
                  <c:v>93.4</c:v>
                </c:pt>
                <c:pt idx="54">
                  <c:v>94.9</c:v>
                </c:pt>
                <c:pt idx="55">
                  <c:v>96.5</c:v>
                </c:pt>
                <c:pt idx="56">
                  <c:v>98.1</c:v>
                </c:pt>
                <c:pt idx="57">
                  <c:v>99.7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106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112</c:v>
                </c:pt>
                <c:pt idx="66">
                  <c:v>114</c:v>
                </c:pt>
                <c:pt idx="67">
                  <c:v>115</c:v>
                </c:pt>
                <c:pt idx="68">
                  <c:v>117</c:v>
                </c:pt>
                <c:pt idx="69">
                  <c:v>119</c:v>
                </c:pt>
                <c:pt idx="70">
                  <c:v>120</c:v>
                </c:pt>
                <c:pt idx="71">
                  <c:v>122</c:v>
                </c:pt>
                <c:pt idx="72">
                  <c:v>123</c:v>
                </c:pt>
                <c:pt idx="73">
                  <c:v>125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131</c:v>
                </c:pt>
                <c:pt idx="78">
                  <c:v>133</c:v>
                </c:pt>
                <c:pt idx="79">
                  <c:v>134</c:v>
                </c:pt>
                <c:pt idx="80">
                  <c:v>136</c:v>
                </c:pt>
                <c:pt idx="81">
                  <c:v>137</c:v>
                </c:pt>
                <c:pt idx="82">
                  <c:v>139</c:v>
                </c:pt>
                <c:pt idx="83">
                  <c:v>141</c:v>
                </c:pt>
                <c:pt idx="84">
                  <c:v>142</c:v>
                </c:pt>
                <c:pt idx="85">
                  <c:v>144</c:v>
                </c:pt>
                <c:pt idx="86">
                  <c:v>145</c:v>
                </c:pt>
                <c:pt idx="87">
                  <c:v>147</c:v>
                </c:pt>
                <c:pt idx="88">
                  <c:v>148</c:v>
                </c:pt>
                <c:pt idx="89">
                  <c:v>150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178.16666666666666</c:v>
                </c:pt>
                <c:pt idx="1">
                  <c:v>162.33333333333334</c:v>
                </c:pt>
                <c:pt idx="2">
                  <c:v>154.16666666666666</c:v>
                </c:pt>
                <c:pt idx="3">
                  <c:v>166</c:v>
                </c:pt>
                <c:pt idx="4">
                  <c:v>162.33333333333334</c:v>
                </c:pt>
                <c:pt idx="5">
                  <c:v>154.16666666666666</c:v>
                </c:pt>
                <c:pt idx="6">
                  <c:v>166</c:v>
                </c:pt>
                <c:pt idx="7">
                  <c:v>150.98333333333332</c:v>
                </c:pt>
                <c:pt idx="8">
                  <c:v>127.10000000000001</c:v>
                </c:pt>
                <c:pt idx="9">
                  <c:v>126.43333333333334</c:v>
                </c:pt>
                <c:pt idx="10">
                  <c:v>112.03333333333335</c:v>
                </c:pt>
                <c:pt idx="11">
                  <c:v>95.666666666666671</c:v>
                </c:pt>
                <c:pt idx="12">
                  <c:v>75.116666666666674</c:v>
                </c:pt>
                <c:pt idx="13">
                  <c:v>70.233333333333334</c:v>
                </c:pt>
                <c:pt idx="14">
                  <c:v>66.716666666666654</c:v>
                </c:pt>
                <c:pt idx="15">
                  <c:v>54.85</c:v>
                </c:pt>
                <c:pt idx="16">
                  <c:v>56.033333333333331</c:v>
                </c:pt>
                <c:pt idx="17">
                  <c:v>55.04999999999999</c:v>
                </c:pt>
                <c:pt idx="18">
                  <c:v>53.4</c:v>
                </c:pt>
                <c:pt idx="19">
                  <c:v>51.633333333333333</c:v>
                </c:pt>
                <c:pt idx="20">
                  <c:v>45.666666666666664</c:v>
                </c:pt>
                <c:pt idx="21">
                  <c:v>45.066666666666663</c:v>
                </c:pt>
                <c:pt idx="22">
                  <c:v>42.05</c:v>
                </c:pt>
                <c:pt idx="23">
                  <c:v>37.883333333333333</c:v>
                </c:pt>
                <c:pt idx="24">
                  <c:v>33.400000000000006</c:v>
                </c:pt>
                <c:pt idx="25">
                  <c:v>31.216666666666669</c:v>
                </c:pt>
                <c:pt idx="26">
                  <c:v>29.016666666666666</c:v>
                </c:pt>
                <c:pt idx="27">
                  <c:v>28.150000000000002</c:v>
                </c:pt>
                <c:pt idx="28">
                  <c:v>26.966666666666669</c:v>
                </c:pt>
                <c:pt idx="29">
                  <c:v>25.266666666666666</c:v>
                </c:pt>
                <c:pt idx="30">
                  <c:v>26.083333333333332</c:v>
                </c:pt>
                <c:pt idx="31">
                  <c:v>23.666666666666668</c:v>
                </c:pt>
                <c:pt idx="32">
                  <c:v>25.266666666666666</c:v>
                </c:pt>
                <c:pt idx="33">
                  <c:v>24.316666666666666</c:v>
                </c:pt>
                <c:pt idx="34">
                  <c:v>25.349999999999998</c:v>
                </c:pt>
                <c:pt idx="35">
                  <c:v>22.918333333333333</c:v>
                </c:pt>
                <c:pt idx="36">
                  <c:v>21.385000000000002</c:v>
                </c:pt>
                <c:pt idx="37">
                  <c:v>19.701666666666664</c:v>
                </c:pt>
                <c:pt idx="38">
                  <c:v>16.651666666666667</c:v>
                </c:pt>
                <c:pt idx="39">
                  <c:v>14.735000000000001</c:v>
                </c:pt>
                <c:pt idx="40">
                  <c:v>12.968333333333332</c:v>
                </c:pt>
                <c:pt idx="41">
                  <c:v>13.999999999999998</c:v>
                </c:pt>
                <c:pt idx="42">
                  <c:v>13.666666666666664</c:v>
                </c:pt>
                <c:pt idx="43">
                  <c:v>13.199999999999998</c:v>
                </c:pt>
                <c:pt idx="44">
                  <c:v>13.549999999999999</c:v>
                </c:pt>
                <c:pt idx="45">
                  <c:v>14.516666666666666</c:v>
                </c:pt>
                <c:pt idx="46">
                  <c:v>13.633333333333333</c:v>
                </c:pt>
                <c:pt idx="47">
                  <c:v>13.383333333333333</c:v>
                </c:pt>
                <c:pt idx="48">
                  <c:v>13.383333333333333</c:v>
                </c:pt>
                <c:pt idx="49">
                  <c:v>13.399999999999999</c:v>
                </c:pt>
                <c:pt idx="50">
                  <c:v>13.699999999999998</c:v>
                </c:pt>
                <c:pt idx="51">
                  <c:v>12.799999999999999</c:v>
                </c:pt>
                <c:pt idx="52">
                  <c:v>11.993333333333332</c:v>
                </c:pt>
                <c:pt idx="53">
                  <c:v>11.793333333333335</c:v>
                </c:pt>
                <c:pt idx="54">
                  <c:v>10.936666666666666</c:v>
                </c:pt>
                <c:pt idx="55">
                  <c:v>11.136666666666668</c:v>
                </c:pt>
                <c:pt idx="56">
                  <c:v>10.469999999999999</c:v>
                </c:pt>
                <c:pt idx="57">
                  <c:v>10.203333333333335</c:v>
                </c:pt>
                <c:pt idx="58">
                  <c:v>10.343333333333332</c:v>
                </c:pt>
                <c:pt idx="59">
                  <c:v>9.1466666666666665</c:v>
                </c:pt>
                <c:pt idx="60">
                  <c:v>9.4283333333333328</c:v>
                </c:pt>
                <c:pt idx="61">
                  <c:v>9.2449999999999992</c:v>
                </c:pt>
                <c:pt idx="62">
                  <c:v>8.6266666666666669</c:v>
                </c:pt>
                <c:pt idx="63">
                  <c:v>9.7266666666666666</c:v>
                </c:pt>
                <c:pt idx="64">
                  <c:v>9.3133333333333344</c:v>
                </c:pt>
                <c:pt idx="65">
                  <c:v>10.926666666666668</c:v>
                </c:pt>
                <c:pt idx="66">
                  <c:v>10.87</c:v>
                </c:pt>
                <c:pt idx="67">
                  <c:v>10.691666666666668</c:v>
                </c:pt>
                <c:pt idx="68">
                  <c:v>10.984999999999999</c:v>
                </c:pt>
                <c:pt idx="69">
                  <c:v>9.3766666666666669</c:v>
                </c:pt>
                <c:pt idx="70">
                  <c:v>9.2116666666666678</c:v>
                </c:pt>
                <c:pt idx="71">
                  <c:v>7.8133333333333335</c:v>
                </c:pt>
                <c:pt idx="72">
                  <c:v>7.5183333333333335</c:v>
                </c:pt>
                <c:pt idx="73">
                  <c:v>6.57</c:v>
                </c:pt>
                <c:pt idx="74">
                  <c:v>6.38</c:v>
                </c:pt>
                <c:pt idx="75">
                  <c:v>5.9033333333333333</c:v>
                </c:pt>
                <c:pt idx="76">
                  <c:v>6.3366666666666669</c:v>
                </c:pt>
                <c:pt idx="77">
                  <c:v>6.4933333333333332</c:v>
                </c:pt>
                <c:pt idx="78">
                  <c:v>6.03</c:v>
                </c:pt>
                <c:pt idx="79">
                  <c:v>7.9899999999999993</c:v>
                </c:pt>
                <c:pt idx="80">
                  <c:v>7.8983333333333334</c:v>
                </c:pt>
                <c:pt idx="81">
                  <c:v>7.8949999999999987</c:v>
                </c:pt>
                <c:pt idx="82">
                  <c:v>6.9649999999999999</c:v>
                </c:pt>
                <c:pt idx="83">
                  <c:v>6.2566666666666668</c:v>
                </c:pt>
                <c:pt idx="84">
                  <c:v>6.1183333333333332</c:v>
                </c:pt>
                <c:pt idx="85">
                  <c:v>6.2566666666666668</c:v>
                </c:pt>
                <c:pt idx="86">
                  <c:v>6.1183333333333332</c:v>
                </c:pt>
                <c:pt idx="87">
                  <c:v>4.2316666666666665</c:v>
                </c:pt>
                <c:pt idx="88">
                  <c:v>4.4116666666666662</c:v>
                </c:pt>
                <c:pt idx="89">
                  <c:v>5.1049999999999995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00352"/>
        <c:axId val="240907008"/>
      </c:scatterChart>
      <c:valAx>
        <c:axId val="240900352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40907008"/>
        <c:crossesAt val="-30"/>
        <c:crossBetween val="midCat"/>
        <c:majorUnit val="30"/>
        <c:minorUnit val="10"/>
      </c:valAx>
      <c:valAx>
        <c:axId val="24090700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40900352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50967938399966"/>
          <c:y val="4.2974628171478554E-2"/>
          <c:w val="0.82573169375927447"/>
          <c:h val="0.742874015748031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</c:v>
                </c:pt>
                <c:pt idx="1">
                  <c:v>11.6</c:v>
                </c:pt>
                <c:pt idx="2">
                  <c:v>13.1</c:v>
                </c:pt>
                <c:pt idx="3">
                  <c:v>14.7</c:v>
                </c:pt>
                <c:pt idx="4">
                  <c:v>16.3</c:v>
                </c:pt>
                <c:pt idx="5">
                  <c:v>17.899999999999999</c:v>
                </c:pt>
                <c:pt idx="6">
                  <c:v>19.399999999999999</c:v>
                </c:pt>
                <c:pt idx="7">
                  <c:v>21</c:v>
                </c:pt>
                <c:pt idx="8">
                  <c:v>22.6</c:v>
                </c:pt>
                <c:pt idx="9">
                  <c:v>24.2</c:v>
                </c:pt>
                <c:pt idx="10">
                  <c:v>25.7</c:v>
                </c:pt>
                <c:pt idx="11">
                  <c:v>27.3</c:v>
                </c:pt>
                <c:pt idx="12">
                  <c:v>28.9</c:v>
                </c:pt>
                <c:pt idx="13">
                  <c:v>30.4</c:v>
                </c:pt>
                <c:pt idx="14">
                  <c:v>32</c:v>
                </c:pt>
                <c:pt idx="15">
                  <c:v>33.6</c:v>
                </c:pt>
                <c:pt idx="16">
                  <c:v>35.200000000000003</c:v>
                </c:pt>
                <c:pt idx="17">
                  <c:v>36.700000000000003</c:v>
                </c:pt>
                <c:pt idx="18">
                  <c:v>38.299999999999997</c:v>
                </c:pt>
                <c:pt idx="19">
                  <c:v>39.9</c:v>
                </c:pt>
                <c:pt idx="20">
                  <c:v>41.5</c:v>
                </c:pt>
                <c:pt idx="21">
                  <c:v>43</c:v>
                </c:pt>
                <c:pt idx="22">
                  <c:v>44.6</c:v>
                </c:pt>
                <c:pt idx="23">
                  <c:v>46.2</c:v>
                </c:pt>
                <c:pt idx="24">
                  <c:v>47.7</c:v>
                </c:pt>
                <c:pt idx="25">
                  <c:v>49.3</c:v>
                </c:pt>
                <c:pt idx="26">
                  <c:v>50.9</c:v>
                </c:pt>
                <c:pt idx="27">
                  <c:v>52.5</c:v>
                </c:pt>
                <c:pt idx="28">
                  <c:v>54</c:v>
                </c:pt>
                <c:pt idx="29">
                  <c:v>55.6</c:v>
                </c:pt>
                <c:pt idx="30">
                  <c:v>57.2</c:v>
                </c:pt>
                <c:pt idx="31">
                  <c:v>58.8</c:v>
                </c:pt>
                <c:pt idx="32">
                  <c:v>60.3</c:v>
                </c:pt>
                <c:pt idx="33">
                  <c:v>61.9</c:v>
                </c:pt>
                <c:pt idx="34">
                  <c:v>63.5</c:v>
                </c:pt>
                <c:pt idx="35">
                  <c:v>65.099999999999994</c:v>
                </c:pt>
                <c:pt idx="36">
                  <c:v>66.599999999999994</c:v>
                </c:pt>
                <c:pt idx="37">
                  <c:v>68.2</c:v>
                </c:pt>
                <c:pt idx="38">
                  <c:v>69.8</c:v>
                </c:pt>
                <c:pt idx="39">
                  <c:v>71.3</c:v>
                </c:pt>
                <c:pt idx="40">
                  <c:v>72.900000000000006</c:v>
                </c:pt>
                <c:pt idx="41">
                  <c:v>74.5</c:v>
                </c:pt>
                <c:pt idx="42">
                  <c:v>76.099999999999994</c:v>
                </c:pt>
                <c:pt idx="43">
                  <c:v>77.599999999999994</c:v>
                </c:pt>
                <c:pt idx="44">
                  <c:v>79.2</c:v>
                </c:pt>
                <c:pt idx="45">
                  <c:v>80.8</c:v>
                </c:pt>
                <c:pt idx="46">
                  <c:v>82.4</c:v>
                </c:pt>
                <c:pt idx="47">
                  <c:v>83.9</c:v>
                </c:pt>
                <c:pt idx="48">
                  <c:v>85.5</c:v>
                </c:pt>
                <c:pt idx="49">
                  <c:v>87.1</c:v>
                </c:pt>
                <c:pt idx="50">
                  <c:v>88.6</c:v>
                </c:pt>
                <c:pt idx="51">
                  <c:v>90.2</c:v>
                </c:pt>
                <c:pt idx="52">
                  <c:v>91.8</c:v>
                </c:pt>
                <c:pt idx="53">
                  <c:v>93.4</c:v>
                </c:pt>
                <c:pt idx="54">
                  <c:v>94.9</c:v>
                </c:pt>
                <c:pt idx="55">
                  <c:v>96.5</c:v>
                </c:pt>
                <c:pt idx="56">
                  <c:v>98.1</c:v>
                </c:pt>
                <c:pt idx="57">
                  <c:v>99.7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106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112</c:v>
                </c:pt>
                <c:pt idx="66">
                  <c:v>114</c:v>
                </c:pt>
                <c:pt idx="67">
                  <c:v>115</c:v>
                </c:pt>
                <c:pt idx="68">
                  <c:v>117</c:v>
                </c:pt>
                <c:pt idx="69">
                  <c:v>119</c:v>
                </c:pt>
                <c:pt idx="70">
                  <c:v>120</c:v>
                </c:pt>
                <c:pt idx="71">
                  <c:v>122</c:v>
                </c:pt>
                <c:pt idx="72">
                  <c:v>123</c:v>
                </c:pt>
                <c:pt idx="73">
                  <c:v>125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131</c:v>
                </c:pt>
                <c:pt idx="78">
                  <c:v>133</c:v>
                </c:pt>
                <c:pt idx="79">
                  <c:v>134</c:v>
                </c:pt>
                <c:pt idx="80">
                  <c:v>136</c:v>
                </c:pt>
                <c:pt idx="81">
                  <c:v>137</c:v>
                </c:pt>
                <c:pt idx="82">
                  <c:v>139</c:v>
                </c:pt>
                <c:pt idx="83">
                  <c:v>141</c:v>
                </c:pt>
                <c:pt idx="84">
                  <c:v>142</c:v>
                </c:pt>
                <c:pt idx="85">
                  <c:v>144</c:v>
                </c:pt>
                <c:pt idx="86">
                  <c:v>145</c:v>
                </c:pt>
                <c:pt idx="87">
                  <c:v>147</c:v>
                </c:pt>
                <c:pt idx="88">
                  <c:v>148</c:v>
                </c:pt>
                <c:pt idx="89">
                  <c:v>150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178.16666666666666</c:v>
                </c:pt>
                <c:pt idx="1">
                  <c:v>162.33333333333334</c:v>
                </c:pt>
                <c:pt idx="2">
                  <c:v>154.16666666666666</c:v>
                </c:pt>
                <c:pt idx="3">
                  <c:v>166</c:v>
                </c:pt>
                <c:pt idx="4">
                  <c:v>162.33333333333334</c:v>
                </c:pt>
                <c:pt idx="5">
                  <c:v>154.16666666666666</c:v>
                </c:pt>
                <c:pt idx="6">
                  <c:v>166</c:v>
                </c:pt>
                <c:pt idx="7">
                  <c:v>150.98333333333332</c:v>
                </c:pt>
                <c:pt idx="8">
                  <c:v>127.10000000000001</c:v>
                </c:pt>
                <c:pt idx="9">
                  <c:v>126.43333333333334</c:v>
                </c:pt>
                <c:pt idx="10">
                  <c:v>112.03333333333335</c:v>
                </c:pt>
                <c:pt idx="11">
                  <c:v>95.666666666666671</c:v>
                </c:pt>
                <c:pt idx="12">
                  <c:v>75.116666666666674</c:v>
                </c:pt>
                <c:pt idx="13">
                  <c:v>70.233333333333334</c:v>
                </c:pt>
                <c:pt idx="14">
                  <c:v>66.716666666666654</c:v>
                </c:pt>
                <c:pt idx="15">
                  <c:v>54.85</c:v>
                </c:pt>
                <c:pt idx="16">
                  <c:v>56.033333333333331</c:v>
                </c:pt>
                <c:pt idx="17">
                  <c:v>55.04999999999999</c:v>
                </c:pt>
                <c:pt idx="18">
                  <c:v>53.4</c:v>
                </c:pt>
                <c:pt idx="19">
                  <c:v>51.633333333333333</c:v>
                </c:pt>
                <c:pt idx="20">
                  <c:v>45.666666666666664</c:v>
                </c:pt>
                <c:pt idx="21">
                  <c:v>45.066666666666663</c:v>
                </c:pt>
                <c:pt idx="22">
                  <c:v>42.05</c:v>
                </c:pt>
                <c:pt idx="23">
                  <c:v>37.883333333333333</c:v>
                </c:pt>
                <c:pt idx="24">
                  <c:v>33.400000000000006</c:v>
                </c:pt>
                <c:pt idx="25">
                  <c:v>31.216666666666669</c:v>
                </c:pt>
                <c:pt idx="26">
                  <c:v>29.016666666666666</c:v>
                </c:pt>
                <c:pt idx="27">
                  <c:v>28.150000000000002</c:v>
                </c:pt>
                <c:pt idx="28">
                  <c:v>26.966666666666669</c:v>
                </c:pt>
                <c:pt idx="29">
                  <c:v>25.266666666666666</c:v>
                </c:pt>
                <c:pt idx="30">
                  <c:v>26.083333333333332</c:v>
                </c:pt>
                <c:pt idx="31">
                  <c:v>23.666666666666668</c:v>
                </c:pt>
                <c:pt idx="32">
                  <c:v>25.266666666666666</c:v>
                </c:pt>
                <c:pt idx="33">
                  <c:v>24.316666666666666</c:v>
                </c:pt>
                <c:pt idx="34">
                  <c:v>25.349999999999998</c:v>
                </c:pt>
                <c:pt idx="35">
                  <c:v>22.918333333333333</c:v>
                </c:pt>
                <c:pt idx="36">
                  <c:v>21.385000000000002</c:v>
                </c:pt>
                <c:pt idx="37">
                  <c:v>19.701666666666664</c:v>
                </c:pt>
                <c:pt idx="38">
                  <c:v>16.651666666666667</c:v>
                </c:pt>
                <c:pt idx="39">
                  <c:v>14.735000000000001</c:v>
                </c:pt>
                <c:pt idx="40">
                  <c:v>12.968333333333332</c:v>
                </c:pt>
                <c:pt idx="41">
                  <c:v>13.999999999999998</c:v>
                </c:pt>
                <c:pt idx="42">
                  <c:v>13.666666666666664</c:v>
                </c:pt>
                <c:pt idx="43">
                  <c:v>13.199999999999998</c:v>
                </c:pt>
                <c:pt idx="44">
                  <c:v>13.549999999999999</c:v>
                </c:pt>
                <c:pt idx="45">
                  <c:v>14.516666666666666</c:v>
                </c:pt>
                <c:pt idx="46">
                  <c:v>13.633333333333333</c:v>
                </c:pt>
                <c:pt idx="47">
                  <c:v>13.383333333333333</c:v>
                </c:pt>
                <c:pt idx="48">
                  <c:v>13.383333333333333</c:v>
                </c:pt>
                <c:pt idx="49">
                  <c:v>13.399999999999999</c:v>
                </c:pt>
                <c:pt idx="50">
                  <c:v>13.699999999999998</c:v>
                </c:pt>
                <c:pt idx="51">
                  <c:v>12.799999999999999</c:v>
                </c:pt>
                <c:pt idx="52">
                  <c:v>11.993333333333332</c:v>
                </c:pt>
                <c:pt idx="53">
                  <c:v>11.793333333333335</c:v>
                </c:pt>
                <c:pt idx="54">
                  <c:v>10.936666666666666</c:v>
                </c:pt>
                <c:pt idx="55">
                  <c:v>11.136666666666668</c:v>
                </c:pt>
                <c:pt idx="56">
                  <c:v>10.469999999999999</c:v>
                </c:pt>
                <c:pt idx="57">
                  <c:v>10.203333333333335</c:v>
                </c:pt>
                <c:pt idx="58">
                  <c:v>10.343333333333332</c:v>
                </c:pt>
                <c:pt idx="59">
                  <c:v>9.1466666666666665</c:v>
                </c:pt>
                <c:pt idx="60">
                  <c:v>9.4283333333333328</c:v>
                </c:pt>
                <c:pt idx="61">
                  <c:v>9.2449999999999992</c:v>
                </c:pt>
                <c:pt idx="62">
                  <c:v>8.6266666666666669</c:v>
                </c:pt>
                <c:pt idx="63">
                  <c:v>9.7266666666666666</c:v>
                </c:pt>
                <c:pt idx="64">
                  <c:v>9.3133333333333344</c:v>
                </c:pt>
                <c:pt idx="65">
                  <c:v>10.926666666666668</c:v>
                </c:pt>
                <c:pt idx="66">
                  <c:v>10.87</c:v>
                </c:pt>
                <c:pt idx="67">
                  <c:v>10.691666666666668</c:v>
                </c:pt>
                <c:pt idx="68">
                  <c:v>10.984999999999999</c:v>
                </c:pt>
                <c:pt idx="69">
                  <c:v>9.3766666666666669</c:v>
                </c:pt>
                <c:pt idx="70">
                  <c:v>9.2116666666666678</c:v>
                </c:pt>
                <c:pt idx="71">
                  <c:v>7.8133333333333335</c:v>
                </c:pt>
                <c:pt idx="72">
                  <c:v>7.5183333333333335</c:v>
                </c:pt>
                <c:pt idx="73">
                  <c:v>6.57</c:v>
                </c:pt>
                <c:pt idx="74">
                  <c:v>6.38</c:v>
                </c:pt>
                <c:pt idx="75">
                  <c:v>5.9033333333333333</c:v>
                </c:pt>
                <c:pt idx="76">
                  <c:v>6.3366666666666669</c:v>
                </c:pt>
                <c:pt idx="77">
                  <c:v>6.4933333333333332</c:v>
                </c:pt>
                <c:pt idx="78">
                  <c:v>6.03</c:v>
                </c:pt>
                <c:pt idx="79">
                  <c:v>7.9899999999999993</c:v>
                </c:pt>
                <c:pt idx="80">
                  <c:v>7.8983333333333334</c:v>
                </c:pt>
                <c:pt idx="81">
                  <c:v>7.8949999999999987</c:v>
                </c:pt>
                <c:pt idx="82">
                  <c:v>6.9649999999999999</c:v>
                </c:pt>
                <c:pt idx="83">
                  <c:v>6.2566666666666668</c:v>
                </c:pt>
                <c:pt idx="84">
                  <c:v>6.1183333333333332</c:v>
                </c:pt>
                <c:pt idx="85">
                  <c:v>6.2566666666666668</c:v>
                </c:pt>
                <c:pt idx="86">
                  <c:v>6.1183333333333332</c:v>
                </c:pt>
                <c:pt idx="87">
                  <c:v>4.2316666666666665</c:v>
                </c:pt>
                <c:pt idx="88">
                  <c:v>4.4116666666666662</c:v>
                </c:pt>
                <c:pt idx="89">
                  <c:v>5.1049999999999995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23552"/>
        <c:axId val="242825856"/>
      </c:scatterChart>
      <c:valAx>
        <c:axId val="242823552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42825856"/>
        <c:crossesAt val="-30"/>
        <c:crossBetween val="midCat"/>
        <c:majorUnit val="30"/>
        <c:minorUnit val="10"/>
      </c:valAx>
      <c:valAx>
        <c:axId val="24282585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776564531643499E-3"/>
              <c:y val="0.27143700787401576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42823552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38100</xdr:rowOff>
    </xdr:from>
    <xdr:to>
      <xdr:col>16</xdr:col>
      <xdr:colOff>190500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388620</xdr:colOff>
      <xdr:row>5</xdr:row>
      <xdr:rowOff>144780</xdr:rowOff>
    </xdr:from>
    <xdr:ext cx="184731" cy="264560"/>
    <xdr:sp macro="" textlink="">
      <xdr:nvSpPr>
        <xdr:cNvPr id="3" name="TextBox 2"/>
        <xdr:cNvSpPr txBox="1"/>
      </xdr:nvSpPr>
      <xdr:spPr>
        <a:xfrm>
          <a:off x="10751820" y="10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</xdr:col>
      <xdr:colOff>342900</xdr:colOff>
      <xdr:row>3</xdr:row>
      <xdr:rowOff>171450</xdr:rowOff>
    </xdr:from>
    <xdr:to>
      <xdr:col>17</xdr:col>
      <xdr:colOff>552450</xdr:colOff>
      <xdr:row>26</xdr:row>
      <xdr:rowOff>66675</xdr:rowOff>
    </xdr:to>
    <xdr:grpSp>
      <xdr:nvGrpSpPr>
        <xdr:cNvPr id="7" name="Group 6"/>
        <xdr:cNvGrpSpPr/>
      </xdr:nvGrpSpPr>
      <xdr:grpSpPr>
        <a:xfrm>
          <a:off x="5219700" y="733425"/>
          <a:ext cx="5695950" cy="4057650"/>
          <a:chOff x="9753600" y="731520"/>
          <a:chExt cx="4572000" cy="274320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9753600" y="73152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0424160" y="868680"/>
            <a:ext cx="33778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A1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594360</xdr:colOff>
      <xdr:row>19</xdr:row>
      <xdr:rowOff>83820</xdr:rowOff>
    </xdr:from>
    <xdr:to>
      <xdr:col>19</xdr:col>
      <xdr:colOff>144780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19</xdr:col>
      <xdr:colOff>160020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26</xdr:col>
      <xdr:colOff>480060</xdr:colOff>
      <xdr:row>18</xdr:row>
      <xdr:rowOff>0</xdr:rowOff>
    </xdr:to>
    <xdr:grpSp>
      <xdr:nvGrpSpPr>
        <xdr:cNvPr id="5" name="Group 4"/>
        <xdr:cNvGrpSpPr/>
      </xdr:nvGrpSpPr>
      <xdr:grpSpPr>
        <a:xfrm>
          <a:off x="12430125" y="638175"/>
          <a:ext cx="4137660" cy="2714625"/>
          <a:chOff x="12496800" y="632460"/>
          <a:chExt cx="4137660" cy="2743200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2496800" y="632460"/>
          <a:ext cx="413766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6047720" y="838200"/>
            <a:ext cx="3329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B1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99"/>
  <sheetViews>
    <sheetView workbookViewId="0">
      <selection activeCell="J26" sqref="J26"/>
    </sheetView>
  </sheetViews>
  <sheetFormatPr defaultRowHeight="15" x14ac:dyDescent="0.25"/>
  <sheetData>
    <row r="2" spans="4:7" ht="14.45" x14ac:dyDescent="0.3">
      <c r="D2" t="s">
        <v>1</v>
      </c>
      <c r="E2" t="s">
        <v>0</v>
      </c>
      <c r="F2" t="s">
        <v>0</v>
      </c>
      <c r="G2" t="s">
        <v>0</v>
      </c>
    </row>
    <row r="3" spans="4:7" x14ac:dyDescent="0.25">
      <c r="D3" t="s">
        <v>3</v>
      </c>
      <c r="E3" t="s">
        <v>4</v>
      </c>
      <c r="F3" t="s">
        <v>4</v>
      </c>
      <c r="G3" t="s">
        <v>2</v>
      </c>
    </row>
    <row r="4" spans="4:7" ht="14.45" x14ac:dyDescent="0.3">
      <c r="D4">
        <v>0.25</v>
      </c>
      <c r="E4">
        <f>(F4+F5+F6+F7+F8+F9)/6</f>
        <v>1.5149999999999999</v>
      </c>
      <c r="F4">
        <f>G4*1000</f>
        <v>-0.72000000000000008</v>
      </c>
      <c r="G4">
        <v>-7.2000000000000005E-4</v>
      </c>
    </row>
    <row r="5" spans="4:7" ht="14.45" x14ac:dyDescent="0.3">
      <c r="D5">
        <v>0.5</v>
      </c>
      <c r="E5">
        <f t="shared" ref="E5:E7" si="0">(F5+F6+F7+F8+F9+F10)/6</f>
        <v>1.9266666666666665</v>
      </c>
      <c r="F5">
        <f t="shared" ref="F5:F68" si="1">G5*1000</f>
        <v>2.92</v>
      </c>
      <c r="G5">
        <v>2.9199999999999999E-3</v>
      </c>
    </row>
    <row r="6" spans="4:7" ht="14.45" x14ac:dyDescent="0.3">
      <c r="D6">
        <v>0.75</v>
      </c>
      <c r="E6">
        <f t="shared" si="0"/>
        <v>1.391</v>
      </c>
      <c r="F6">
        <f t="shared" si="1"/>
        <v>1.27</v>
      </c>
      <c r="G6">
        <v>1.2700000000000001E-3</v>
      </c>
    </row>
    <row r="7" spans="4:7" ht="14.45" x14ac:dyDescent="0.3">
      <c r="D7">
        <v>1</v>
      </c>
      <c r="E7">
        <f t="shared" si="0"/>
        <v>1.2001666666666668</v>
      </c>
      <c r="F7">
        <f t="shared" si="1"/>
        <v>2.77</v>
      </c>
      <c r="G7">
        <v>2.7699999999999999E-3</v>
      </c>
    </row>
    <row r="8" spans="4:7" ht="14.45" x14ac:dyDescent="0.3">
      <c r="D8">
        <v>1.25</v>
      </c>
      <c r="E8">
        <f t="shared" ref="E8:E71" si="2">(F5+F6+F7+F8+F9+F10)/6</f>
        <v>1.9266666666666665</v>
      </c>
      <c r="F8">
        <f t="shared" si="1"/>
        <v>1.57</v>
      </c>
      <c r="G8">
        <v>1.57E-3</v>
      </c>
    </row>
    <row r="9" spans="4:7" ht="14.45" x14ac:dyDescent="0.3">
      <c r="D9">
        <v>1.5</v>
      </c>
      <c r="E9">
        <f t="shared" si="2"/>
        <v>1.391</v>
      </c>
      <c r="F9">
        <f t="shared" si="1"/>
        <v>1.28</v>
      </c>
      <c r="G9">
        <v>1.2800000000000001E-3</v>
      </c>
    </row>
    <row r="10" spans="4:7" ht="14.45" x14ac:dyDescent="0.3">
      <c r="D10">
        <v>1.75</v>
      </c>
      <c r="E10">
        <f t="shared" si="2"/>
        <v>1.2001666666666668</v>
      </c>
      <c r="F10">
        <f t="shared" si="1"/>
        <v>1.75</v>
      </c>
      <c r="G10">
        <v>1.75E-3</v>
      </c>
    </row>
    <row r="11" spans="4:7" ht="14.45" x14ac:dyDescent="0.3">
      <c r="D11">
        <v>2</v>
      </c>
      <c r="E11">
        <f t="shared" si="2"/>
        <v>0.71233333333333337</v>
      </c>
      <c r="F11">
        <f t="shared" si="1"/>
        <v>-0.29399999999999998</v>
      </c>
      <c r="G11">
        <v>-2.9399999999999999E-4</v>
      </c>
    </row>
    <row r="12" spans="4:7" ht="14.45" x14ac:dyDescent="0.3">
      <c r="D12">
        <v>2.25</v>
      </c>
      <c r="E12">
        <f t="shared" si="2"/>
        <v>0.37233333333333335</v>
      </c>
      <c r="F12">
        <f t="shared" si="1"/>
        <v>0.125</v>
      </c>
      <c r="G12">
        <v>1.25E-4</v>
      </c>
    </row>
    <row r="13" spans="4:7" ht="14.45" x14ac:dyDescent="0.3">
      <c r="D13">
        <v>2.5</v>
      </c>
      <c r="E13">
        <f t="shared" si="2"/>
        <v>0.25416666666666665</v>
      </c>
      <c r="F13">
        <f t="shared" si="1"/>
        <v>-0.157</v>
      </c>
      <c r="G13">
        <v>-1.5699999999999999E-4</v>
      </c>
    </row>
    <row r="14" spans="4:7" ht="14.45" x14ac:dyDescent="0.3">
      <c r="D14">
        <v>2.75</v>
      </c>
      <c r="E14">
        <f t="shared" si="2"/>
        <v>-0.44249999999999995</v>
      </c>
      <c r="F14">
        <f t="shared" si="1"/>
        <v>-0.47</v>
      </c>
      <c r="G14">
        <v>-4.6999999999999999E-4</v>
      </c>
    </row>
    <row r="15" spans="4:7" ht="14.45" x14ac:dyDescent="0.3">
      <c r="D15">
        <v>3</v>
      </c>
      <c r="E15">
        <f t="shared" si="2"/>
        <v>-0.46933333333333332</v>
      </c>
      <c r="F15">
        <f t="shared" si="1"/>
        <v>0.57099999999999995</v>
      </c>
      <c r="G15">
        <v>5.71E-4</v>
      </c>
    </row>
    <row r="16" spans="4:7" ht="14.45" x14ac:dyDescent="0.3">
      <c r="D16">
        <v>3.25</v>
      </c>
      <c r="E16">
        <f t="shared" si="2"/>
        <v>-0.54816666666666658</v>
      </c>
      <c r="F16">
        <f t="shared" si="1"/>
        <v>-2.4299999999999997</v>
      </c>
      <c r="G16">
        <v>-2.4299999999999999E-3</v>
      </c>
    </row>
    <row r="17" spans="4:7" ht="14.45" x14ac:dyDescent="0.3">
      <c r="D17">
        <v>3.5</v>
      </c>
      <c r="E17">
        <f t="shared" si="2"/>
        <v>-0.16199999999999992</v>
      </c>
      <c r="F17">
        <f t="shared" si="1"/>
        <v>-0.45500000000000002</v>
      </c>
      <c r="G17">
        <v>-4.55E-4</v>
      </c>
    </row>
    <row r="18" spans="4:7" ht="14.45" x14ac:dyDescent="0.3">
      <c r="D18">
        <v>3.75</v>
      </c>
      <c r="E18">
        <f t="shared" si="2"/>
        <v>-1.3833333333333225E-2</v>
      </c>
      <c r="F18">
        <f t="shared" si="1"/>
        <v>-0.34799999999999998</v>
      </c>
      <c r="G18">
        <v>-3.48E-4</v>
      </c>
    </row>
    <row r="19" spans="4:7" ht="14.45" x14ac:dyDescent="0.3">
      <c r="D19">
        <v>4</v>
      </c>
      <c r="E19">
        <f t="shared" si="2"/>
        <v>2.750000000000008E-2</v>
      </c>
      <c r="F19">
        <f t="shared" si="1"/>
        <v>2.16</v>
      </c>
      <c r="G19">
        <v>2.16E-3</v>
      </c>
    </row>
    <row r="20" spans="4:7" ht="14.45" x14ac:dyDescent="0.3">
      <c r="D20">
        <v>4.25</v>
      </c>
      <c r="E20">
        <f t="shared" si="2"/>
        <v>0.43921666666666664</v>
      </c>
      <c r="F20">
        <f t="shared" si="1"/>
        <v>0.41899999999999998</v>
      </c>
      <c r="G20">
        <v>4.1899999999999999E-4</v>
      </c>
    </row>
    <row r="21" spans="4:7" ht="14.45" x14ac:dyDescent="0.3">
      <c r="D21">
        <v>4.5</v>
      </c>
      <c r="E21">
        <f t="shared" si="2"/>
        <v>0.57938333333333336</v>
      </c>
      <c r="F21">
        <f t="shared" si="1"/>
        <v>0.81899999999999995</v>
      </c>
      <c r="G21">
        <v>8.1899999999999996E-4</v>
      </c>
    </row>
    <row r="22" spans="4:7" ht="14.45" x14ac:dyDescent="0.3">
      <c r="D22">
        <v>4.75</v>
      </c>
      <c r="E22">
        <f t="shared" si="2"/>
        <v>0.78221666666666667</v>
      </c>
      <c r="F22">
        <f t="shared" si="1"/>
        <v>4.0299999999999996E-2</v>
      </c>
      <c r="G22">
        <v>4.0299999999999997E-5</v>
      </c>
    </row>
    <row r="23" spans="4:7" ht="14.45" x14ac:dyDescent="0.3">
      <c r="D23">
        <v>5</v>
      </c>
      <c r="E23">
        <f t="shared" si="2"/>
        <v>0.85721666666666663</v>
      </c>
      <c r="F23">
        <f t="shared" si="1"/>
        <v>0.38600000000000001</v>
      </c>
      <c r="G23">
        <v>3.86E-4</v>
      </c>
    </row>
    <row r="24" spans="4:7" ht="14.45" x14ac:dyDescent="0.3">
      <c r="D24">
        <v>5.25</v>
      </c>
      <c r="E24">
        <f t="shared" si="2"/>
        <v>1.0057166666666666</v>
      </c>
      <c r="F24">
        <f t="shared" si="1"/>
        <v>0.86899999999999999</v>
      </c>
      <c r="G24">
        <v>8.6899999999999998E-4</v>
      </c>
    </row>
    <row r="25" spans="4:7" ht="14.45" x14ac:dyDescent="0.3">
      <c r="D25">
        <v>5.5</v>
      </c>
      <c r="E25">
        <f t="shared" si="2"/>
        <v>1.08755</v>
      </c>
      <c r="F25">
        <f t="shared" si="1"/>
        <v>2.61</v>
      </c>
      <c r="G25">
        <v>2.6099999999999999E-3</v>
      </c>
    </row>
    <row r="26" spans="4:7" ht="14.45" x14ac:dyDescent="0.3">
      <c r="D26">
        <v>5.75</v>
      </c>
      <c r="E26">
        <f t="shared" si="2"/>
        <v>1.1088333333333333</v>
      </c>
      <c r="F26">
        <f t="shared" si="1"/>
        <v>1.31</v>
      </c>
      <c r="G26">
        <v>1.31E-3</v>
      </c>
    </row>
    <row r="27" spans="4:7" x14ac:dyDescent="0.25">
      <c r="D27">
        <v>6</v>
      </c>
      <c r="E27">
        <f t="shared" si="2"/>
        <v>1.0596500000000002</v>
      </c>
      <c r="F27">
        <f t="shared" si="1"/>
        <v>1.31</v>
      </c>
      <c r="G27">
        <v>1.31E-3</v>
      </c>
    </row>
    <row r="28" spans="4:7" x14ac:dyDescent="0.25">
      <c r="D28">
        <v>6.25</v>
      </c>
      <c r="E28">
        <f t="shared" si="2"/>
        <v>0.81248333333333356</v>
      </c>
      <c r="F28">
        <f t="shared" si="1"/>
        <v>0.16799999999999998</v>
      </c>
      <c r="G28">
        <v>1.6799999999999999E-4</v>
      </c>
    </row>
    <row r="29" spans="4:7" x14ac:dyDescent="0.25">
      <c r="D29">
        <v>6.5</v>
      </c>
      <c r="E29">
        <f t="shared" si="2"/>
        <v>0.42598333333333338</v>
      </c>
      <c r="F29">
        <f t="shared" si="1"/>
        <v>9.0899999999999995E-2</v>
      </c>
      <c r="G29">
        <v>9.09E-5</v>
      </c>
    </row>
    <row r="30" spans="4:7" x14ac:dyDescent="0.25">
      <c r="D30">
        <v>6.75</v>
      </c>
      <c r="E30">
        <f t="shared" si="2"/>
        <v>0.37931666666666669</v>
      </c>
      <c r="F30">
        <f t="shared" si="1"/>
        <v>-0.61399999999999999</v>
      </c>
      <c r="G30">
        <v>-6.1399999999999996E-4</v>
      </c>
    </row>
    <row r="31" spans="4:7" x14ac:dyDescent="0.25">
      <c r="D31">
        <v>7</v>
      </c>
      <c r="E31">
        <f t="shared" si="2"/>
        <v>-0.21068333333333342</v>
      </c>
      <c r="F31">
        <f t="shared" si="1"/>
        <v>0.29100000000000004</v>
      </c>
      <c r="G31">
        <v>2.9100000000000003E-4</v>
      </c>
    </row>
    <row r="32" spans="4:7" x14ac:dyDescent="0.25">
      <c r="D32">
        <v>7.25</v>
      </c>
      <c r="E32">
        <f t="shared" si="2"/>
        <v>6.3166666666665998E-3</v>
      </c>
      <c r="F32">
        <f t="shared" si="1"/>
        <v>1.03</v>
      </c>
      <c r="G32">
        <v>1.0300000000000001E-3</v>
      </c>
    </row>
    <row r="33" spans="4:7" x14ac:dyDescent="0.25">
      <c r="D33">
        <v>7.5</v>
      </c>
      <c r="E33">
        <f t="shared" si="2"/>
        <v>0.32449999999999996</v>
      </c>
      <c r="F33">
        <f t="shared" si="1"/>
        <v>-2.2300000000000004</v>
      </c>
      <c r="G33">
        <v>-2.2300000000000002E-3</v>
      </c>
    </row>
    <row r="34" spans="4:7" x14ac:dyDescent="0.25">
      <c r="D34">
        <v>7.75</v>
      </c>
      <c r="E34">
        <f t="shared" si="2"/>
        <v>0.43443333333333328</v>
      </c>
      <c r="F34">
        <f t="shared" si="1"/>
        <v>1.47</v>
      </c>
      <c r="G34">
        <v>1.47E-3</v>
      </c>
    </row>
    <row r="35" spans="4:7" x14ac:dyDescent="0.25">
      <c r="D35">
        <v>8</v>
      </c>
      <c r="E35">
        <f t="shared" si="2"/>
        <v>0.81093333333333328</v>
      </c>
      <c r="F35">
        <f t="shared" si="1"/>
        <v>2</v>
      </c>
      <c r="G35">
        <v>2E-3</v>
      </c>
    </row>
    <row r="36" spans="4:7" x14ac:dyDescent="0.25">
      <c r="D36">
        <v>8.25</v>
      </c>
      <c r="E36">
        <f t="shared" si="2"/>
        <v>0.82426666666666659</v>
      </c>
      <c r="F36">
        <f t="shared" si="1"/>
        <v>4.5599999999999995E-2</v>
      </c>
      <c r="G36">
        <v>4.5599999999999997E-5</v>
      </c>
    </row>
    <row r="37" spans="4:7" x14ac:dyDescent="0.25">
      <c r="D37">
        <v>8.5</v>
      </c>
      <c r="E37">
        <f t="shared" si="2"/>
        <v>1.5742666666666667</v>
      </c>
      <c r="F37">
        <f t="shared" si="1"/>
        <v>2.5500000000000003</v>
      </c>
      <c r="G37">
        <v>2.5500000000000002E-3</v>
      </c>
    </row>
    <row r="38" spans="4:7" x14ac:dyDescent="0.25">
      <c r="D38">
        <v>8.75</v>
      </c>
      <c r="E38">
        <f t="shared" si="2"/>
        <v>1.6709333333333334</v>
      </c>
      <c r="F38">
        <f t="shared" si="1"/>
        <v>1.1100000000000001</v>
      </c>
      <c r="G38">
        <v>1.1100000000000001E-3</v>
      </c>
    </row>
    <row r="39" spans="4:7" x14ac:dyDescent="0.25">
      <c r="D39">
        <v>9</v>
      </c>
      <c r="E39">
        <f t="shared" si="2"/>
        <v>0.89926666666666677</v>
      </c>
      <c r="F39">
        <f t="shared" si="1"/>
        <v>2.27</v>
      </c>
      <c r="G39">
        <v>2.2699999999999999E-3</v>
      </c>
    </row>
    <row r="40" spans="4:7" x14ac:dyDescent="0.25">
      <c r="D40">
        <v>9.25</v>
      </c>
      <c r="E40">
        <f t="shared" si="2"/>
        <v>0.51833333333333342</v>
      </c>
      <c r="F40">
        <f t="shared" si="1"/>
        <v>2.0500000000000003</v>
      </c>
      <c r="G40">
        <v>2.0500000000000002E-3</v>
      </c>
    </row>
    <row r="41" spans="4:7" x14ac:dyDescent="0.25">
      <c r="D41">
        <v>9.5</v>
      </c>
      <c r="E41">
        <f t="shared" si="2"/>
        <v>0.40166666666666667</v>
      </c>
      <c r="F41">
        <f t="shared" si="1"/>
        <v>-2.63</v>
      </c>
      <c r="G41">
        <v>-2.63E-3</v>
      </c>
    </row>
    <row r="42" spans="4:7" x14ac:dyDescent="0.25">
      <c r="D42">
        <v>9.75</v>
      </c>
      <c r="E42">
        <f t="shared" si="2"/>
        <v>0.41166666666666679</v>
      </c>
      <c r="F42">
        <f t="shared" si="1"/>
        <v>-2.2399999999999998</v>
      </c>
      <c r="G42">
        <v>-2.2399999999999998E-3</v>
      </c>
    </row>
    <row r="43" spans="4:7" x14ac:dyDescent="0.25">
      <c r="D43">
        <v>10</v>
      </c>
      <c r="E43">
        <f t="shared" si="2"/>
        <v>-0.21833333333333324</v>
      </c>
      <c r="F43">
        <f t="shared" si="1"/>
        <v>1.85</v>
      </c>
      <c r="G43">
        <v>1.8500000000000001E-3</v>
      </c>
    </row>
    <row r="44" spans="4:7" x14ac:dyDescent="0.25">
      <c r="D44">
        <v>10.25</v>
      </c>
      <c r="E44">
        <f t="shared" si="2"/>
        <v>-0.46599999999999991</v>
      </c>
      <c r="F44">
        <f t="shared" si="1"/>
        <v>1.17</v>
      </c>
      <c r="G44">
        <v>1.17E-3</v>
      </c>
    </row>
    <row r="45" spans="4:7" x14ac:dyDescent="0.25">
      <c r="D45">
        <v>10.5</v>
      </c>
      <c r="E45">
        <f t="shared" si="2"/>
        <v>1.2000000000000052E-2</v>
      </c>
      <c r="F45">
        <f t="shared" si="1"/>
        <v>-1.51</v>
      </c>
      <c r="G45">
        <v>-1.5100000000000001E-3</v>
      </c>
    </row>
    <row r="46" spans="4:7" x14ac:dyDescent="0.25">
      <c r="D46">
        <v>10.75</v>
      </c>
      <c r="E46">
        <f t="shared" si="2"/>
        <v>0.41099999999999998</v>
      </c>
      <c r="F46">
        <f t="shared" si="1"/>
        <v>0.56400000000000006</v>
      </c>
      <c r="G46">
        <v>5.6400000000000005E-4</v>
      </c>
    </row>
    <row r="47" spans="4:7" x14ac:dyDescent="0.25">
      <c r="D47">
        <v>11</v>
      </c>
      <c r="E47">
        <f t="shared" si="2"/>
        <v>0.13633333333333333</v>
      </c>
      <c r="F47">
        <f t="shared" si="1"/>
        <v>0.23800000000000002</v>
      </c>
      <c r="G47">
        <v>2.3800000000000001E-4</v>
      </c>
    </row>
    <row r="48" spans="4:7" x14ac:dyDescent="0.25">
      <c r="D48">
        <v>11.25</v>
      </c>
      <c r="E48">
        <f t="shared" si="2"/>
        <v>-0.10016666666666664</v>
      </c>
      <c r="F48">
        <f t="shared" si="1"/>
        <v>0.154</v>
      </c>
      <c r="G48">
        <v>1.54E-4</v>
      </c>
    </row>
    <row r="49" spans="4:7" x14ac:dyDescent="0.25">
      <c r="D49">
        <v>11.5</v>
      </c>
      <c r="E49">
        <f t="shared" si="2"/>
        <v>0.24000000000000002</v>
      </c>
      <c r="F49">
        <f t="shared" si="1"/>
        <v>0.20200000000000001</v>
      </c>
      <c r="G49">
        <v>2.02E-4</v>
      </c>
    </row>
    <row r="50" spans="4:7" x14ac:dyDescent="0.25">
      <c r="D50">
        <v>11.75</v>
      </c>
      <c r="E50">
        <f t="shared" si="2"/>
        <v>8.8833333333333361E-2</v>
      </c>
      <c r="F50">
        <f t="shared" si="1"/>
        <v>-0.24899999999999997</v>
      </c>
      <c r="G50">
        <v>-2.4899999999999998E-4</v>
      </c>
    </row>
    <row r="51" spans="4:7" x14ac:dyDescent="0.25">
      <c r="D51">
        <v>12</v>
      </c>
      <c r="E51">
        <f t="shared" si="2"/>
        <v>-0.35749999999999998</v>
      </c>
      <c r="F51">
        <f t="shared" si="1"/>
        <v>0.53100000000000003</v>
      </c>
      <c r="G51">
        <v>5.31E-4</v>
      </c>
    </row>
    <row r="52" spans="4:7" x14ac:dyDescent="0.25">
      <c r="D52">
        <v>12.25</v>
      </c>
      <c r="E52">
        <f t="shared" si="2"/>
        <v>4.6833333333333282E-2</v>
      </c>
      <c r="F52">
        <f t="shared" si="1"/>
        <v>-0.34299999999999997</v>
      </c>
      <c r="G52">
        <v>-3.4299999999999999E-4</v>
      </c>
    </row>
    <row r="53" spans="4:7" x14ac:dyDescent="0.25">
      <c r="D53">
        <v>12.5</v>
      </c>
      <c r="E53">
        <f t="shared" si="2"/>
        <v>-0.39016666666666672</v>
      </c>
      <c r="F53">
        <f t="shared" si="1"/>
        <v>-2.44</v>
      </c>
      <c r="G53">
        <v>-2.4399999999999999E-3</v>
      </c>
    </row>
    <row r="54" spans="4:7" x14ac:dyDescent="0.25">
      <c r="D54">
        <v>12.75</v>
      </c>
      <c r="E54">
        <f t="shared" si="2"/>
        <v>-0.28933333333333339</v>
      </c>
      <c r="F54">
        <f t="shared" si="1"/>
        <v>2.5799999999999996</v>
      </c>
      <c r="G54">
        <v>2.5799999999999998E-3</v>
      </c>
    </row>
    <row r="55" spans="4:7" x14ac:dyDescent="0.25">
      <c r="D55">
        <v>13</v>
      </c>
      <c r="E55">
        <f t="shared" si="2"/>
        <v>-0.95283333333333342</v>
      </c>
      <c r="F55">
        <f t="shared" si="1"/>
        <v>-2.42</v>
      </c>
      <c r="G55">
        <v>-2.4199999999999998E-3</v>
      </c>
    </row>
    <row r="56" spans="4:7" x14ac:dyDescent="0.25">
      <c r="D56">
        <v>13.25</v>
      </c>
      <c r="E56">
        <f t="shared" si="2"/>
        <v>-1.3723333333333336</v>
      </c>
      <c r="F56">
        <f t="shared" si="1"/>
        <v>0.35599999999999998</v>
      </c>
      <c r="G56">
        <v>3.5599999999999998E-4</v>
      </c>
    </row>
    <row r="57" spans="4:7" x14ac:dyDescent="0.25">
      <c r="D57">
        <v>13.5</v>
      </c>
      <c r="E57">
        <f t="shared" si="2"/>
        <v>-1.3656666666666668</v>
      </c>
      <c r="F57">
        <f t="shared" si="1"/>
        <v>-3.4499999999999997</v>
      </c>
      <c r="G57">
        <v>-3.4499999999999999E-3</v>
      </c>
    </row>
    <row r="58" spans="4:7" x14ac:dyDescent="0.25">
      <c r="D58">
        <v>13.75</v>
      </c>
      <c r="E58">
        <f t="shared" si="2"/>
        <v>-1.9083333333333332</v>
      </c>
      <c r="F58">
        <f t="shared" si="1"/>
        <v>-2.8600000000000003</v>
      </c>
      <c r="G58">
        <v>-2.8600000000000001E-3</v>
      </c>
    </row>
    <row r="59" spans="4:7" x14ac:dyDescent="0.25">
      <c r="D59">
        <v>14</v>
      </c>
      <c r="E59">
        <f t="shared" si="2"/>
        <v>-1.7583333333333335</v>
      </c>
      <c r="F59">
        <f t="shared" si="1"/>
        <v>-2.4</v>
      </c>
      <c r="G59">
        <v>-2.3999999999999998E-3</v>
      </c>
    </row>
    <row r="60" spans="4:7" x14ac:dyDescent="0.25">
      <c r="D60">
        <v>14.25</v>
      </c>
      <c r="E60">
        <f t="shared" si="2"/>
        <v>-1.6806666666666665</v>
      </c>
      <c r="F60">
        <f t="shared" si="1"/>
        <v>-0.67599999999999993</v>
      </c>
      <c r="G60">
        <v>-6.7599999999999995E-4</v>
      </c>
    </row>
    <row r="61" spans="4:7" x14ac:dyDescent="0.25">
      <c r="D61">
        <v>14.5</v>
      </c>
      <c r="E61">
        <f t="shared" si="2"/>
        <v>-0.90399999999999991</v>
      </c>
      <c r="F61">
        <f t="shared" si="1"/>
        <v>-1.52</v>
      </c>
      <c r="G61">
        <v>-1.5200000000000001E-3</v>
      </c>
    </row>
    <row r="62" spans="4:7" x14ac:dyDescent="0.25">
      <c r="D62">
        <v>14.75</v>
      </c>
      <c r="E62">
        <f t="shared" si="2"/>
        <v>-0.29533333333333339</v>
      </c>
      <c r="F62">
        <f t="shared" si="1"/>
        <v>0.82200000000000006</v>
      </c>
      <c r="G62">
        <v>8.2200000000000003E-4</v>
      </c>
    </row>
    <row r="63" spans="4:7" x14ac:dyDescent="0.25">
      <c r="D63">
        <v>15</v>
      </c>
      <c r="E63">
        <f t="shared" si="2"/>
        <v>0.22500000000000001</v>
      </c>
      <c r="F63">
        <f t="shared" si="1"/>
        <v>1.21</v>
      </c>
      <c r="G63">
        <v>1.2099999999999999E-3</v>
      </c>
    </row>
    <row r="64" spans="4:7" x14ac:dyDescent="0.25">
      <c r="D64">
        <v>15.25</v>
      </c>
      <c r="E64">
        <f t="shared" si="2"/>
        <v>0.435</v>
      </c>
      <c r="F64">
        <f t="shared" si="1"/>
        <v>0.79199999999999993</v>
      </c>
      <c r="G64">
        <v>7.9199999999999995E-4</v>
      </c>
    </row>
    <row r="65" spans="4:7" x14ac:dyDescent="0.25">
      <c r="D65">
        <v>15.5</v>
      </c>
      <c r="E65">
        <f t="shared" si="2"/>
        <v>0.74216666666666675</v>
      </c>
      <c r="F65">
        <f t="shared" si="1"/>
        <v>0.72199999999999998</v>
      </c>
      <c r="G65">
        <v>7.2199999999999999E-4</v>
      </c>
    </row>
    <row r="66" spans="4:7" x14ac:dyDescent="0.25">
      <c r="D66">
        <v>15.75</v>
      </c>
      <c r="E66">
        <f t="shared" si="2"/>
        <v>0.91183333333333338</v>
      </c>
      <c r="F66">
        <f t="shared" si="1"/>
        <v>0.58399999999999996</v>
      </c>
      <c r="G66">
        <v>5.8399999999999999E-4</v>
      </c>
    </row>
    <row r="67" spans="4:7" x14ac:dyDescent="0.25">
      <c r="D67">
        <v>16</v>
      </c>
      <c r="E67">
        <f t="shared" si="2"/>
        <v>0.96016666666666672</v>
      </c>
      <c r="F67">
        <f t="shared" si="1"/>
        <v>0.32300000000000001</v>
      </c>
      <c r="G67">
        <v>3.2299999999999999E-4</v>
      </c>
    </row>
    <row r="68" spans="4:7" x14ac:dyDescent="0.25">
      <c r="D68">
        <v>16.25</v>
      </c>
      <c r="E68">
        <f t="shared" si="2"/>
        <v>1.0048333333333332</v>
      </c>
      <c r="F68">
        <f t="shared" si="1"/>
        <v>1.84</v>
      </c>
      <c r="G68">
        <v>1.8400000000000001E-3</v>
      </c>
    </row>
    <row r="69" spans="4:7" x14ac:dyDescent="0.25">
      <c r="D69">
        <v>16.5</v>
      </c>
      <c r="E69">
        <f t="shared" si="2"/>
        <v>0.54116666666666668</v>
      </c>
      <c r="F69">
        <f t="shared" ref="F69:F99" si="3">G69*1000</f>
        <v>1.5</v>
      </c>
      <c r="G69">
        <v>1.5E-3</v>
      </c>
    </row>
    <row r="70" spans="4:7" x14ac:dyDescent="0.25">
      <c r="D70">
        <v>16.75</v>
      </c>
      <c r="E70">
        <f t="shared" si="2"/>
        <v>0.86050000000000004</v>
      </c>
      <c r="F70">
        <f t="shared" si="3"/>
        <v>1.06</v>
      </c>
      <c r="G70">
        <v>1.06E-3</v>
      </c>
    </row>
    <row r="71" spans="4:7" x14ac:dyDescent="0.25">
      <c r="D71">
        <v>17</v>
      </c>
      <c r="E71">
        <f t="shared" si="2"/>
        <v>0.43333333333333335</v>
      </c>
      <c r="F71">
        <f t="shared" si="3"/>
        <v>-2.06</v>
      </c>
      <c r="G71">
        <v>-2.0600000000000002E-3</v>
      </c>
    </row>
    <row r="72" spans="4:7" x14ac:dyDescent="0.25">
      <c r="D72">
        <v>17.25</v>
      </c>
      <c r="E72">
        <f t="shared" ref="E72:E90" si="4">(F69+F70+F71+F72+F73+F74)/6</f>
        <v>-0.11666666666666663</v>
      </c>
      <c r="F72">
        <f t="shared" si="3"/>
        <v>2.5</v>
      </c>
      <c r="G72">
        <v>2.5000000000000001E-3</v>
      </c>
    </row>
    <row r="73" spans="4:7" x14ac:dyDescent="0.25">
      <c r="D73">
        <v>17.5</v>
      </c>
      <c r="E73">
        <f t="shared" si="4"/>
        <v>-0.40749999999999997</v>
      </c>
      <c r="F73">
        <f t="shared" si="3"/>
        <v>-2.2399999999999998</v>
      </c>
      <c r="G73">
        <v>-2.2399999999999998E-3</v>
      </c>
    </row>
    <row r="74" spans="4:7" x14ac:dyDescent="0.25">
      <c r="D74">
        <v>17.75</v>
      </c>
      <c r="E74">
        <f t="shared" si="4"/>
        <v>-0.53483333333333338</v>
      </c>
      <c r="F74">
        <f t="shared" si="3"/>
        <v>-1.46</v>
      </c>
      <c r="G74">
        <v>-1.4599999999999999E-3</v>
      </c>
    </row>
    <row r="75" spans="4:7" x14ac:dyDescent="0.25">
      <c r="D75">
        <v>18</v>
      </c>
      <c r="E75">
        <f t="shared" si="4"/>
        <v>-0.15349999999999997</v>
      </c>
      <c r="F75">
        <f t="shared" si="3"/>
        <v>-0.245</v>
      </c>
      <c r="G75">
        <v>-2.4499999999999999E-4</v>
      </c>
    </row>
    <row r="76" spans="4:7" x14ac:dyDescent="0.25">
      <c r="D76">
        <v>18.25</v>
      </c>
      <c r="E76">
        <f t="shared" si="4"/>
        <v>-0.50116666666666665</v>
      </c>
      <c r="F76">
        <f t="shared" si="3"/>
        <v>0.29599999999999999</v>
      </c>
      <c r="G76">
        <v>2.9599999999999998E-4</v>
      </c>
    </row>
    <row r="77" spans="4:7" x14ac:dyDescent="0.25">
      <c r="D77">
        <v>18.5</v>
      </c>
      <c r="E77">
        <f t="shared" si="4"/>
        <v>-0.11720000000000003</v>
      </c>
      <c r="F77">
        <f t="shared" si="3"/>
        <v>0.22800000000000001</v>
      </c>
      <c r="G77">
        <v>2.2800000000000001E-4</v>
      </c>
    </row>
    <row r="78" spans="4:7" x14ac:dyDescent="0.25">
      <c r="D78">
        <v>18.75</v>
      </c>
      <c r="E78">
        <f t="shared" si="4"/>
        <v>7.2300000000000003E-2</v>
      </c>
      <c r="F78">
        <f t="shared" si="3"/>
        <v>0.41399999999999998</v>
      </c>
      <c r="G78">
        <v>4.1399999999999998E-4</v>
      </c>
    </row>
    <row r="79" spans="4:7" x14ac:dyDescent="0.25">
      <c r="D79">
        <v>19</v>
      </c>
      <c r="E79">
        <f t="shared" si="4"/>
        <v>0.36813333333333337</v>
      </c>
      <c r="F79">
        <f t="shared" si="3"/>
        <v>6.3800000000000009E-2</v>
      </c>
      <c r="G79">
        <v>6.3800000000000006E-5</v>
      </c>
    </row>
    <row r="80" spans="4:7" x14ac:dyDescent="0.25">
      <c r="D80">
        <v>19.25</v>
      </c>
      <c r="E80">
        <f t="shared" si="4"/>
        <v>8.7999999999999554E-3</v>
      </c>
      <c r="F80">
        <f t="shared" si="3"/>
        <v>-0.32300000000000001</v>
      </c>
      <c r="G80">
        <v>-3.2299999999999999E-4</v>
      </c>
    </row>
    <row r="81" spans="4:7" x14ac:dyDescent="0.25">
      <c r="D81">
        <v>19.5</v>
      </c>
      <c r="E81">
        <f t="shared" si="4"/>
        <v>0.36913333333333331</v>
      </c>
      <c r="F81">
        <f t="shared" si="3"/>
        <v>1.5299999999999998</v>
      </c>
      <c r="G81">
        <v>1.5299999999999999E-3</v>
      </c>
    </row>
    <row r="82" spans="4:7" x14ac:dyDescent="0.25">
      <c r="D82">
        <v>19.75</v>
      </c>
      <c r="E82">
        <f t="shared" si="4"/>
        <v>0.55179999999999996</v>
      </c>
      <c r="F82">
        <f t="shared" si="3"/>
        <v>-1.86</v>
      </c>
      <c r="G82">
        <v>-1.8600000000000001E-3</v>
      </c>
    </row>
    <row r="83" spans="4:7" x14ac:dyDescent="0.25">
      <c r="D83">
        <v>20</v>
      </c>
      <c r="E83">
        <f t="shared" si="4"/>
        <v>0.84949999999999992</v>
      </c>
      <c r="F83">
        <f t="shared" si="3"/>
        <v>2.39</v>
      </c>
      <c r="G83">
        <v>2.3900000000000002E-3</v>
      </c>
    </row>
    <row r="84" spans="4:7" x14ac:dyDescent="0.25">
      <c r="D84">
        <v>20.25</v>
      </c>
      <c r="E84">
        <f t="shared" si="4"/>
        <v>0.52666666666666673</v>
      </c>
      <c r="F84">
        <f t="shared" si="3"/>
        <v>1.51</v>
      </c>
      <c r="G84">
        <v>1.5100000000000001E-3</v>
      </c>
    </row>
    <row r="85" spans="4:7" x14ac:dyDescent="0.25">
      <c r="D85">
        <v>20.5</v>
      </c>
      <c r="E85">
        <f t="shared" si="4"/>
        <v>0.41066666666666674</v>
      </c>
      <c r="F85">
        <f t="shared" si="3"/>
        <v>1.85</v>
      </c>
      <c r="G85">
        <v>1.8500000000000001E-3</v>
      </c>
    </row>
    <row r="86" spans="4:7" x14ac:dyDescent="0.25">
      <c r="D86">
        <v>20.75</v>
      </c>
      <c r="E86">
        <f t="shared" si="4"/>
        <v>0.7503333333333333</v>
      </c>
      <c r="F86">
        <f t="shared" si="3"/>
        <v>-2.2599999999999998</v>
      </c>
      <c r="G86">
        <v>-2.2599999999999999E-3</v>
      </c>
    </row>
    <row r="87" spans="4:7" x14ac:dyDescent="0.25">
      <c r="D87">
        <v>21</v>
      </c>
      <c r="E87">
        <f t="shared" si="4"/>
        <v>0.23833333333333342</v>
      </c>
      <c r="F87">
        <f t="shared" si="3"/>
        <v>0.83399999999999996</v>
      </c>
      <c r="G87">
        <v>8.34E-4</v>
      </c>
    </row>
    <row r="88" spans="4:7" x14ac:dyDescent="0.25">
      <c r="D88">
        <v>21.25</v>
      </c>
      <c r="E88">
        <f t="shared" si="4"/>
        <v>5.8000000000000058E-2</v>
      </c>
      <c r="F88">
        <f t="shared" si="3"/>
        <v>0.17799999999999999</v>
      </c>
      <c r="G88">
        <v>1.7799999999999999E-4</v>
      </c>
    </row>
    <row r="89" spans="4:7" x14ac:dyDescent="0.25">
      <c r="D89">
        <v>21.5</v>
      </c>
      <c r="E89">
        <f t="shared" si="4"/>
        <v>-0.22399999999999998</v>
      </c>
      <c r="F89">
        <f t="shared" si="3"/>
        <v>-0.68199999999999994</v>
      </c>
      <c r="G89">
        <v>-6.8199999999999999E-4</v>
      </c>
    </row>
    <row r="90" spans="4:7" x14ac:dyDescent="0.25">
      <c r="D90">
        <v>21.75</v>
      </c>
      <c r="E90">
        <f t="shared" si="4"/>
        <v>0.6343333333333333</v>
      </c>
      <c r="F90">
        <f t="shared" si="3"/>
        <v>0.42799999999999999</v>
      </c>
      <c r="G90">
        <v>4.28E-4</v>
      </c>
    </row>
    <row r="91" spans="4:7" x14ac:dyDescent="0.25">
      <c r="D91">
        <v>22</v>
      </c>
      <c r="E91">
        <f t="shared" ref="E91:E98" si="5">(E86+E87+E88+E89+E90+F91)/6</f>
        <v>0.26916666666666672</v>
      </c>
      <c r="F91">
        <f t="shared" si="3"/>
        <v>0.158</v>
      </c>
      <c r="G91">
        <v>1.5799999999999999E-4</v>
      </c>
    </row>
    <row r="92" spans="4:7" x14ac:dyDescent="0.25">
      <c r="D92">
        <v>22.25</v>
      </c>
      <c r="E92">
        <f t="shared" si="5"/>
        <v>0.64430555555555558</v>
      </c>
      <c r="F92">
        <f t="shared" si="3"/>
        <v>2.89</v>
      </c>
      <c r="G92">
        <v>2.8900000000000002E-3</v>
      </c>
    </row>
    <row r="93" spans="4:7" x14ac:dyDescent="0.25">
      <c r="D93">
        <v>22.5</v>
      </c>
      <c r="E93">
        <f t="shared" si="5"/>
        <v>0.11830092592592596</v>
      </c>
      <c r="F93">
        <f t="shared" si="3"/>
        <v>-0.67199999999999993</v>
      </c>
      <c r="G93">
        <v>-6.7199999999999996E-4</v>
      </c>
    </row>
    <row r="94" spans="4:7" x14ac:dyDescent="0.25">
      <c r="D94">
        <v>22.75</v>
      </c>
      <c r="E94">
        <f t="shared" si="5"/>
        <v>0.38251774691358026</v>
      </c>
      <c r="F94">
        <f t="shared" si="3"/>
        <v>0.85299999999999998</v>
      </c>
      <c r="G94">
        <v>8.5300000000000003E-4</v>
      </c>
    </row>
    <row r="95" spans="4:7" x14ac:dyDescent="0.25">
      <c r="D95">
        <v>23</v>
      </c>
      <c r="E95">
        <f t="shared" si="5"/>
        <v>0.68143737139917704</v>
      </c>
      <c r="F95">
        <f t="shared" si="3"/>
        <v>2.04</v>
      </c>
      <c r="G95">
        <v>2.0400000000000001E-3</v>
      </c>
    </row>
    <row r="96" spans="4:7" x14ac:dyDescent="0.25">
      <c r="D96">
        <v>23.25</v>
      </c>
      <c r="E96">
        <f t="shared" si="5"/>
        <v>0.63095471107681755</v>
      </c>
      <c r="F96">
        <f t="shared" si="3"/>
        <v>1.6900000000000002</v>
      </c>
      <c r="G96">
        <v>1.6900000000000001E-3</v>
      </c>
    </row>
    <row r="97" spans="4:7" x14ac:dyDescent="0.25">
      <c r="D97">
        <v>23.5</v>
      </c>
      <c r="E97">
        <f t="shared" si="5"/>
        <v>0.68625271847850933</v>
      </c>
      <c r="F97">
        <f t="shared" si="3"/>
        <v>1.66</v>
      </c>
      <c r="G97">
        <v>1.66E-3</v>
      </c>
    </row>
    <row r="98" spans="4:7" x14ac:dyDescent="0.25">
      <c r="D98">
        <v>23.75</v>
      </c>
      <c r="E98">
        <f t="shared" si="5"/>
        <v>0.1699105789656683</v>
      </c>
      <c r="F98">
        <f t="shared" si="3"/>
        <v>-1.48</v>
      </c>
      <c r="G98">
        <v>-1.48E-3</v>
      </c>
    </row>
    <row r="99" spans="4:7" x14ac:dyDescent="0.25">
      <c r="D99">
        <v>24</v>
      </c>
      <c r="E99">
        <f>(E94+E95+E96+E97+E98+F99)/6</f>
        <v>0.84351218780562542</v>
      </c>
      <c r="F99">
        <f t="shared" si="3"/>
        <v>2.5100000000000002</v>
      </c>
      <c r="G99">
        <v>2.5100000000000001E-3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18"/>
  <sheetViews>
    <sheetView tabSelected="1" workbookViewId="0"/>
  </sheetViews>
  <sheetFormatPr defaultRowHeight="15" x14ac:dyDescent="0.25"/>
  <sheetData>
    <row r="2" spans="2:8" ht="14.45" x14ac:dyDescent="0.3">
      <c r="B2" t="s">
        <v>3</v>
      </c>
      <c r="C2" t="s">
        <v>8</v>
      </c>
      <c r="D2" t="s">
        <v>7</v>
      </c>
      <c r="F2" t="s">
        <v>0</v>
      </c>
      <c r="G2" t="s">
        <v>0</v>
      </c>
      <c r="H2" t="s">
        <v>8</v>
      </c>
    </row>
    <row r="3" spans="2:8" x14ac:dyDescent="0.25">
      <c r="C3" t="s">
        <v>5</v>
      </c>
      <c r="D3" s="3" t="s">
        <v>15</v>
      </c>
      <c r="E3" t="s">
        <v>6</v>
      </c>
      <c r="G3" t="s">
        <v>2</v>
      </c>
      <c r="H3" t="s">
        <v>5</v>
      </c>
    </row>
    <row r="4" spans="2:8" ht="14.45" x14ac:dyDescent="0.3">
      <c r="B4">
        <v>0</v>
      </c>
      <c r="C4">
        <f>H4/14.7</f>
        <v>6.2585034013605449</v>
      </c>
      <c r="D4" s="3">
        <v>190</v>
      </c>
      <c r="H4">
        <v>92</v>
      </c>
    </row>
    <row r="5" spans="2:8" ht="14.45" x14ac:dyDescent="0.3">
      <c r="B5">
        <v>0.25</v>
      </c>
      <c r="C5">
        <f>H5/14.7</f>
        <v>18.163265306122451</v>
      </c>
      <c r="F5">
        <v>0</v>
      </c>
      <c r="G5">
        <v>3.5999999999999999E-3</v>
      </c>
      <c r="H5">
        <v>267</v>
      </c>
    </row>
    <row r="6" spans="2:8" ht="14.45" x14ac:dyDescent="0.3">
      <c r="B6">
        <v>0.5</v>
      </c>
      <c r="E6" s="1">
        <f>(F5+F6+F7+F8+F9+F10+F11+F12)/8</f>
        <v>1.1468750000000001</v>
      </c>
      <c r="F6">
        <f t="shared" ref="F6:F69" si="0">G6*1000</f>
        <v>-0.17300000000000001</v>
      </c>
      <c r="G6">
        <v>-1.73E-4</v>
      </c>
    </row>
    <row r="7" spans="2:8" ht="14.45" x14ac:dyDescent="0.3">
      <c r="B7">
        <v>0.75</v>
      </c>
      <c r="E7" s="1">
        <f t="shared" ref="E7:E70" si="1">(F6+F7+F8+F9+F10+F11+F12+F13)/8</f>
        <v>1.1003750000000001</v>
      </c>
      <c r="F7">
        <f t="shared" si="0"/>
        <v>1.9200000000000002</v>
      </c>
      <c r="G7">
        <v>1.92E-3</v>
      </c>
    </row>
    <row r="8" spans="2:8" ht="14.45" x14ac:dyDescent="0.3">
      <c r="B8">
        <v>1</v>
      </c>
      <c r="E8" s="1">
        <f t="shared" si="1"/>
        <v>0.89200000000000013</v>
      </c>
      <c r="F8">
        <f t="shared" si="0"/>
        <v>1.9400000000000002</v>
      </c>
      <c r="G8">
        <v>1.9400000000000001E-3</v>
      </c>
    </row>
    <row r="9" spans="2:8" ht="14.45" x14ac:dyDescent="0.3">
      <c r="B9">
        <v>1.25</v>
      </c>
      <c r="E9" s="1">
        <f t="shared" si="1"/>
        <v>0.32575000000000015</v>
      </c>
      <c r="F9">
        <f t="shared" si="0"/>
        <v>2.3800000000000003</v>
      </c>
      <c r="G9">
        <v>2.3800000000000002E-3</v>
      </c>
    </row>
    <row r="10" spans="2:8" ht="14.45" x14ac:dyDescent="0.3">
      <c r="B10">
        <v>1.5</v>
      </c>
      <c r="E10" s="1">
        <f t="shared" si="1"/>
        <v>-0.2892499999999999</v>
      </c>
      <c r="F10">
        <f t="shared" si="0"/>
        <v>1.48</v>
      </c>
      <c r="G10">
        <v>1.48E-3</v>
      </c>
    </row>
    <row r="11" spans="2:8" ht="14.45" x14ac:dyDescent="0.3">
      <c r="B11">
        <v>1.75</v>
      </c>
      <c r="E11" s="1">
        <f t="shared" si="1"/>
        <v>-0.96050000000000002</v>
      </c>
      <c r="F11">
        <f t="shared" si="0"/>
        <v>0.23800000000000002</v>
      </c>
      <c r="G11">
        <v>2.3800000000000001E-4</v>
      </c>
    </row>
    <row r="12" spans="2:8" ht="14.45" x14ac:dyDescent="0.3">
      <c r="B12">
        <v>2</v>
      </c>
      <c r="C12">
        <f>H12/14.7</f>
        <v>10.612244897959185</v>
      </c>
      <c r="E12" s="1">
        <f t="shared" si="1"/>
        <v>-1.4317500000000001</v>
      </c>
      <c r="F12">
        <f t="shared" si="0"/>
        <v>1.39</v>
      </c>
      <c r="G12">
        <v>1.39E-3</v>
      </c>
      <c r="H12">
        <v>156</v>
      </c>
    </row>
    <row r="13" spans="2:8" ht="14.45" x14ac:dyDescent="0.3">
      <c r="B13">
        <v>2.25</v>
      </c>
      <c r="E13" s="1">
        <f t="shared" si="1"/>
        <v>-1.72525</v>
      </c>
      <c r="F13">
        <f t="shared" si="0"/>
        <v>-0.372</v>
      </c>
      <c r="G13">
        <v>-3.7199999999999999E-4</v>
      </c>
    </row>
    <row r="14" spans="2:8" ht="14.45" x14ac:dyDescent="0.3">
      <c r="B14">
        <v>2.5</v>
      </c>
      <c r="E14" s="1">
        <f t="shared" si="1"/>
        <v>-1.979125</v>
      </c>
      <c r="F14">
        <f t="shared" si="0"/>
        <v>-1.84</v>
      </c>
      <c r="G14">
        <v>-1.8400000000000001E-3</v>
      </c>
    </row>
    <row r="15" spans="2:8" ht="14.45" x14ac:dyDescent="0.3">
      <c r="B15">
        <v>2.75</v>
      </c>
      <c r="E15" s="1">
        <f t="shared" si="1"/>
        <v>-1.8215000000000001</v>
      </c>
      <c r="F15">
        <f t="shared" si="0"/>
        <v>-2.61</v>
      </c>
      <c r="G15">
        <v>-2.6099999999999999E-3</v>
      </c>
    </row>
    <row r="16" spans="2:8" ht="14.45" x14ac:dyDescent="0.3">
      <c r="B16">
        <v>3</v>
      </c>
      <c r="E16" s="1">
        <f t="shared" si="1"/>
        <v>-1.5092500000000002</v>
      </c>
      <c r="F16">
        <f t="shared" si="0"/>
        <v>-2.98</v>
      </c>
      <c r="G16">
        <v>-2.98E-3</v>
      </c>
    </row>
    <row r="17" spans="2:8" ht="14.45" x14ac:dyDescent="0.3">
      <c r="B17">
        <v>3.25</v>
      </c>
      <c r="E17" s="1">
        <f t="shared" si="1"/>
        <v>-0.92175000000000029</v>
      </c>
      <c r="F17">
        <f t="shared" si="0"/>
        <v>-2.99</v>
      </c>
      <c r="G17">
        <v>-2.99E-3</v>
      </c>
    </row>
    <row r="18" spans="2:8" ht="14.45" x14ac:dyDescent="0.3">
      <c r="B18">
        <v>3.5</v>
      </c>
      <c r="E18" s="1">
        <f t="shared" si="1"/>
        <v>-0.50750000000000006</v>
      </c>
      <c r="F18">
        <f t="shared" si="0"/>
        <v>-2.29</v>
      </c>
      <c r="G18">
        <v>-2.2899999999999999E-3</v>
      </c>
    </row>
    <row r="19" spans="2:8" ht="14.45" x14ac:dyDescent="0.3">
      <c r="B19">
        <v>3.75</v>
      </c>
      <c r="E19" s="1">
        <f t="shared" si="1"/>
        <v>-9.625000000000003E-2</v>
      </c>
      <c r="F19">
        <f t="shared" si="0"/>
        <v>-2.11</v>
      </c>
      <c r="G19">
        <v>-2.1099999999999999E-3</v>
      </c>
    </row>
    <row r="20" spans="2:8" ht="14.45" x14ac:dyDescent="0.3">
      <c r="B20">
        <v>4</v>
      </c>
      <c r="C20">
        <f>H20/14.7</f>
        <v>37.95918367346939</v>
      </c>
      <c r="E20" s="1">
        <f t="shared" si="1"/>
        <v>-1.2500000000000011E-2</v>
      </c>
      <c r="F20">
        <f t="shared" si="0"/>
        <v>-0.64100000000000001</v>
      </c>
      <c r="G20">
        <v>-6.4099999999999997E-4</v>
      </c>
      <c r="H20">
        <v>558</v>
      </c>
    </row>
    <row r="21" spans="2:8" ht="14.45" x14ac:dyDescent="0.3">
      <c r="B21">
        <v>4.25</v>
      </c>
      <c r="E21" s="1">
        <f t="shared" si="1"/>
        <v>1.6249999999999987E-2</v>
      </c>
      <c r="F21">
        <f t="shared" si="0"/>
        <v>0.88900000000000001</v>
      </c>
      <c r="G21">
        <v>8.8900000000000003E-4</v>
      </c>
    </row>
    <row r="22" spans="2:8" ht="14.45" x14ac:dyDescent="0.3">
      <c r="B22">
        <v>4.5</v>
      </c>
      <c r="E22" s="1">
        <f t="shared" si="1"/>
        <v>-0.40862500000000002</v>
      </c>
      <c r="F22">
        <f t="shared" si="0"/>
        <v>0.65799999999999992</v>
      </c>
      <c r="G22">
        <v>6.5799999999999995E-4</v>
      </c>
    </row>
    <row r="23" spans="2:8" ht="14.45" x14ac:dyDescent="0.3">
      <c r="B23">
        <v>4.75</v>
      </c>
      <c r="E23" s="1">
        <f t="shared" si="1"/>
        <v>-0.75100000000000011</v>
      </c>
      <c r="F23">
        <f t="shared" si="0"/>
        <v>2.09</v>
      </c>
      <c r="G23">
        <v>2.0899999999999998E-3</v>
      </c>
    </row>
    <row r="24" spans="2:8" ht="14.45" x14ac:dyDescent="0.3">
      <c r="B24">
        <v>5</v>
      </c>
      <c r="E24" s="1">
        <f t="shared" si="1"/>
        <v>-0.77037500000000003</v>
      </c>
      <c r="F24">
        <f t="shared" si="0"/>
        <v>0.33399999999999996</v>
      </c>
      <c r="G24">
        <v>3.3399999999999999E-4</v>
      </c>
    </row>
    <row r="25" spans="2:8" ht="14.45" x14ac:dyDescent="0.3">
      <c r="B25">
        <v>5.25</v>
      </c>
      <c r="E25" s="1">
        <f t="shared" si="1"/>
        <v>-1.397875</v>
      </c>
      <c r="F25">
        <f t="shared" si="0"/>
        <v>0.3</v>
      </c>
      <c r="G25">
        <v>2.9999999999999997E-4</v>
      </c>
    </row>
    <row r="26" spans="2:8" ht="14.45" x14ac:dyDescent="0.3">
      <c r="B26">
        <v>5.5</v>
      </c>
      <c r="E26" s="1">
        <f t="shared" si="1"/>
        <v>-1.554125</v>
      </c>
      <c r="F26">
        <f t="shared" si="0"/>
        <v>-1.6199999999999999</v>
      </c>
      <c r="G26">
        <v>-1.6199999999999999E-3</v>
      </c>
    </row>
    <row r="27" spans="2:8" x14ac:dyDescent="0.25">
      <c r="B27">
        <v>5.75</v>
      </c>
      <c r="E27" s="1">
        <f t="shared" si="1"/>
        <v>-1.957875</v>
      </c>
      <c r="F27">
        <f t="shared" si="0"/>
        <v>-1.88</v>
      </c>
      <c r="G27">
        <v>-1.8799999999999999E-3</v>
      </c>
    </row>
    <row r="28" spans="2:8" x14ac:dyDescent="0.25">
      <c r="B28">
        <v>6</v>
      </c>
      <c r="C28">
        <f>H28/14.7</f>
        <v>43.80952380952381</v>
      </c>
      <c r="E28" s="1">
        <f t="shared" si="1"/>
        <v>-1.9016249999999999</v>
      </c>
      <c r="F28">
        <f t="shared" si="0"/>
        <v>-4.04</v>
      </c>
      <c r="G28">
        <v>-4.0400000000000002E-3</v>
      </c>
      <c r="H28">
        <v>644</v>
      </c>
    </row>
    <row r="29" spans="2:8" x14ac:dyDescent="0.25">
      <c r="B29">
        <v>6.25</v>
      </c>
      <c r="E29" s="1">
        <f t="shared" si="1"/>
        <v>-1.7731250000000001</v>
      </c>
      <c r="F29">
        <f t="shared" si="0"/>
        <v>-1.85</v>
      </c>
      <c r="G29">
        <v>-1.8500000000000001E-3</v>
      </c>
    </row>
    <row r="30" spans="2:8" x14ac:dyDescent="0.25">
      <c r="B30">
        <v>6.5</v>
      </c>
      <c r="E30" s="1">
        <f t="shared" si="1"/>
        <v>-1.253625</v>
      </c>
      <c r="F30">
        <f t="shared" si="0"/>
        <v>0.503</v>
      </c>
      <c r="G30">
        <v>5.0299999999999997E-4</v>
      </c>
    </row>
    <row r="31" spans="2:8" x14ac:dyDescent="0.25">
      <c r="B31">
        <v>6.75</v>
      </c>
      <c r="E31" s="1">
        <f t="shared" si="1"/>
        <v>-1.283625</v>
      </c>
      <c r="F31">
        <f t="shared" si="0"/>
        <v>-2.9299999999999997</v>
      </c>
      <c r="G31">
        <v>-2.9299999999999999E-3</v>
      </c>
    </row>
    <row r="32" spans="2:8" x14ac:dyDescent="0.25">
      <c r="B32">
        <v>7</v>
      </c>
      <c r="E32" s="1">
        <f t="shared" si="1"/>
        <v>-1.5102500000000001</v>
      </c>
      <c r="F32">
        <f t="shared" si="0"/>
        <v>-0.91600000000000004</v>
      </c>
      <c r="G32">
        <v>-9.1600000000000004E-4</v>
      </c>
    </row>
    <row r="33" spans="2:8" x14ac:dyDescent="0.25">
      <c r="B33">
        <v>7.25</v>
      </c>
      <c r="E33" s="1">
        <f t="shared" si="1"/>
        <v>-1.5377500000000002</v>
      </c>
      <c r="F33">
        <f t="shared" si="0"/>
        <v>-2.9299999999999997</v>
      </c>
      <c r="G33">
        <v>-2.9299999999999999E-3</v>
      </c>
    </row>
    <row r="34" spans="2:8" x14ac:dyDescent="0.25">
      <c r="B34">
        <v>7.5</v>
      </c>
      <c r="E34" s="1">
        <f t="shared" si="1"/>
        <v>-1.3442500000000002</v>
      </c>
      <c r="F34">
        <f t="shared" si="0"/>
        <v>-1.17</v>
      </c>
      <c r="G34">
        <v>-1.17E-3</v>
      </c>
    </row>
    <row r="35" spans="2:8" x14ac:dyDescent="0.25">
      <c r="B35">
        <v>7.75</v>
      </c>
      <c r="E35" s="1">
        <f t="shared" si="1"/>
        <v>-1.16675</v>
      </c>
      <c r="F35">
        <f t="shared" si="0"/>
        <v>-0.85199999999999998</v>
      </c>
      <c r="G35">
        <v>-8.52E-4</v>
      </c>
    </row>
    <row r="36" spans="2:8" x14ac:dyDescent="0.25">
      <c r="B36">
        <v>8</v>
      </c>
      <c r="C36">
        <f>H36/14.7</f>
        <v>50.136054421768712</v>
      </c>
      <c r="E36" s="1">
        <f t="shared" si="1"/>
        <v>-1.0606249999999999</v>
      </c>
      <c r="F36">
        <f t="shared" si="0"/>
        <v>0.11600000000000001</v>
      </c>
      <c r="G36">
        <v>1.16E-4</v>
      </c>
      <c r="H36">
        <v>737</v>
      </c>
    </row>
    <row r="37" spans="2:8" x14ac:dyDescent="0.25">
      <c r="B37">
        <v>8.25</v>
      </c>
      <c r="E37" s="1">
        <f t="shared" si="1"/>
        <v>-1.1766249999999998</v>
      </c>
      <c r="F37">
        <f t="shared" si="0"/>
        <v>-2.09</v>
      </c>
      <c r="G37">
        <v>-2.0899999999999998E-3</v>
      </c>
    </row>
    <row r="38" spans="2:8" x14ac:dyDescent="0.25">
      <c r="B38">
        <v>8.5</v>
      </c>
      <c r="E38" s="1">
        <f t="shared" si="1"/>
        <v>-1.2669999999999999</v>
      </c>
      <c r="F38">
        <f t="shared" si="0"/>
        <v>-1.31</v>
      </c>
      <c r="G38">
        <v>-1.31E-3</v>
      </c>
    </row>
    <row r="39" spans="2:8" x14ac:dyDescent="0.25">
      <c r="B39">
        <v>8.75</v>
      </c>
      <c r="E39" s="1">
        <f t="shared" si="1"/>
        <v>-1.1444999999999999</v>
      </c>
      <c r="F39">
        <f t="shared" si="0"/>
        <v>-3.15</v>
      </c>
      <c r="G39">
        <v>-3.15E-3</v>
      </c>
    </row>
    <row r="40" spans="2:8" x14ac:dyDescent="0.25">
      <c r="B40">
        <v>9</v>
      </c>
      <c r="C40">
        <f>H40/14.7</f>
        <v>56.122448979591837</v>
      </c>
      <c r="E40" s="1">
        <f t="shared" si="1"/>
        <v>-1.052125</v>
      </c>
      <c r="F40">
        <f t="shared" si="0"/>
        <v>0.63200000000000001</v>
      </c>
      <c r="G40">
        <v>6.3199999999999997E-4</v>
      </c>
      <c r="H40">
        <v>825</v>
      </c>
    </row>
    <row r="41" spans="2:8" x14ac:dyDescent="0.25">
      <c r="B41">
        <v>9.25</v>
      </c>
      <c r="E41" s="1">
        <f t="shared" si="1"/>
        <v>-0.60699999999999998</v>
      </c>
      <c r="F41">
        <f t="shared" si="0"/>
        <v>-1.51</v>
      </c>
      <c r="G41">
        <v>-1.5100000000000001E-3</v>
      </c>
    </row>
    <row r="42" spans="2:8" x14ac:dyDescent="0.25">
      <c r="B42">
        <v>9.5</v>
      </c>
      <c r="E42" s="1">
        <f t="shared" si="1"/>
        <v>-1.0684999999999998</v>
      </c>
      <c r="F42">
        <f t="shared" si="0"/>
        <v>-0.32100000000000001</v>
      </c>
      <c r="G42">
        <v>-3.21E-4</v>
      </c>
    </row>
    <row r="43" spans="2:8" x14ac:dyDescent="0.25">
      <c r="B43">
        <v>9.75</v>
      </c>
      <c r="E43" s="1">
        <f t="shared" si="1"/>
        <v>-1.20475</v>
      </c>
      <c r="F43">
        <f t="shared" si="0"/>
        <v>-1.7799999999999998</v>
      </c>
      <c r="G43">
        <v>-1.7799999999999999E-3</v>
      </c>
    </row>
    <row r="44" spans="2:8" x14ac:dyDescent="0.25">
      <c r="B44">
        <v>10</v>
      </c>
      <c r="E44" s="1">
        <f t="shared" si="1"/>
        <v>-1.2354999999999998</v>
      </c>
      <c r="F44">
        <f t="shared" si="0"/>
        <v>-0.60699999999999998</v>
      </c>
      <c r="G44">
        <v>-6.0700000000000001E-4</v>
      </c>
    </row>
    <row r="45" spans="2:8" x14ac:dyDescent="0.25">
      <c r="B45">
        <v>10.3</v>
      </c>
      <c r="E45" s="1">
        <f t="shared" si="1"/>
        <v>-1.0123949999999999</v>
      </c>
      <c r="F45">
        <f t="shared" si="0"/>
        <v>-1.1100000000000001</v>
      </c>
      <c r="G45">
        <v>-1.1100000000000001E-3</v>
      </c>
    </row>
    <row r="46" spans="2:8" x14ac:dyDescent="0.25">
      <c r="B46">
        <v>10.5</v>
      </c>
      <c r="E46" s="1">
        <f t="shared" si="1"/>
        <v>-0.79027000000000003</v>
      </c>
      <c r="F46">
        <f t="shared" si="0"/>
        <v>-0.57099999999999995</v>
      </c>
      <c r="G46">
        <v>-5.71E-4</v>
      </c>
    </row>
    <row r="47" spans="2:8" x14ac:dyDescent="0.25">
      <c r="B47">
        <v>10.8</v>
      </c>
      <c r="E47" s="1">
        <f t="shared" si="1"/>
        <v>-0.7432700000000001</v>
      </c>
      <c r="F47">
        <f t="shared" si="0"/>
        <v>0.41100000000000003</v>
      </c>
      <c r="G47">
        <v>4.1100000000000002E-4</v>
      </c>
    </row>
    <row r="48" spans="2:8" x14ac:dyDescent="0.25">
      <c r="B48">
        <v>11</v>
      </c>
      <c r="C48">
        <f>H48/14.7</f>
        <v>62.789115646258509</v>
      </c>
      <c r="E48" s="1">
        <f t="shared" si="1"/>
        <v>-0.76351999999999998</v>
      </c>
      <c r="F48">
        <f t="shared" si="0"/>
        <v>-3.0599999999999996</v>
      </c>
      <c r="G48">
        <v>-3.0599999999999998E-3</v>
      </c>
      <c r="H48">
        <v>923</v>
      </c>
    </row>
    <row r="49" spans="2:8" x14ac:dyDescent="0.25">
      <c r="B49">
        <v>11.3</v>
      </c>
      <c r="E49" s="1">
        <f t="shared" si="1"/>
        <v>-0.87014500000000006</v>
      </c>
      <c r="F49">
        <f t="shared" si="0"/>
        <v>-2.6</v>
      </c>
      <c r="G49">
        <v>-2.5999999999999999E-3</v>
      </c>
    </row>
    <row r="50" spans="2:8" x14ac:dyDescent="0.25">
      <c r="B50">
        <v>11.5</v>
      </c>
      <c r="E50" s="1">
        <f t="shared" si="1"/>
        <v>-0.5713950000000001</v>
      </c>
      <c r="F50">
        <f t="shared" si="0"/>
        <v>-0.56700000000000006</v>
      </c>
      <c r="G50">
        <v>-5.6700000000000001E-4</v>
      </c>
    </row>
    <row r="51" spans="2:8" x14ac:dyDescent="0.25">
      <c r="B51">
        <v>11.8</v>
      </c>
      <c r="E51" s="1">
        <f t="shared" si="1"/>
        <v>-0.13077000000000003</v>
      </c>
      <c r="F51">
        <f t="shared" si="0"/>
        <v>4.8400000000000006E-3</v>
      </c>
      <c r="G51">
        <v>4.8400000000000002E-6</v>
      </c>
    </row>
    <row r="52" spans="2:8" x14ac:dyDescent="0.25">
      <c r="B52">
        <v>12</v>
      </c>
      <c r="E52" s="1">
        <f t="shared" si="1"/>
        <v>-3.5020000000000003E-2</v>
      </c>
      <c r="F52">
        <f t="shared" si="0"/>
        <v>1.17</v>
      </c>
      <c r="G52">
        <v>1.17E-3</v>
      </c>
    </row>
    <row r="53" spans="2:8" x14ac:dyDescent="0.25">
      <c r="B53">
        <v>12.3</v>
      </c>
      <c r="E53" s="1">
        <f t="shared" si="1"/>
        <v>-0.16937500000000003</v>
      </c>
      <c r="F53">
        <f t="shared" si="0"/>
        <v>-0.73399999999999999</v>
      </c>
      <c r="G53">
        <v>-7.3399999999999995E-4</v>
      </c>
    </row>
    <row r="54" spans="2:8" x14ac:dyDescent="0.25">
      <c r="B54">
        <v>12.5</v>
      </c>
      <c r="E54" s="1">
        <f t="shared" si="1"/>
        <v>-0.49937500000000001</v>
      </c>
      <c r="F54">
        <f t="shared" si="0"/>
        <v>-0.73299999999999998</v>
      </c>
      <c r="G54">
        <v>-7.3300000000000004E-4</v>
      </c>
    </row>
    <row r="55" spans="2:8" x14ac:dyDescent="0.25">
      <c r="B55">
        <v>12.8</v>
      </c>
      <c r="E55" s="1">
        <f t="shared" si="1"/>
        <v>-0.35400000000000004</v>
      </c>
      <c r="F55">
        <f t="shared" si="0"/>
        <v>-0.442</v>
      </c>
      <c r="G55">
        <v>-4.4200000000000001E-4</v>
      </c>
    </row>
    <row r="56" spans="2:8" x14ac:dyDescent="0.25">
      <c r="B56">
        <v>13</v>
      </c>
      <c r="C56">
        <f>H56/14.7</f>
        <v>68.707482993197289</v>
      </c>
      <c r="E56" s="1">
        <f t="shared" si="1"/>
        <v>-0.30925000000000002</v>
      </c>
      <c r="F56">
        <f t="shared" si="0"/>
        <v>-0.67</v>
      </c>
      <c r="G56">
        <v>-6.7000000000000002E-4</v>
      </c>
      <c r="H56">
        <v>1010</v>
      </c>
    </row>
    <row r="57" spans="2:8" x14ac:dyDescent="0.25">
      <c r="B57">
        <v>13.3</v>
      </c>
      <c r="E57" s="1">
        <f t="shared" si="1"/>
        <v>-0.11649999999999999</v>
      </c>
      <c r="F57">
        <f t="shared" si="0"/>
        <v>0.92500000000000004</v>
      </c>
      <c r="G57">
        <v>9.2500000000000004E-4</v>
      </c>
    </row>
    <row r="58" spans="2:8" x14ac:dyDescent="0.25">
      <c r="B58">
        <v>13.5</v>
      </c>
      <c r="E58" s="1">
        <f t="shared" si="1"/>
        <v>0.1285</v>
      </c>
      <c r="F58">
        <f t="shared" si="0"/>
        <v>0.19900000000000001</v>
      </c>
      <c r="G58">
        <v>1.9900000000000001E-4</v>
      </c>
    </row>
    <row r="59" spans="2:8" x14ac:dyDescent="0.25">
      <c r="B59">
        <v>13.8</v>
      </c>
      <c r="E59" s="1">
        <f t="shared" si="1"/>
        <v>-0.11962500000000001</v>
      </c>
      <c r="F59">
        <f t="shared" si="0"/>
        <v>-1.07</v>
      </c>
      <c r="G59">
        <v>-1.07E-3</v>
      </c>
    </row>
    <row r="60" spans="2:8" x14ac:dyDescent="0.25">
      <c r="B60">
        <v>14</v>
      </c>
      <c r="E60" s="1">
        <f t="shared" si="1"/>
        <v>-0.45950000000000002</v>
      </c>
      <c r="F60">
        <f t="shared" si="0"/>
        <v>-1.47</v>
      </c>
      <c r="G60">
        <v>-1.47E-3</v>
      </c>
    </row>
    <row r="61" spans="2:8" x14ac:dyDescent="0.25">
      <c r="B61">
        <v>14.3</v>
      </c>
      <c r="E61" s="1">
        <f t="shared" si="1"/>
        <v>-0.36374999999999996</v>
      </c>
      <c r="F61">
        <f t="shared" si="0"/>
        <v>0.42899999999999999</v>
      </c>
      <c r="G61">
        <v>4.2900000000000002E-4</v>
      </c>
    </row>
    <row r="62" spans="2:8" x14ac:dyDescent="0.25">
      <c r="B62">
        <v>14.5</v>
      </c>
      <c r="E62" s="1">
        <f t="shared" si="1"/>
        <v>-0.49625000000000008</v>
      </c>
      <c r="F62">
        <f t="shared" si="0"/>
        <v>-0.375</v>
      </c>
      <c r="G62">
        <v>-3.7500000000000001E-4</v>
      </c>
    </row>
    <row r="63" spans="2:8" x14ac:dyDescent="0.25">
      <c r="B63">
        <v>14.8</v>
      </c>
      <c r="E63" s="1">
        <f t="shared" si="1"/>
        <v>-0.82362500000000005</v>
      </c>
      <c r="F63">
        <f t="shared" si="0"/>
        <v>1.1000000000000001</v>
      </c>
      <c r="G63">
        <v>1.1000000000000001E-3</v>
      </c>
    </row>
    <row r="64" spans="2:8" x14ac:dyDescent="0.25">
      <c r="B64">
        <v>15</v>
      </c>
      <c r="C64">
        <f>H64/14.7</f>
        <v>72.244897959183675</v>
      </c>
      <c r="E64" s="1">
        <f t="shared" si="1"/>
        <v>-0.96925000000000006</v>
      </c>
      <c r="F64">
        <f t="shared" si="0"/>
        <v>1.2899999999999998</v>
      </c>
      <c r="G64">
        <v>1.2899999999999999E-3</v>
      </c>
      <c r="H64">
        <v>1062</v>
      </c>
    </row>
    <row r="65" spans="2:8" x14ac:dyDescent="0.25">
      <c r="B65">
        <v>15.3</v>
      </c>
      <c r="E65" s="1">
        <f t="shared" si="1"/>
        <v>-1.42675</v>
      </c>
      <c r="F65">
        <f t="shared" si="0"/>
        <v>-1.06</v>
      </c>
      <c r="G65">
        <v>-1.06E-3</v>
      </c>
    </row>
    <row r="66" spans="2:8" x14ac:dyDescent="0.25">
      <c r="B66">
        <v>15.5</v>
      </c>
      <c r="E66" s="1">
        <f t="shared" si="1"/>
        <v>-1.7016249999999999</v>
      </c>
      <c r="F66">
        <f t="shared" si="0"/>
        <v>-2.52</v>
      </c>
      <c r="G66">
        <v>-2.5200000000000001E-3</v>
      </c>
    </row>
    <row r="67" spans="2:8" x14ac:dyDescent="0.25">
      <c r="B67">
        <v>15.8</v>
      </c>
      <c r="E67" s="1">
        <f t="shared" si="1"/>
        <v>-1.436625</v>
      </c>
      <c r="F67">
        <f t="shared" si="0"/>
        <v>-0.30399999999999999</v>
      </c>
      <c r="G67">
        <v>-3.0400000000000002E-4</v>
      </c>
    </row>
    <row r="68" spans="2:8" x14ac:dyDescent="0.25">
      <c r="B68">
        <v>16</v>
      </c>
      <c r="E68" s="1">
        <f t="shared" si="1"/>
        <v>-0.85662500000000008</v>
      </c>
      <c r="F68">
        <f t="shared" si="0"/>
        <v>-2.5300000000000002</v>
      </c>
      <c r="G68">
        <v>-2.5300000000000001E-3</v>
      </c>
    </row>
    <row r="69" spans="2:8" x14ac:dyDescent="0.25">
      <c r="B69">
        <v>16.3</v>
      </c>
      <c r="E69" s="1">
        <f t="shared" si="1"/>
        <v>-0.54237500000000005</v>
      </c>
      <c r="F69">
        <f t="shared" si="0"/>
        <v>-2.19</v>
      </c>
      <c r="G69">
        <v>-2.1900000000000001E-3</v>
      </c>
    </row>
    <row r="70" spans="2:8" x14ac:dyDescent="0.25">
      <c r="B70">
        <v>16.5</v>
      </c>
      <c r="E70" s="1">
        <f t="shared" si="1"/>
        <v>-0.46862499999999996</v>
      </c>
      <c r="F70">
        <f t="shared" ref="F70:F133" si="2">G70*1000</f>
        <v>-1.5399999999999998</v>
      </c>
      <c r="G70">
        <v>-1.5399999999999999E-3</v>
      </c>
    </row>
    <row r="71" spans="2:8" x14ac:dyDescent="0.25">
      <c r="B71">
        <v>16.8</v>
      </c>
      <c r="E71" s="1">
        <f t="shared" ref="E71:E134" si="3">(F70+F71+F72+F73+F74+F75+F76+F77)/8</f>
        <v>-0.2806249999999999</v>
      </c>
      <c r="F71">
        <f t="shared" si="2"/>
        <v>-2.56</v>
      </c>
      <c r="G71">
        <v>-2.5600000000000002E-3</v>
      </c>
    </row>
    <row r="72" spans="2:8" x14ac:dyDescent="0.25">
      <c r="B72">
        <v>17</v>
      </c>
      <c r="C72">
        <f>H72/14.7</f>
        <v>78.911564625850346</v>
      </c>
      <c r="E72" s="1">
        <f t="shared" si="3"/>
        <v>-9.0037500000000034E-2</v>
      </c>
      <c r="F72">
        <f t="shared" si="2"/>
        <v>-0.90900000000000003</v>
      </c>
      <c r="G72">
        <v>-9.0899999999999998E-4</v>
      </c>
      <c r="H72">
        <v>1160</v>
      </c>
    </row>
    <row r="73" spans="2:8" x14ac:dyDescent="0.25">
      <c r="B73">
        <v>17.3</v>
      </c>
      <c r="E73" s="1">
        <f t="shared" si="3"/>
        <v>0.37621249999999995</v>
      </c>
      <c r="F73">
        <f t="shared" si="2"/>
        <v>1.06</v>
      </c>
      <c r="G73">
        <v>1.06E-3</v>
      </c>
    </row>
    <row r="74" spans="2:8" x14ac:dyDescent="0.25">
      <c r="B74">
        <v>17.5</v>
      </c>
      <c r="E74" s="1">
        <f t="shared" si="3"/>
        <v>0.18108750000000007</v>
      </c>
      <c r="F74">
        <f t="shared" si="2"/>
        <v>2.12</v>
      </c>
      <c r="G74">
        <v>2.1199999999999999E-3</v>
      </c>
    </row>
    <row r="75" spans="2:8" x14ac:dyDescent="0.25">
      <c r="B75">
        <v>17.8</v>
      </c>
      <c r="E75" s="1">
        <f t="shared" si="3"/>
        <v>0.52483750000000007</v>
      </c>
      <c r="F75">
        <f t="shared" si="2"/>
        <v>2.21</v>
      </c>
      <c r="G75">
        <v>2.2100000000000002E-3</v>
      </c>
    </row>
    <row r="76" spans="2:8" x14ac:dyDescent="0.25">
      <c r="B76">
        <v>18</v>
      </c>
      <c r="E76" s="1">
        <f t="shared" si="3"/>
        <v>0.42483749999999998</v>
      </c>
      <c r="F76">
        <f t="shared" si="2"/>
        <v>-1.9400000000000002</v>
      </c>
      <c r="G76">
        <v>-1.9400000000000001E-3</v>
      </c>
    </row>
    <row r="77" spans="2:8" x14ac:dyDescent="0.25">
      <c r="B77">
        <v>18.3</v>
      </c>
      <c r="E77" s="1">
        <f t="shared" si="3"/>
        <v>-0.12891250000000001</v>
      </c>
      <c r="F77">
        <f t="shared" si="2"/>
        <v>-0.68599999999999994</v>
      </c>
      <c r="G77">
        <v>-6.8599999999999998E-4</v>
      </c>
    </row>
    <row r="78" spans="2:8" x14ac:dyDescent="0.25">
      <c r="B78">
        <v>18.5</v>
      </c>
      <c r="E78" s="1">
        <f t="shared" si="3"/>
        <v>0.10905000000000001</v>
      </c>
      <c r="F78">
        <f t="shared" si="2"/>
        <v>-1.5299999999999999E-2</v>
      </c>
      <c r="G78">
        <v>-1.5299999999999999E-5</v>
      </c>
    </row>
    <row r="79" spans="2:8" x14ac:dyDescent="0.25">
      <c r="B79">
        <v>18.8</v>
      </c>
      <c r="E79" s="1">
        <f t="shared" si="3"/>
        <v>0.32605000000000001</v>
      </c>
      <c r="F79">
        <f t="shared" si="2"/>
        <v>1.17</v>
      </c>
      <c r="G79">
        <v>1.17E-3</v>
      </c>
    </row>
    <row r="80" spans="2:8" x14ac:dyDescent="0.25">
      <c r="B80">
        <v>19</v>
      </c>
      <c r="C80">
        <f>H80/14.7</f>
        <v>85.578231292517017</v>
      </c>
      <c r="E80" s="1">
        <f t="shared" si="3"/>
        <v>0.54921249999999999</v>
      </c>
      <c r="F80">
        <f t="shared" si="2"/>
        <v>-2.4699999999999998</v>
      </c>
      <c r="G80">
        <v>-2.47E-3</v>
      </c>
      <c r="H80">
        <v>1258</v>
      </c>
    </row>
    <row r="81" spans="2:8" x14ac:dyDescent="0.25">
      <c r="B81">
        <v>19.3</v>
      </c>
      <c r="E81" s="1">
        <f t="shared" si="3"/>
        <v>0.33858749999999999</v>
      </c>
      <c r="F81">
        <f t="shared" si="2"/>
        <v>3.81</v>
      </c>
      <c r="G81">
        <v>3.81E-3</v>
      </c>
    </row>
    <row r="82" spans="2:8" x14ac:dyDescent="0.25">
      <c r="B82">
        <v>19.5</v>
      </c>
      <c r="E82" s="1">
        <f t="shared" si="3"/>
        <v>0.58996250000000006</v>
      </c>
      <c r="F82">
        <f t="shared" si="2"/>
        <v>1.32</v>
      </c>
      <c r="G82">
        <v>1.32E-3</v>
      </c>
    </row>
    <row r="83" spans="2:8" x14ac:dyDescent="0.25">
      <c r="B83">
        <v>19.8</v>
      </c>
      <c r="E83" s="1">
        <f t="shared" si="3"/>
        <v>5.6212500000000006E-2</v>
      </c>
      <c r="F83">
        <f t="shared" si="2"/>
        <v>-2.2200000000000002</v>
      </c>
      <c r="G83">
        <v>-2.2200000000000002E-3</v>
      </c>
    </row>
    <row r="84" spans="2:8" x14ac:dyDescent="0.25">
      <c r="B84">
        <v>20</v>
      </c>
      <c r="E84" s="1">
        <f t="shared" si="3"/>
        <v>-7.9287500000000039E-2</v>
      </c>
      <c r="F84">
        <f t="shared" si="2"/>
        <v>-3.6299999999999999E-2</v>
      </c>
      <c r="G84">
        <v>-3.6300000000000001E-5</v>
      </c>
    </row>
    <row r="85" spans="2:8" x14ac:dyDescent="0.25">
      <c r="B85">
        <v>20.3</v>
      </c>
      <c r="E85" s="1">
        <f t="shared" si="3"/>
        <v>8.8337499999999985E-2</v>
      </c>
      <c r="F85">
        <f t="shared" si="2"/>
        <v>1.05</v>
      </c>
      <c r="G85">
        <v>1.0499999999999999E-3</v>
      </c>
    </row>
    <row r="86" spans="2:8" x14ac:dyDescent="0.25">
      <c r="B86">
        <v>20.5</v>
      </c>
      <c r="E86" s="1">
        <f t="shared" si="3"/>
        <v>-1.8499999999999989E-2</v>
      </c>
      <c r="F86">
        <f t="shared" si="2"/>
        <v>1.77</v>
      </c>
      <c r="G86">
        <v>1.7700000000000001E-3</v>
      </c>
    </row>
    <row r="87" spans="2:8" x14ac:dyDescent="0.25">
      <c r="B87">
        <v>20.8</v>
      </c>
      <c r="E87" s="1">
        <f t="shared" si="3"/>
        <v>-0.12575000000000003</v>
      </c>
      <c r="F87">
        <f t="shared" si="2"/>
        <v>-0.51500000000000001</v>
      </c>
      <c r="G87">
        <v>-5.1500000000000005E-4</v>
      </c>
    </row>
    <row r="88" spans="2:8" x14ac:dyDescent="0.25">
      <c r="B88">
        <v>21</v>
      </c>
      <c r="C88">
        <f>H88/14.7</f>
        <v>94.217687074829939</v>
      </c>
      <c r="E88" s="1">
        <f t="shared" si="3"/>
        <v>-0.57074999999999998</v>
      </c>
      <c r="F88">
        <f t="shared" si="2"/>
        <v>-0.45899999999999996</v>
      </c>
      <c r="G88">
        <v>-4.5899999999999999E-4</v>
      </c>
      <c r="H88">
        <v>1385</v>
      </c>
    </row>
    <row r="89" spans="2:8" x14ac:dyDescent="0.25">
      <c r="B89">
        <v>21.3</v>
      </c>
      <c r="E89" s="1">
        <f t="shared" si="3"/>
        <v>-0.63887500000000008</v>
      </c>
      <c r="F89">
        <f t="shared" si="2"/>
        <v>-0.46</v>
      </c>
      <c r="G89">
        <v>-4.6000000000000001E-4</v>
      </c>
    </row>
    <row r="90" spans="2:8" x14ac:dyDescent="0.25">
      <c r="B90">
        <v>21.5</v>
      </c>
      <c r="E90" s="1">
        <f t="shared" si="3"/>
        <v>-0.71900000000000008</v>
      </c>
      <c r="F90">
        <f t="shared" si="2"/>
        <v>0.23599999999999999</v>
      </c>
      <c r="G90">
        <v>2.3599999999999999E-4</v>
      </c>
    </row>
    <row r="91" spans="2:8" x14ac:dyDescent="0.25">
      <c r="B91">
        <v>21.8</v>
      </c>
      <c r="E91" s="1">
        <f t="shared" si="3"/>
        <v>-0.69299999999999995</v>
      </c>
      <c r="F91">
        <f t="shared" si="2"/>
        <v>-0.879</v>
      </c>
      <c r="G91">
        <v>-8.7900000000000001E-4</v>
      </c>
    </row>
    <row r="92" spans="2:8" x14ac:dyDescent="0.25">
      <c r="B92">
        <v>22</v>
      </c>
      <c r="E92" s="1">
        <f t="shared" si="3"/>
        <v>-0.87125000000000008</v>
      </c>
      <c r="F92">
        <f t="shared" si="2"/>
        <v>-0.89100000000000001</v>
      </c>
      <c r="G92">
        <v>-8.9099999999999997E-4</v>
      </c>
    </row>
    <row r="93" spans="2:8" x14ac:dyDescent="0.25">
      <c r="B93">
        <v>22.3</v>
      </c>
      <c r="E93" s="1">
        <f t="shared" si="3"/>
        <v>-0.67612500000000009</v>
      </c>
      <c r="F93">
        <f t="shared" si="2"/>
        <v>0.192</v>
      </c>
      <c r="G93">
        <v>1.92E-4</v>
      </c>
    </row>
    <row r="94" spans="2:8" x14ac:dyDescent="0.25">
      <c r="B94">
        <v>22.5</v>
      </c>
      <c r="E94" s="1">
        <f t="shared" si="3"/>
        <v>-0.55660000000000009</v>
      </c>
      <c r="F94">
        <f t="shared" si="2"/>
        <v>-1.79</v>
      </c>
      <c r="G94">
        <v>-1.7899999999999999E-3</v>
      </c>
    </row>
    <row r="95" spans="2:8" x14ac:dyDescent="0.25">
      <c r="B95">
        <v>22.8</v>
      </c>
      <c r="E95" s="1">
        <f t="shared" si="3"/>
        <v>-0.62260000000000015</v>
      </c>
      <c r="F95">
        <f t="shared" si="2"/>
        <v>-1.06</v>
      </c>
      <c r="G95">
        <v>-1.06E-3</v>
      </c>
    </row>
    <row r="96" spans="2:8" x14ac:dyDescent="0.25">
      <c r="B96">
        <v>23</v>
      </c>
      <c r="C96">
        <f>H96/14.7</f>
        <v>101.76870748299321</v>
      </c>
      <c r="E96" s="1">
        <f t="shared" si="3"/>
        <v>-0.52885000000000004</v>
      </c>
      <c r="F96">
        <f t="shared" si="2"/>
        <v>-1.1000000000000001</v>
      </c>
      <c r="G96">
        <v>-1.1000000000000001E-3</v>
      </c>
      <c r="H96">
        <v>1496</v>
      </c>
    </row>
    <row r="97" spans="2:8" x14ac:dyDescent="0.25">
      <c r="B97">
        <v>23.3</v>
      </c>
      <c r="E97" s="1">
        <f t="shared" si="3"/>
        <v>-0.69884999999999997</v>
      </c>
      <c r="F97">
        <f t="shared" si="2"/>
        <v>-0.252</v>
      </c>
      <c r="G97">
        <v>-2.52E-4</v>
      </c>
    </row>
    <row r="98" spans="2:8" x14ac:dyDescent="0.25">
      <c r="B98">
        <v>23.5</v>
      </c>
      <c r="E98" s="1">
        <f t="shared" si="3"/>
        <v>-0.62797500000000006</v>
      </c>
      <c r="F98">
        <f t="shared" si="2"/>
        <v>-1.1900000000000002</v>
      </c>
      <c r="G98">
        <v>-1.1900000000000001E-3</v>
      </c>
    </row>
    <row r="99" spans="2:8" x14ac:dyDescent="0.25">
      <c r="B99">
        <v>23.8</v>
      </c>
      <c r="E99" s="1">
        <f t="shared" si="3"/>
        <v>-0.63234999999999997</v>
      </c>
      <c r="F99">
        <f t="shared" si="2"/>
        <v>0.68199999999999994</v>
      </c>
      <c r="G99">
        <v>6.8199999999999999E-4</v>
      </c>
    </row>
    <row r="100" spans="2:8" x14ac:dyDescent="0.25">
      <c r="B100">
        <v>24</v>
      </c>
      <c r="E100" s="1">
        <f t="shared" si="3"/>
        <v>-0.63484999999999991</v>
      </c>
      <c r="F100">
        <f t="shared" si="2"/>
        <v>6.5199999999999994E-2</v>
      </c>
      <c r="G100">
        <v>6.5199999999999999E-5</v>
      </c>
    </row>
    <row r="101" spans="2:8" x14ac:dyDescent="0.25">
      <c r="B101">
        <v>24.3</v>
      </c>
      <c r="E101" s="1">
        <f t="shared" si="3"/>
        <v>-0.97384999999999999</v>
      </c>
      <c r="F101">
        <f t="shared" si="2"/>
        <v>-0.33599999999999997</v>
      </c>
      <c r="G101">
        <v>-3.3599999999999998E-4</v>
      </c>
    </row>
    <row r="102" spans="2:8" x14ac:dyDescent="0.25">
      <c r="B102">
        <v>24.5</v>
      </c>
      <c r="E102" s="1">
        <f t="shared" si="3"/>
        <v>-1.0355000000000001</v>
      </c>
      <c r="F102">
        <f t="shared" si="2"/>
        <v>-1.0399999999999998</v>
      </c>
      <c r="G102">
        <v>-1.0399999999999999E-3</v>
      </c>
    </row>
    <row r="103" spans="2:8" x14ac:dyDescent="0.25">
      <c r="B103">
        <v>24.8</v>
      </c>
      <c r="E103" s="1">
        <f t="shared" si="3"/>
        <v>-0.95362500000000006</v>
      </c>
      <c r="F103">
        <f t="shared" si="2"/>
        <v>-2.42</v>
      </c>
      <c r="G103">
        <v>-2.4199999999999998E-3</v>
      </c>
    </row>
    <row r="104" spans="2:8" x14ac:dyDescent="0.25">
      <c r="B104">
        <v>25</v>
      </c>
      <c r="C104">
        <f>H104/14.7</f>
        <v>109.93197278911565</v>
      </c>
      <c r="E104" s="1">
        <f t="shared" si="3"/>
        <v>-0.68112499999999998</v>
      </c>
      <c r="F104">
        <f t="shared" si="2"/>
        <v>-0.53300000000000003</v>
      </c>
      <c r="G104">
        <v>-5.3300000000000005E-4</v>
      </c>
      <c r="H104">
        <v>1616</v>
      </c>
    </row>
    <row r="105" spans="2:8" x14ac:dyDescent="0.25">
      <c r="B105">
        <v>25.3</v>
      </c>
      <c r="E105" s="1">
        <f t="shared" si="3"/>
        <v>-0.46300000000000008</v>
      </c>
      <c r="F105">
        <f t="shared" si="2"/>
        <v>-0.28699999999999998</v>
      </c>
      <c r="G105">
        <v>-2.8699999999999998E-4</v>
      </c>
    </row>
    <row r="106" spans="2:8" x14ac:dyDescent="0.25">
      <c r="B106">
        <v>25.5</v>
      </c>
      <c r="E106" s="1">
        <f t="shared" si="3"/>
        <v>-0.64762500000000012</v>
      </c>
      <c r="F106">
        <f t="shared" si="2"/>
        <v>-1.21</v>
      </c>
      <c r="G106">
        <v>-1.2099999999999999E-3</v>
      </c>
    </row>
    <row r="107" spans="2:8" x14ac:dyDescent="0.25">
      <c r="B107">
        <v>25.8</v>
      </c>
      <c r="E107" s="1">
        <f t="shared" si="3"/>
        <v>-0.61393750000000002</v>
      </c>
      <c r="F107">
        <f t="shared" si="2"/>
        <v>-2.0300000000000002</v>
      </c>
      <c r="G107">
        <v>-2.0300000000000001E-3</v>
      </c>
    </row>
    <row r="108" spans="2:8" x14ac:dyDescent="0.25">
      <c r="B108">
        <v>26</v>
      </c>
      <c r="E108" s="1">
        <f t="shared" si="3"/>
        <v>-0.10143750000000007</v>
      </c>
      <c r="F108">
        <f t="shared" si="2"/>
        <v>-0.42799999999999999</v>
      </c>
      <c r="G108">
        <v>-4.28E-4</v>
      </c>
    </row>
    <row r="109" spans="2:8" x14ac:dyDescent="0.25">
      <c r="B109">
        <v>26.3</v>
      </c>
      <c r="E109" s="1">
        <f t="shared" si="3"/>
        <v>0.57106250000000003</v>
      </c>
      <c r="F109">
        <f t="shared" si="2"/>
        <v>0.31900000000000001</v>
      </c>
      <c r="G109">
        <v>3.19E-4</v>
      </c>
    </row>
    <row r="110" spans="2:8" x14ac:dyDescent="0.25">
      <c r="B110">
        <v>26.5</v>
      </c>
      <c r="E110" s="1">
        <f t="shared" si="3"/>
        <v>0.3595624999999999</v>
      </c>
      <c r="F110">
        <f t="shared" si="2"/>
        <v>1.1399999999999999</v>
      </c>
      <c r="G110">
        <v>1.14E-3</v>
      </c>
    </row>
    <row r="111" spans="2:8" x14ac:dyDescent="0.25">
      <c r="B111">
        <v>26.8</v>
      </c>
      <c r="E111" s="1">
        <f t="shared" si="3"/>
        <v>2.8437500000000004E-2</v>
      </c>
      <c r="F111">
        <f t="shared" si="2"/>
        <v>-0.67500000000000004</v>
      </c>
      <c r="G111">
        <v>-6.7500000000000004E-4</v>
      </c>
    </row>
    <row r="112" spans="2:8" x14ac:dyDescent="0.25">
      <c r="B112">
        <v>27</v>
      </c>
      <c r="C112">
        <f>H112/14.7</f>
        <v>117.34693877551021</v>
      </c>
      <c r="E112" s="1">
        <f t="shared" si="3"/>
        <v>-0.40906250000000011</v>
      </c>
      <c r="F112">
        <f t="shared" si="2"/>
        <v>-2.0100000000000002</v>
      </c>
      <c r="G112">
        <v>-2.0100000000000001E-3</v>
      </c>
      <c r="H112">
        <v>1725</v>
      </c>
    </row>
    <row r="113" spans="2:8" x14ac:dyDescent="0.25">
      <c r="B113">
        <v>27.3</v>
      </c>
      <c r="E113" s="1">
        <f t="shared" si="3"/>
        <v>-0.69968750000000002</v>
      </c>
      <c r="F113">
        <f t="shared" si="2"/>
        <v>-1.7499999999999998E-2</v>
      </c>
      <c r="G113">
        <v>-1.7499999999999998E-5</v>
      </c>
    </row>
    <row r="114" spans="2:8" x14ac:dyDescent="0.25">
      <c r="B114">
        <v>27.5</v>
      </c>
      <c r="E114" s="1">
        <f t="shared" si="3"/>
        <v>-0.54993750000000008</v>
      </c>
      <c r="F114">
        <f t="shared" si="2"/>
        <v>2.89</v>
      </c>
      <c r="G114">
        <v>2.8900000000000002E-3</v>
      </c>
    </row>
    <row r="115" spans="2:8" x14ac:dyDescent="0.25">
      <c r="B115">
        <v>27.8</v>
      </c>
      <c r="E115" s="1">
        <f t="shared" si="3"/>
        <v>-0.53500000000000003</v>
      </c>
      <c r="F115">
        <f t="shared" si="2"/>
        <v>3.35</v>
      </c>
      <c r="G115">
        <v>3.3500000000000001E-3</v>
      </c>
    </row>
    <row r="116" spans="2:8" x14ac:dyDescent="0.25">
      <c r="B116">
        <v>28</v>
      </c>
      <c r="E116" s="1">
        <f t="shared" si="3"/>
        <v>-0.9976250000000001</v>
      </c>
      <c r="F116">
        <f t="shared" si="2"/>
        <v>-2.12</v>
      </c>
      <c r="G116">
        <v>-2.1199999999999999E-3</v>
      </c>
    </row>
    <row r="117" spans="2:8" x14ac:dyDescent="0.25">
      <c r="B117">
        <v>28.3</v>
      </c>
      <c r="E117" s="1">
        <f t="shared" si="3"/>
        <v>-1.755125</v>
      </c>
      <c r="F117">
        <f t="shared" si="2"/>
        <v>-2.33</v>
      </c>
      <c r="G117">
        <v>-2.33E-3</v>
      </c>
    </row>
    <row r="118" spans="2:8" x14ac:dyDescent="0.25">
      <c r="B118">
        <v>28.5</v>
      </c>
      <c r="E118" s="1">
        <f t="shared" si="3"/>
        <v>-1.5001</v>
      </c>
      <c r="F118">
        <f t="shared" si="2"/>
        <v>-2.3600000000000003</v>
      </c>
      <c r="G118">
        <v>-2.3600000000000001E-3</v>
      </c>
    </row>
    <row r="119" spans="2:8" x14ac:dyDescent="0.25">
      <c r="B119">
        <v>28.8</v>
      </c>
      <c r="E119" s="1">
        <f t="shared" si="3"/>
        <v>-0.95635000000000026</v>
      </c>
      <c r="F119">
        <f t="shared" si="2"/>
        <v>-3</v>
      </c>
      <c r="G119">
        <v>-3.0000000000000001E-3</v>
      </c>
    </row>
    <row r="120" spans="2:8" x14ac:dyDescent="0.25">
      <c r="B120">
        <v>29</v>
      </c>
      <c r="C120">
        <f>H120/14.7</f>
        <v>124.69387755102042</v>
      </c>
      <c r="E120" s="1">
        <f t="shared" si="3"/>
        <v>0.35614999999999974</v>
      </c>
      <c r="F120">
        <f t="shared" si="2"/>
        <v>-0.81200000000000006</v>
      </c>
      <c r="G120">
        <v>-8.12E-4</v>
      </c>
      <c r="H120">
        <v>1833</v>
      </c>
    </row>
    <row r="121" spans="2:8" x14ac:dyDescent="0.25">
      <c r="B121">
        <v>29.3</v>
      </c>
      <c r="E121" s="1">
        <f t="shared" si="3"/>
        <v>1.1436500000000001</v>
      </c>
      <c r="F121">
        <f t="shared" si="2"/>
        <v>0.10199999999999999</v>
      </c>
      <c r="G121">
        <v>1.02E-4</v>
      </c>
    </row>
    <row r="122" spans="2:8" x14ac:dyDescent="0.25">
      <c r="B122">
        <v>29.5</v>
      </c>
      <c r="E122" s="1">
        <f t="shared" si="3"/>
        <v>1.3412749999999998</v>
      </c>
      <c r="F122">
        <f t="shared" si="2"/>
        <v>-0.81099999999999994</v>
      </c>
      <c r="G122">
        <v>-8.1099999999999998E-4</v>
      </c>
    </row>
    <row r="123" spans="2:8" x14ac:dyDescent="0.25">
      <c r="B123">
        <v>29.8</v>
      </c>
      <c r="E123" s="1">
        <f t="shared" si="3"/>
        <v>1.1447749999999997</v>
      </c>
      <c r="F123">
        <f t="shared" si="2"/>
        <v>-2.71</v>
      </c>
      <c r="G123">
        <v>-2.7100000000000002E-3</v>
      </c>
    </row>
    <row r="124" spans="2:8" x14ac:dyDescent="0.25">
      <c r="B124">
        <v>30</v>
      </c>
      <c r="E124" s="1">
        <f t="shared" si="3"/>
        <v>0.9311499999999997</v>
      </c>
      <c r="F124">
        <f t="shared" si="2"/>
        <v>-7.9799999999999996E-2</v>
      </c>
      <c r="G124">
        <v>-7.9800000000000002E-5</v>
      </c>
    </row>
    <row r="125" spans="2:8" x14ac:dyDescent="0.25">
      <c r="B125">
        <v>30.3</v>
      </c>
      <c r="E125" s="1">
        <f t="shared" si="3"/>
        <v>1.3458999999999999</v>
      </c>
      <c r="F125">
        <f t="shared" si="2"/>
        <v>2.02</v>
      </c>
      <c r="G125">
        <v>2.0200000000000001E-3</v>
      </c>
    </row>
    <row r="126" spans="2:8" x14ac:dyDescent="0.25">
      <c r="B126">
        <v>30.5</v>
      </c>
      <c r="E126" s="1">
        <f t="shared" si="3"/>
        <v>1.0183749999999998</v>
      </c>
      <c r="F126">
        <f t="shared" si="2"/>
        <v>8.1399999999999988</v>
      </c>
      <c r="G126">
        <v>8.1399999999999997E-3</v>
      </c>
    </row>
    <row r="127" spans="2:8" x14ac:dyDescent="0.25">
      <c r="B127">
        <v>30.8</v>
      </c>
      <c r="E127" s="1">
        <f t="shared" si="3"/>
        <v>0.60462499999999975</v>
      </c>
      <c r="F127">
        <f t="shared" si="2"/>
        <v>3.3</v>
      </c>
      <c r="G127">
        <v>3.3E-3</v>
      </c>
    </row>
    <row r="128" spans="2:8" x14ac:dyDescent="0.25">
      <c r="B128">
        <v>31</v>
      </c>
      <c r="E128" s="1">
        <f t="shared" si="3"/>
        <v>-0.56787500000000002</v>
      </c>
      <c r="F128">
        <f t="shared" si="2"/>
        <v>0.76900000000000002</v>
      </c>
      <c r="G128">
        <v>7.6900000000000004E-4</v>
      </c>
    </row>
    <row r="129" spans="2:8" x14ac:dyDescent="0.25">
      <c r="B129">
        <v>31.3</v>
      </c>
      <c r="E129" s="1">
        <f t="shared" si="3"/>
        <v>-0.72287500000000016</v>
      </c>
      <c r="F129">
        <f t="shared" si="2"/>
        <v>-1.47</v>
      </c>
      <c r="G129">
        <v>-1.47E-3</v>
      </c>
    </row>
    <row r="130" spans="2:8" x14ac:dyDescent="0.25">
      <c r="B130">
        <v>31.5</v>
      </c>
      <c r="E130" s="1">
        <f t="shared" si="3"/>
        <v>-1.18275</v>
      </c>
      <c r="F130">
        <f t="shared" si="2"/>
        <v>-2.52</v>
      </c>
      <c r="G130">
        <v>-2.5200000000000001E-3</v>
      </c>
    </row>
    <row r="131" spans="2:8" x14ac:dyDescent="0.25">
      <c r="B131">
        <v>31.8</v>
      </c>
      <c r="E131" s="1">
        <f t="shared" si="3"/>
        <v>-1.139</v>
      </c>
      <c r="F131">
        <f t="shared" si="2"/>
        <v>0.60799999999999998</v>
      </c>
      <c r="G131">
        <v>6.0800000000000003E-4</v>
      </c>
    </row>
    <row r="132" spans="2:8" x14ac:dyDescent="0.25">
      <c r="B132">
        <v>32</v>
      </c>
      <c r="C132">
        <f>H132/14.7</f>
        <v>124.21768707482994</v>
      </c>
      <c r="E132" s="1">
        <f t="shared" si="3"/>
        <v>-0.76512499999999994</v>
      </c>
      <c r="F132">
        <f t="shared" si="2"/>
        <v>-2.7</v>
      </c>
      <c r="G132">
        <v>-2.7000000000000001E-3</v>
      </c>
      <c r="H132">
        <v>1826</v>
      </c>
    </row>
    <row r="133" spans="2:8" x14ac:dyDescent="0.25">
      <c r="B133">
        <v>32.299999999999997</v>
      </c>
      <c r="E133" s="1">
        <f t="shared" si="3"/>
        <v>-0.35862499999999997</v>
      </c>
      <c r="F133">
        <f t="shared" si="2"/>
        <v>-1.2899999999999998</v>
      </c>
      <c r="G133">
        <v>-1.2899999999999999E-3</v>
      </c>
    </row>
    <row r="134" spans="2:8" x14ac:dyDescent="0.25">
      <c r="B134">
        <v>32.5</v>
      </c>
      <c r="E134" s="1">
        <f t="shared" si="3"/>
        <v>0.54262500000000014</v>
      </c>
      <c r="F134">
        <f t="shared" ref="F134:F197" si="4">G134*1000</f>
        <v>-1.24</v>
      </c>
      <c r="G134">
        <v>-1.24E-3</v>
      </c>
    </row>
    <row r="135" spans="2:8" x14ac:dyDescent="0.25">
      <c r="B135">
        <v>32.799999999999997</v>
      </c>
      <c r="E135" s="1">
        <f t="shared" ref="E135:E188" si="5">(F134+F135+F136+F137+F138+F139+F140+F141)/8</f>
        <v>1.2438750000000001</v>
      </c>
      <c r="F135">
        <f t="shared" si="4"/>
        <v>2.06</v>
      </c>
      <c r="G135">
        <v>2.0600000000000002E-3</v>
      </c>
    </row>
    <row r="136" spans="2:8" x14ac:dyDescent="0.25">
      <c r="B136">
        <v>33</v>
      </c>
      <c r="E136" s="1">
        <f t="shared" si="5"/>
        <v>1.3246250000000002</v>
      </c>
      <c r="F136">
        <f t="shared" si="4"/>
        <v>-2.9099999999999997</v>
      </c>
      <c r="G136">
        <v>-2.9099999999999998E-3</v>
      </c>
    </row>
    <row r="137" spans="2:8" x14ac:dyDescent="0.25">
      <c r="B137">
        <v>33.299999999999997</v>
      </c>
      <c r="E137" s="1">
        <f t="shared" si="5"/>
        <v>0.88087500000000007</v>
      </c>
      <c r="F137">
        <f t="shared" si="4"/>
        <v>-1.1199999999999999</v>
      </c>
      <c r="G137">
        <v>-1.1199999999999999E-3</v>
      </c>
    </row>
    <row r="138" spans="2:8" x14ac:dyDescent="0.25">
      <c r="B138">
        <v>33.5</v>
      </c>
      <c r="E138" s="1">
        <f t="shared" si="5"/>
        <v>1.0721250000000002</v>
      </c>
      <c r="F138">
        <f t="shared" si="4"/>
        <v>0.47100000000000003</v>
      </c>
      <c r="G138">
        <v>4.7100000000000001E-4</v>
      </c>
    </row>
    <row r="139" spans="2:8" x14ac:dyDescent="0.25">
      <c r="B139">
        <v>33.799999999999997</v>
      </c>
      <c r="E139" s="1">
        <f t="shared" si="5"/>
        <v>0.96087500000000037</v>
      </c>
      <c r="F139">
        <f t="shared" si="4"/>
        <v>3.8600000000000003</v>
      </c>
      <c r="G139">
        <v>3.8600000000000001E-3</v>
      </c>
    </row>
    <row r="140" spans="2:8" x14ac:dyDescent="0.25">
      <c r="B140">
        <v>34</v>
      </c>
      <c r="E140" s="1">
        <f t="shared" si="5"/>
        <v>0.72075000000000033</v>
      </c>
      <c r="F140">
        <f t="shared" si="4"/>
        <v>4.51</v>
      </c>
      <c r="G140">
        <v>4.5100000000000001E-3</v>
      </c>
    </row>
    <row r="141" spans="2:8" x14ac:dyDescent="0.25">
      <c r="B141">
        <v>34.299999999999997</v>
      </c>
      <c r="E141" s="1">
        <f t="shared" si="5"/>
        <v>0.63450000000000006</v>
      </c>
      <c r="F141">
        <f t="shared" si="4"/>
        <v>4.32</v>
      </c>
      <c r="G141">
        <v>4.3200000000000001E-3</v>
      </c>
    </row>
    <row r="142" spans="2:8" x14ac:dyDescent="0.25">
      <c r="B142">
        <v>34.5</v>
      </c>
      <c r="E142" s="1">
        <f t="shared" si="5"/>
        <v>-0.31174999999999986</v>
      </c>
      <c r="F142">
        <f t="shared" si="4"/>
        <v>-0.59399999999999997</v>
      </c>
      <c r="G142">
        <v>-5.9400000000000002E-4</v>
      </c>
    </row>
    <row r="143" spans="2:8" x14ac:dyDescent="0.25">
      <c r="B143">
        <v>34.799999999999997</v>
      </c>
      <c r="E143" s="1">
        <f t="shared" si="5"/>
        <v>-1.0805</v>
      </c>
      <c r="F143">
        <f t="shared" si="4"/>
        <v>-1.49</v>
      </c>
      <c r="G143">
        <v>-1.49E-3</v>
      </c>
    </row>
    <row r="144" spans="2:8" x14ac:dyDescent="0.25">
      <c r="B144">
        <v>35</v>
      </c>
      <c r="E144" s="1">
        <f t="shared" si="5"/>
        <v>-1.0322500000000001</v>
      </c>
      <c r="F144">
        <f t="shared" si="4"/>
        <v>-1.38</v>
      </c>
      <c r="G144">
        <v>-1.3799999999999999E-3</v>
      </c>
    </row>
    <row r="145" spans="2:8" x14ac:dyDescent="0.25">
      <c r="B145">
        <v>35.299999999999997</v>
      </c>
      <c r="E145" s="1">
        <f t="shared" si="5"/>
        <v>-0.74687499999999996</v>
      </c>
      <c r="F145">
        <f t="shared" si="4"/>
        <v>-2.0100000000000002</v>
      </c>
      <c r="G145">
        <v>-2.0100000000000001E-3</v>
      </c>
    </row>
    <row r="146" spans="2:8" x14ac:dyDescent="0.25">
      <c r="B146">
        <v>35.5</v>
      </c>
      <c r="E146" s="1">
        <f t="shared" si="5"/>
        <v>-0.75562499999999999</v>
      </c>
      <c r="F146">
        <f t="shared" si="4"/>
        <v>-1.45</v>
      </c>
      <c r="G146">
        <v>-1.4499999999999999E-3</v>
      </c>
    </row>
    <row r="147" spans="2:8" x14ac:dyDescent="0.25">
      <c r="B147">
        <v>35.799999999999997</v>
      </c>
      <c r="E147" s="1">
        <f t="shared" si="5"/>
        <v>-0.70437499999999997</v>
      </c>
      <c r="F147">
        <f t="shared" si="4"/>
        <v>3.17</v>
      </c>
      <c r="G147">
        <v>3.1700000000000001E-3</v>
      </c>
    </row>
    <row r="148" spans="2:8" x14ac:dyDescent="0.25">
      <c r="B148">
        <v>36</v>
      </c>
      <c r="E148" s="1">
        <f t="shared" si="5"/>
        <v>-0.53862500000000002</v>
      </c>
      <c r="F148">
        <f t="shared" si="4"/>
        <v>-3.0599999999999996</v>
      </c>
      <c r="G148">
        <v>-3.0599999999999998E-3</v>
      </c>
    </row>
    <row r="149" spans="2:8" x14ac:dyDescent="0.25">
      <c r="B149">
        <v>36.299999999999997</v>
      </c>
      <c r="E149" s="1">
        <f t="shared" si="5"/>
        <v>-0.89424999999999999</v>
      </c>
      <c r="F149">
        <f t="shared" si="4"/>
        <v>-1.83</v>
      </c>
      <c r="G149">
        <v>-1.83E-3</v>
      </c>
    </row>
    <row r="150" spans="2:8" x14ac:dyDescent="0.25">
      <c r="B150">
        <v>36.5</v>
      </c>
      <c r="E150" s="1">
        <f t="shared" si="5"/>
        <v>-0.41574999999999995</v>
      </c>
      <c r="F150">
        <f t="shared" si="4"/>
        <v>-0.20799999999999999</v>
      </c>
      <c r="G150">
        <v>-2.0799999999999999E-4</v>
      </c>
    </row>
    <row r="151" spans="2:8" x14ac:dyDescent="0.25">
      <c r="B151">
        <v>36.799999999999997</v>
      </c>
      <c r="E151" s="1">
        <f t="shared" si="5"/>
        <v>0.13300000000000003</v>
      </c>
      <c r="F151">
        <f t="shared" si="4"/>
        <v>0.79299999999999993</v>
      </c>
      <c r="G151">
        <v>7.9299999999999998E-4</v>
      </c>
    </row>
    <row r="152" spans="2:8" x14ac:dyDescent="0.25">
      <c r="B152">
        <v>37</v>
      </c>
      <c r="C152">
        <f>H152/14.7</f>
        <v>124.08163265306123</v>
      </c>
      <c r="E152" s="1">
        <f t="shared" si="5"/>
        <v>0.50149999999999995</v>
      </c>
      <c r="F152">
        <f t="shared" si="4"/>
        <v>-1.45</v>
      </c>
      <c r="G152">
        <v>-1.4499999999999999E-3</v>
      </c>
      <c r="H152">
        <v>1824</v>
      </c>
    </row>
    <row r="153" spans="2:8" x14ac:dyDescent="0.25">
      <c r="B153">
        <v>37.299999999999997</v>
      </c>
      <c r="E153" s="1">
        <f t="shared" si="5"/>
        <v>0.57487500000000002</v>
      </c>
      <c r="F153">
        <f t="shared" si="4"/>
        <v>-1.6</v>
      </c>
      <c r="G153">
        <v>-1.6000000000000001E-3</v>
      </c>
    </row>
    <row r="154" spans="2:8" x14ac:dyDescent="0.25">
      <c r="B154">
        <v>37.5</v>
      </c>
      <c r="E154" s="1">
        <f t="shared" si="5"/>
        <v>0.7726249999999999</v>
      </c>
      <c r="F154">
        <f t="shared" si="4"/>
        <v>-0.124</v>
      </c>
      <c r="G154">
        <v>-1.2400000000000001E-4</v>
      </c>
    </row>
    <row r="155" spans="2:8" x14ac:dyDescent="0.25">
      <c r="B155">
        <v>37.799999999999997</v>
      </c>
      <c r="E155" s="1">
        <f t="shared" si="5"/>
        <v>0.94599999999999995</v>
      </c>
      <c r="F155">
        <f t="shared" si="4"/>
        <v>0.32500000000000001</v>
      </c>
      <c r="G155">
        <v>3.2499999999999999E-4</v>
      </c>
    </row>
    <row r="156" spans="2:8" x14ac:dyDescent="0.25">
      <c r="B156">
        <v>38</v>
      </c>
      <c r="E156" s="1">
        <f t="shared" si="5"/>
        <v>0.90699999999999992</v>
      </c>
      <c r="F156">
        <f t="shared" si="4"/>
        <v>0.76800000000000002</v>
      </c>
      <c r="G156">
        <v>7.6800000000000002E-4</v>
      </c>
    </row>
    <row r="157" spans="2:8" x14ac:dyDescent="0.25">
      <c r="B157">
        <v>38.299999999999997</v>
      </c>
      <c r="E157" s="1">
        <f t="shared" si="5"/>
        <v>0.97799999999999987</v>
      </c>
      <c r="F157">
        <f t="shared" si="4"/>
        <v>2.56</v>
      </c>
      <c r="G157">
        <v>2.5600000000000002E-3</v>
      </c>
    </row>
    <row r="158" spans="2:8" x14ac:dyDescent="0.25">
      <c r="B158">
        <v>38.5</v>
      </c>
      <c r="E158" s="1">
        <f t="shared" si="5"/>
        <v>1.0494999999999999</v>
      </c>
      <c r="F158">
        <f t="shared" si="4"/>
        <v>2.7399999999999998</v>
      </c>
      <c r="G158">
        <v>2.7399999999999998E-3</v>
      </c>
    </row>
    <row r="159" spans="2:8" x14ac:dyDescent="0.25">
      <c r="B159">
        <v>38.799999999999997</v>
      </c>
      <c r="E159" s="1">
        <f t="shared" si="5"/>
        <v>0.85699999999999976</v>
      </c>
      <c r="F159">
        <f t="shared" si="4"/>
        <v>1.38</v>
      </c>
      <c r="G159">
        <v>1.3799999999999999E-3</v>
      </c>
    </row>
    <row r="160" spans="2:8" x14ac:dyDescent="0.25">
      <c r="B160">
        <v>39</v>
      </c>
      <c r="E160" s="1">
        <f t="shared" si="5"/>
        <v>0.71449999999999991</v>
      </c>
      <c r="F160">
        <f t="shared" si="4"/>
        <v>0.13200000000000001</v>
      </c>
      <c r="G160">
        <v>1.3200000000000001E-4</v>
      </c>
    </row>
    <row r="161" spans="2:8" x14ac:dyDescent="0.25">
      <c r="B161">
        <v>39.299999999999997</v>
      </c>
      <c r="E161" s="1">
        <f t="shared" si="5"/>
        <v>0.95950000000000002</v>
      </c>
      <c r="F161">
        <f t="shared" si="4"/>
        <v>-0.21299999999999999</v>
      </c>
      <c r="G161">
        <v>-2.13E-4</v>
      </c>
    </row>
    <row r="162" spans="2:8" x14ac:dyDescent="0.25">
      <c r="B162">
        <v>39.5</v>
      </c>
      <c r="E162" s="1">
        <f t="shared" si="5"/>
        <v>1.33175</v>
      </c>
      <c r="F162">
        <f t="shared" si="4"/>
        <v>-0.43600000000000005</v>
      </c>
      <c r="G162">
        <v>-4.3600000000000003E-4</v>
      </c>
    </row>
    <row r="163" spans="2:8" x14ac:dyDescent="0.25">
      <c r="B163">
        <v>39.799999999999997</v>
      </c>
      <c r="E163" s="1">
        <f t="shared" si="5"/>
        <v>1.8596249999999999</v>
      </c>
      <c r="F163">
        <f t="shared" si="4"/>
        <v>0.89300000000000002</v>
      </c>
      <c r="G163">
        <v>8.9300000000000002E-4</v>
      </c>
    </row>
    <row r="164" spans="2:8" x14ac:dyDescent="0.25">
      <c r="B164">
        <v>40</v>
      </c>
      <c r="E164" s="1">
        <f t="shared" si="5"/>
        <v>1.8742499999999997</v>
      </c>
      <c r="F164">
        <f t="shared" si="4"/>
        <v>1.34</v>
      </c>
      <c r="G164">
        <v>1.34E-3</v>
      </c>
    </row>
    <row r="165" spans="2:8" x14ac:dyDescent="0.25">
      <c r="B165">
        <v>40.299999999999997</v>
      </c>
      <c r="E165" s="1">
        <f t="shared" si="5"/>
        <v>1.6251249999999999</v>
      </c>
      <c r="F165">
        <f t="shared" si="4"/>
        <v>1.02</v>
      </c>
      <c r="G165">
        <v>1.0200000000000001E-3</v>
      </c>
    </row>
    <row r="166" spans="2:8" x14ac:dyDescent="0.25">
      <c r="B166">
        <v>40.5</v>
      </c>
      <c r="E166" s="1">
        <f t="shared" si="5"/>
        <v>1.8763749999999999</v>
      </c>
      <c r="F166">
        <f t="shared" si="4"/>
        <v>1.6</v>
      </c>
      <c r="G166">
        <v>1.6000000000000001E-3</v>
      </c>
    </row>
    <row r="167" spans="2:8" x14ac:dyDescent="0.25">
      <c r="B167">
        <v>40.799999999999997</v>
      </c>
      <c r="E167" s="1">
        <f t="shared" si="5"/>
        <v>2.2338749999999998</v>
      </c>
      <c r="F167">
        <f t="shared" si="4"/>
        <v>3.3400000000000003</v>
      </c>
      <c r="G167">
        <v>3.3400000000000001E-3</v>
      </c>
    </row>
    <row r="168" spans="2:8" x14ac:dyDescent="0.25">
      <c r="B168">
        <v>41</v>
      </c>
      <c r="E168" s="1">
        <f t="shared" si="5"/>
        <v>2.2476250000000002</v>
      </c>
      <c r="F168">
        <f t="shared" si="4"/>
        <v>3.11</v>
      </c>
      <c r="G168">
        <v>3.1099999999999999E-3</v>
      </c>
    </row>
    <row r="169" spans="2:8" x14ac:dyDescent="0.25">
      <c r="B169">
        <v>41.3</v>
      </c>
      <c r="E169" s="1">
        <f t="shared" si="5"/>
        <v>1.9148749999999999</v>
      </c>
      <c r="F169">
        <f t="shared" si="4"/>
        <v>4.01</v>
      </c>
      <c r="G169">
        <v>4.0099999999999997E-3</v>
      </c>
    </row>
    <row r="170" spans="2:8" x14ac:dyDescent="0.25">
      <c r="B170">
        <v>41.5</v>
      </c>
      <c r="E170" s="1">
        <f t="shared" si="5"/>
        <v>1.2686249999999999</v>
      </c>
      <c r="F170">
        <f t="shared" si="4"/>
        <v>-0.31900000000000001</v>
      </c>
      <c r="G170">
        <v>-3.19E-4</v>
      </c>
    </row>
    <row r="171" spans="2:8" x14ac:dyDescent="0.25">
      <c r="B171">
        <v>41.8</v>
      </c>
      <c r="E171" s="1">
        <f t="shared" si="5"/>
        <v>0.77951249999999994</v>
      </c>
      <c r="F171">
        <f t="shared" si="4"/>
        <v>-1.1000000000000001</v>
      </c>
      <c r="G171">
        <v>-1.1000000000000001E-3</v>
      </c>
    </row>
    <row r="172" spans="2:8" x14ac:dyDescent="0.25">
      <c r="B172">
        <v>42</v>
      </c>
      <c r="C172">
        <f>H172/14.7</f>
        <v>124.01360544217688</v>
      </c>
      <c r="E172" s="1">
        <f t="shared" si="5"/>
        <v>1.0081375000000001</v>
      </c>
      <c r="F172">
        <f t="shared" si="4"/>
        <v>3.35</v>
      </c>
      <c r="G172">
        <v>3.3500000000000001E-3</v>
      </c>
      <c r="H172">
        <v>1823</v>
      </c>
    </row>
    <row r="173" spans="2:8" x14ac:dyDescent="0.25">
      <c r="B173">
        <v>42.3</v>
      </c>
      <c r="E173" s="1">
        <f t="shared" si="5"/>
        <v>1.3118875000000003</v>
      </c>
      <c r="F173">
        <f t="shared" si="4"/>
        <v>3.8800000000000003</v>
      </c>
      <c r="G173">
        <v>3.8800000000000002E-3</v>
      </c>
    </row>
    <row r="174" spans="2:8" x14ac:dyDescent="0.25">
      <c r="B174">
        <v>42.5</v>
      </c>
      <c r="E174" s="1">
        <f t="shared" si="5"/>
        <v>1.0681375</v>
      </c>
      <c r="F174">
        <f t="shared" si="4"/>
        <v>1.71</v>
      </c>
      <c r="G174">
        <v>1.7099999999999999E-3</v>
      </c>
    </row>
    <row r="175" spans="2:8" x14ac:dyDescent="0.25">
      <c r="B175">
        <v>42.8</v>
      </c>
      <c r="E175" s="1">
        <f t="shared" si="5"/>
        <v>1.6718875</v>
      </c>
      <c r="F175">
        <f t="shared" si="4"/>
        <v>0.67800000000000005</v>
      </c>
      <c r="G175">
        <v>6.78E-4</v>
      </c>
    </row>
    <row r="176" spans="2:8" x14ac:dyDescent="0.25">
      <c r="B176">
        <v>43</v>
      </c>
      <c r="E176" s="1">
        <f t="shared" si="5"/>
        <v>1.6518875000000002</v>
      </c>
      <c r="F176">
        <f t="shared" si="4"/>
        <v>-2.06</v>
      </c>
      <c r="G176">
        <v>-2.0600000000000002E-3</v>
      </c>
    </row>
    <row r="177" spans="2:8" x14ac:dyDescent="0.25">
      <c r="B177">
        <v>43.3</v>
      </c>
      <c r="E177" s="1">
        <f t="shared" si="5"/>
        <v>1.6473875000000002</v>
      </c>
      <c r="F177">
        <f t="shared" si="4"/>
        <v>9.7100000000000006E-2</v>
      </c>
      <c r="G177">
        <v>9.7100000000000002E-5</v>
      </c>
    </row>
    <row r="178" spans="2:8" x14ac:dyDescent="0.25">
      <c r="B178">
        <v>43.5</v>
      </c>
      <c r="E178" s="1">
        <f t="shared" si="5"/>
        <v>1.9670125000000001</v>
      </c>
      <c r="F178">
        <f t="shared" si="4"/>
        <v>1.51</v>
      </c>
      <c r="G178">
        <v>1.5100000000000001E-3</v>
      </c>
    </row>
    <row r="179" spans="2:8" x14ac:dyDescent="0.25">
      <c r="B179">
        <v>43.8</v>
      </c>
      <c r="E179" s="1">
        <f t="shared" si="5"/>
        <v>2.0656250000000003</v>
      </c>
      <c r="F179">
        <f t="shared" si="4"/>
        <v>1.33</v>
      </c>
      <c r="G179">
        <v>1.33E-3</v>
      </c>
    </row>
    <row r="180" spans="2:8" x14ac:dyDescent="0.25">
      <c r="B180">
        <v>44</v>
      </c>
      <c r="E180" s="1">
        <f t="shared" si="5"/>
        <v>1.776375</v>
      </c>
      <c r="F180">
        <f t="shared" si="4"/>
        <v>1.4</v>
      </c>
      <c r="G180">
        <v>1.4E-3</v>
      </c>
    </row>
    <row r="181" spans="2:8" x14ac:dyDescent="0.25">
      <c r="B181">
        <v>44.3</v>
      </c>
      <c r="E181" s="1">
        <f t="shared" si="5"/>
        <v>1.663375</v>
      </c>
      <c r="F181">
        <f t="shared" si="4"/>
        <v>8.7100000000000009</v>
      </c>
      <c r="G181">
        <v>8.7100000000000007E-3</v>
      </c>
    </row>
    <row r="182" spans="2:8" x14ac:dyDescent="0.25">
      <c r="B182">
        <v>44.5</v>
      </c>
      <c r="E182" s="1">
        <f t="shared" si="5"/>
        <v>1.4448749999999999</v>
      </c>
      <c r="F182">
        <f t="shared" si="4"/>
        <v>1.55</v>
      </c>
      <c r="G182">
        <v>1.5499999999999999E-3</v>
      </c>
    </row>
    <row r="183" spans="2:8" x14ac:dyDescent="0.25">
      <c r="B183">
        <v>44.8</v>
      </c>
      <c r="E183" s="1">
        <f t="shared" si="5"/>
        <v>3.9874999999999994E-2</v>
      </c>
      <c r="F183">
        <f t="shared" si="4"/>
        <v>0.64200000000000002</v>
      </c>
      <c r="G183">
        <v>6.4199999999999999E-4</v>
      </c>
    </row>
    <row r="184" spans="2:8" x14ac:dyDescent="0.25">
      <c r="B184">
        <v>45</v>
      </c>
      <c r="E184" s="1">
        <f t="shared" si="5"/>
        <v>0.16112499999999996</v>
      </c>
      <c r="F184">
        <f t="shared" si="4"/>
        <v>0.49700000000000005</v>
      </c>
      <c r="G184">
        <v>4.9700000000000005E-4</v>
      </c>
    </row>
    <row r="185" spans="2:8" x14ac:dyDescent="0.25">
      <c r="B185">
        <v>45.3</v>
      </c>
      <c r="E185" s="1">
        <f t="shared" si="5"/>
        <v>0.34962499999999996</v>
      </c>
      <c r="F185">
        <f t="shared" si="4"/>
        <v>0.88600000000000001</v>
      </c>
      <c r="G185">
        <v>8.8599999999999996E-4</v>
      </c>
    </row>
    <row r="186" spans="2:8" x14ac:dyDescent="0.25">
      <c r="B186">
        <v>45.5</v>
      </c>
      <c r="E186" s="1">
        <f t="shared" si="5"/>
        <v>0.70500000000000007</v>
      </c>
      <c r="F186">
        <f t="shared" si="4"/>
        <v>-0.80400000000000005</v>
      </c>
      <c r="G186">
        <v>-8.0400000000000003E-4</v>
      </c>
    </row>
    <row r="187" spans="2:8" x14ac:dyDescent="0.25">
      <c r="B187">
        <v>45.8</v>
      </c>
      <c r="E187" s="1">
        <f t="shared" si="5"/>
        <v>0.79549999999999998</v>
      </c>
      <c r="F187">
        <f t="shared" si="4"/>
        <v>0.42599999999999999</v>
      </c>
      <c r="G187">
        <v>4.26E-4</v>
      </c>
    </row>
    <row r="188" spans="2:8" x14ac:dyDescent="0.25">
      <c r="B188">
        <v>46</v>
      </c>
      <c r="E188" s="1">
        <f t="shared" si="5"/>
        <v>1.411</v>
      </c>
      <c r="F188">
        <f t="shared" si="4"/>
        <v>-0.34799999999999998</v>
      </c>
      <c r="G188">
        <v>-3.48E-4</v>
      </c>
    </row>
    <row r="189" spans="2:8" x14ac:dyDescent="0.25">
      <c r="B189">
        <v>46.3</v>
      </c>
      <c r="E189" s="1">
        <f>(F181+F182+F183+F184+F185+F186+F187+F188)/8</f>
        <v>1.4448749999999999</v>
      </c>
      <c r="F189">
        <f t="shared" si="4"/>
        <v>-2.5300000000000002</v>
      </c>
      <c r="G189">
        <v>-2.5300000000000001E-3</v>
      </c>
    </row>
    <row r="190" spans="2:8" x14ac:dyDescent="0.25">
      <c r="B190">
        <v>46.5</v>
      </c>
      <c r="E190" s="1">
        <f t="shared" ref="E190:E253" si="6">(F182+F183+F184+F185+F186+F187+F188+F189)/8</f>
        <v>3.9874999999999994E-2</v>
      </c>
      <c r="F190">
        <f t="shared" si="4"/>
        <v>2.52</v>
      </c>
      <c r="G190">
        <v>2.5200000000000001E-3</v>
      </c>
    </row>
    <row r="191" spans="2:8" x14ac:dyDescent="0.25">
      <c r="B191">
        <v>46.8</v>
      </c>
      <c r="E191" s="1">
        <f t="shared" si="6"/>
        <v>0.16112499999999996</v>
      </c>
      <c r="F191">
        <f t="shared" si="4"/>
        <v>2.15</v>
      </c>
      <c r="G191">
        <v>2.15E-3</v>
      </c>
    </row>
    <row r="192" spans="2:8" x14ac:dyDescent="0.25">
      <c r="B192">
        <v>47</v>
      </c>
      <c r="C192">
        <f>H192/14.7</f>
        <v>124.01360544217688</v>
      </c>
      <c r="E192" s="1">
        <f t="shared" si="6"/>
        <v>0.34962499999999996</v>
      </c>
      <c r="F192">
        <f t="shared" si="4"/>
        <v>3.3400000000000003</v>
      </c>
      <c r="G192">
        <v>3.3400000000000001E-3</v>
      </c>
      <c r="H192">
        <v>1823</v>
      </c>
    </row>
    <row r="193" spans="2:8" x14ac:dyDescent="0.25">
      <c r="B193">
        <v>47.3</v>
      </c>
      <c r="E193" s="1">
        <f t="shared" si="6"/>
        <v>0.70500000000000007</v>
      </c>
      <c r="F193">
        <f t="shared" si="4"/>
        <v>1.61</v>
      </c>
      <c r="G193">
        <v>1.6100000000000001E-3</v>
      </c>
    </row>
    <row r="194" spans="2:8" x14ac:dyDescent="0.25">
      <c r="B194">
        <v>47.5</v>
      </c>
      <c r="E194" s="1">
        <f t="shared" si="6"/>
        <v>0.79549999999999998</v>
      </c>
      <c r="F194">
        <f t="shared" si="4"/>
        <v>4.12</v>
      </c>
      <c r="G194">
        <v>4.1200000000000004E-3</v>
      </c>
    </row>
    <row r="195" spans="2:8" x14ac:dyDescent="0.25">
      <c r="B195">
        <v>47.8</v>
      </c>
      <c r="E195" s="1">
        <f t="shared" si="6"/>
        <v>1.411</v>
      </c>
      <c r="F195">
        <f t="shared" si="4"/>
        <v>3.94</v>
      </c>
      <c r="G195">
        <v>3.9399999999999999E-3</v>
      </c>
    </row>
    <row r="196" spans="2:8" x14ac:dyDescent="0.25">
      <c r="B196">
        <v>48</v>
      </c>
      <c r="C196">
        <f>H196/14.7</f>
        <v>128.50340136054422</v>
      </c>
      <c r="E196" s="1">
        <f t="shared" si="6"/>
        <v>1.85025</v>
      </c>
      <c r="F196">
        <f t="shared" si="4"/>
        <v>-1.96</v>
      </c>
      <c r="G196">
        <v>-1.9599999999999999E-3</v>
      </c>
      <c r="H196">
        <v>1889</v>
      </c>
    </row>
    <row r="197" spans="2:8" x14ac:dyDescent="0.25">
      <c r="B197">
        <v>48.3</v>
      </c>
      <c r="E197" s="1">
        <f t="shared" si="6"/>
        <v>1.6487500000000002</v>
      </c>
      <c r="F197">
        <f t="shared" si="4"/>
        <v>0.749</v>
      </c>
      <c r="G197">
        <v>7.4899999999999999E-4</v>
      </c>
    </row>
    <row r="198" spans="2:8" x14ac:dyDescent="0.25">
      <c r="B198">
        <v>48.5</v>
      </c>
      <c r="E198" s="1">
        <f t="shared" si="6"/>
        <v>2.0586249999999997</v>
      </c>
      <c r="F198">
        <f t="shared" ref="F198:F261" si="7">G198*1000</f>
        <v>3.8</v>
      </c>
      <c r="G198">
        <v>3.8E-3</v>
      </c>
    </row>
    <row r="199" spans="2:8" x14ac:dyDescent="0.25">
      <c r="B199">
        <v>48.8</v>
      </c>
      <c r="E199" s="1">
        <f t="shared" si="6"/>
        <v>2.2186249999999998</v>
      </c>
      <c r="F199">
        <f t="shared" si="7"/>
        <v>-0.39700000000000002</v>
      </c>
      <c r="G199">
        <v>-3.97E-4</v>
      </c>
    </row>
    <row r="200" spans="2:8" x14ac:dyDescent="0.25">
      <c r="B200">
        <v>49</v>
      </c>
      <c r="C200">
        <f>H200/14.7</f>
        <v>131.9047619047619</v>
      </c>
      <c r="E200" s="1">
        <f t="shared" si="6"/>
        <v>1.90025</v>
      </c>
      <c r="F200">
        <f t="shared" si="7"/>
        <v>-1.26</v>
      </c>
      <c r="G200">
        <v>-1.2600000000000001E-3</v>
      </c>
      <c r="H200">
        <v>1939</v>
      </c>
    </row>
    <row r="201" spans="2:8" x14ac:dyDescent="0.25">
      <c r="B201">
        <v>49.3</v>
      </c>
      <c r="E201" s="1">
        <f t="shared" si="6"/>
        <v>1.32525</v>
      </c>
      <c r="F201">
        <f t="shared" si="7"/>
        <v>-1.51</v>
      </c>
      <c r="G201">
        <v>-1.5100000000000001E-3</v>
      </c>
    </row>
    <row r="202" spans="2:8" x14ac:dyDescent="0.25">
      <c r="B202">
        <v>49.5</v>
      </c>
      <c r="E202" s="1">
        <f t="shared" si="6"/>
        <v>0.93525000000000014</v>
      </c>
      <c r="F202">
        <f t="shared" si="7"/>
        <v>2.14</v>
      </c>
      <c r="G202">
        <v>2.14E-3</v>
      </c>
    </row>
    <row r="203" spans="2:8" x14ac:dyDescent="0.25">
      <c r="B203">
        <v>49.8</v>
      </c>
      <c r="E203" s="1">
        <f t="shared" si="6"/>
        <v>0.68775000000000008</v>
      </c>
      <c r="F203">
        <f t="shared" si="7"/>
        <v>-0.747</v>
      </c>
      <c r="G203">
        <v>-7.4700000000000005E-4</v>
      </c>
    </row>
    <row r="204" spans="2:8" x14ac:dyDescent="0.25">
      <c r="B204" s="2">
        <v>50</v>
      </c>
      <c r="E204" s="1">
        <f t="shared" si="6"/>
        <v>0.10187500000000003</v>
      </c>
      <c r="F204">
        <f t="shared" si="7"/>
        <v>-1.49</v>
      </c>
      <c r="G204">
        <v>-1.49E-3</v>
      </c>
    </row>
    <row r="205" spans="2:8" x14ac:dyDescent="0.25">
      <c r="B205" s="2">
        <v>50.25</v>
      </c>
      <c r="E205" s="1">
        <f t="shared" si="6"/>
        <v>0.16062499999999993</v>
      </c>
      <c r="F205">
        <f t="shared" si="7"/>
        <v>5.2</v>
      </c>
      <c r="G205">
        <v>5.1999999999999998E-3</v>
      </c>
    </row>
    <row r="206" spans="2:8" x14ac:dyDescent="0.25">
      <c r="B206" s="2">
        <v>50.5</v>
      </c>
      <c r="E206" s="1">
        <f t="shared" si="6"/>
        <v>0.71699999999999997</v>
      </c>
      <c r="F206">
        <f t="shared" si="7"/>
        <v>2.85</v>
      </c>
      <c r="G206">
        <v>2.8500000000000001E-3</v>
      </c>
    </row>
    <row r="207" spans="2:8" x14ac:dyDescent="0.25">
      <c r="B207" s="2">
        <v>50.75</v>
      </c>
      <c r="E207" s="1">
        <f t="shared" si="6"/>
        <v>0.59825000000000017</v>
      </c>
      <c r="F207">
        <f t="shared" si="7"/>
        <v>1.57</v>
      </c>
      <c r="G207">
        <v>1.57E-3</v>
      </c>
    </row>
    <row r="208" spans="2:8" x14ac:dyDescent="0.25">
      <c r="B208" s="2">
        <v>51</v>
      </c>
      <c r="E208" s="1">
        <f t="shared" si="6"/>
        <v>0.84412500000000001</v>
      </c>
      <c r="F208">
        <f t="shared" si="7"/>
        <v>-1.26</v>
      </c>
      <c r="G208">
        <v>-1.2600000000000001E-3</v>
      </c>
    </row>
    <row r="209" spans="2:8" x14ac:dyDescent="0.25">
      <c r="B209" s="2">
        <v>51.25</v>
      </c>
      <c r="E209" s="1">
        <f t="shared" si="6"/>
        <v>0.84412500000000001</v>
      </c>
      <c r="F209">
        <f t="shared" si="7"/>
        <v>-1.26</v>
      </c>
      <c r="G209">
        <v>-1.2600000000000001E-3</v>
      </c>
    </row>
    <row r="210" spans="2:8" x14ac:dyDescent="0.25">
      <c r="B210" s="2">
        <v>51.5</v>
      </c>
      <c r="E210" s="1">
        <f t="shared" si="6"/>
        <v>0.87537500000000024</v>
      </c>
      <c r="F210">
        <f t="shared" si="7"/>
        <v>1.76</v>
      </c>
      <c r="G210">
        <v>1.7600000000000001E-3</v>
      </c>
    </row>
    <row r="211" spans="2:8" x14ac:dyDescent="0.25">
      <c r="B211" s="2">
        <v>51.75</v>
      </c>
      <c r="E211" s="1">
        <f t="shared" si="6"/>
        <v>0.82787500000000014</v>
      </c>
      <c r="F211">
        <f t="shared" si="7"/>
        <v>0.81499999999999995</v>
      </c>
      <c r="G211">
        <v>8.1499999999999997E-4</v>
      </c>
    </row>
    <row r="212" spans="2:8" x14ac:dyDescent="0.25">
      <c r="B212" s="2">
        <v>52</v>
      </c>
      <c r="C212">
        <f>H212/14.7</f>
        <v>136.25850340136054</v>
      </c>
      <c r="E212" s="1">
        <f t="shared" si="6"/>
        <v>1.0231250000000001</v>
      </c>
      <c r="F212">
        <f t="shared" si="7"/>
        <v>1.2899999999999998</v>
      </c>
      <c r="G212">
        <v>1.2899999999999999E-3</v>
      </c>
      <c r="H212">
        <v>2003</v>
      </c>
    </row>
    <row r="213" spans="2:8" x14ac:dyDescent="0.25">
      <c r="B213" s="2">
        <v>52.25</v>
      </c>
      <c r="E213" s="1">
        <f t="shared" si="6"/>
        <v>1.370625</v>
      </c>
      <c r="F213">
        <f t="shared" si="7"/>
        <v>-1.34</v>
      </c>
      <c r="G213">
        <v>-1.34E-3</v>
      </c>
    </row>
    <row r="214" spans="2:8" x14ac:dyDescent="0.25">
      <c r="B214" s="2">
        <v>52.5</v>
      </c>
      <c r="E214" s="1">
        <f t="shared" si="6"/>
        <v>0.55312499999999998</v>
      </c>
      <c r="F214">
        <f t="shared" si="7"/>
        <v>2.15</v>
      </c>
      <c r="G214">
        <v>2.15E-3</v>
      </c>
    </row>
    <row r="215" spans="2:8" x14ac:dyDescent="0.25">
      <c r="B215" s="2">
        <v>52.75</v>
      </c>
      <c r="E215" s="1">
        <f t="shared" si="6"/>
        <v>0.46562499999999996</v>
      </c>
      <c r="F215">
        <f t="shared" si="7"/>
        <v>1.81</v>
      </c>
      <c r="G215">
        <v>1.81E-3</v>
      </c>
    </row>
    <row r="216" spans="2:8" x14ac:dyDescent="0.25">
      <c r="B216" s="2">
        <v>53</v>
      </c>
      <c r="C216">
        <f>H216/14.7</f>
        <v>136.1904761904762</v>
      </c>
      <c r="E216" s="1">
        <f t="shared" si="6"/>
        <v>0.49562499999999993</v>
      </c>
      <c r="F216">
        <f t="shared" si="7"/>
        <v>-1.52</v>
      </c>
      <c r="G216">
        <v>-1.5200000000000001E-3</v>
      </c>
      <c r="H216">
        <v>2002</v>
      </c>
    </row>
    <row r="217" spans="2:8" x14ac:dyDescent="0.25">
      <c r="B217" s="2">
        <v>53.25</v>
      </c>
      <c r="E217" s="1">
        <f t="shared" si="6"/>
        <v>0.46312499999999995</v>
      </c>
      <c r="F217">
        <f t="shared" si="7"/>
        <v>0.72499999999999998</v>
      </c>
      <c r="G217">
        <v>7.2499999999999995E-4</v>
      </c>
    </row>
    <row r="218" spans="2:8" x14ac:dyDescent="0.25">
      <c r="B218" s="2">
        <v>53.5</v>
      </c>
      <c r="E218" s="1">
        <f t="shared" si="6"/>
        <v>0.71125000000000016</v>
      </c>
      <c r="F218">
        <f t="shared" si="7"/>
        <v>0.28800000000000003</v>
      </c>
      <c r="G218">
        <v>2.8800000000000001E-4</v>
      </c>
    </row>
    <row r="219" spans="2:8" x14ac:dyDescent="0.25">
      <c r="B219" s="2">
        <v>53.75</v>
      </c>
      <c r="E219" s="1">
        <f t="shared" si="6"/>
        <v>0.52725</v>
      </c>
      <c r="F219">
        <f t="shared" si="7"/>
        <v>-0.64100000000000001</v>
      </c>
      <c r="G219">
        <v>-6.4099999999999997E-4</v>
      </c>
    </row>
    <row r="220" spans="2:8" x14ac:dyDescent="0.25">
      <c r="B220" s="2">
        <v>54</v>
      </c>
      <c r="E220" s="1">
        <f t="shared" si="6"/>
        <v>0.34524999999999995</v>
      </c>
      <c r="F220">
        <f t="shared" si="7"/>
        <v>0.40499999999999997</v>
      </c>
      <c r="G220">
        <v>4.0499999999999998E-4</v>
      </c>
    </row>
    <row r="221" spans="2:8" x14ac:dyDescent="0.25">
      <c r="B221" s="2">
        <v>54.25</v>
      </c>
      <c r="E221" s="1">
        <f t="shared" si="6"/>
        <v>0.23462500000000006</v>
      </c>
      <c r="F221">
        <f t="shared" si="7"/>
        <v>1.1000000000000001</v>
      </c>
      <c r="G221">
        <v>1.1000000000000001E-3</v>
      </c>
    </row>
    <row r="222" spans="2:8" x14ac:dyDescent="0.25">
      <c r="B222" s="2">
        <v>54.5</v>
      </c>
      <c r="E222" s="1">
        <f t="shared" si="6"/>
        <v>0.53962500000000002</v>
      </c>
      <c r="F222">
        <f t="shared" si="7"/>
        <v>3.4299999999999997</v>
      </c>
      <c r="G222">
        <v>3.4299999999999999E-3</v>
      </c>
    </row>
    <row r="223" spans="2:8" x14ac:dyDescent="0.25">
      <c r="B223" s="2">
        <v>54.75</v>
      </c>
      <c r="E223" s="1">
        <f t="shared" si="6"/>
        <v>0.69962499999999994</v>
      </c>
      <c r="F223">
        <f t="shared" si="7"/>
        <v>3.8899999999999997</v>
      </c>
      <c r="G223">
        <v>3.8899999999999998E-3</v>
      </c>
    </row>
    <row r="224" spans="2:8" x14ac:dyDescent="0.25">
      <c r="B224" s="2">
        <v>55</v>
      </c>
      <c r="E224" s="1">
        <f t="shared" si="6"/>
        <v>0.95962499999999995</v>
      </c>
      <c r="F224">
        <f t="shared" si="7"/>
        <v>2.2599999999999998</v>
      </c>
      <c r="G224">
        <v>2.2599999999999999E-3</v>
      </c>
    </row>
    <row r="225" spans="2:8" x14ac:dyDescent="0.25">
      <c r="B225" s="2">
        <v>55.25</v>
      </c>
      <c r="E225" s="1">
        <f t="shared" si="6"/>
        <v>1.4321249999999999</v>
      </c>
      <c r="F225">
        <f t="shared" si="7"/>
        <v>3.0100000000000002</v>
      </c>
      <c r="G225">
        <v>3.0100000000000001E-3</v>
      </c>
    </row>
    <row r="226" spans="2:8" x14ac:dyDescent="0.25">
      <c r="B226" s="2">
        <v>55.5</v>
      </c>
      <c r="E226" s="1">
        <f t="shared" si="6"/>
        <v>1.7177499999999999</v>
      </c>
      <c r="F226">
        <f t="shared" si="7"/>
        <v>-0.77700000000000002</v>
      </c>
      <c r="G226">
        <v>-7.7700000000000002E-4</v>
      </c>
    </row>
    <row r="227" spans="2:8" x14ac:dyDescent="0.25">
      <c r="B227" s="2">
        <v>55.75</v>
      </c>
      <c r="E227" s="1">
        <f t="shared" si="6"/>
        <v>1.584625</v>
      </c>
      <c r="F227">
        <f t="shared" si="7"/>
        <v>0.50800000000000001</v>
      </c>
      <c r="G227">
        <v>5.0799999999999999E-4</v>
      </c>
    </row>
    <row r="228" spans="2:8" x14ac:dyDescent="0.25">
      <c r="B228" s="2">
        <v>56</v>
      </c>
      <c r="C228">
        <f>H228/14.7</f>
        <v>136.12244897959184</v>
      </c>
      <c r="E228" s="1">
        <f t="shared" si="6"/>
        <v>1.7282500000000001</v>
      </c>
      <c r="F228">
        <f t="shared" si="7"/>
        <v>6.04</v>
      </c>
      <c r="G228">
        <v>6.0400000000000002E-3</v>
      </c>
      <c r="H228">
        <v>2001</v>
      </c>
    </row>
    <row r="229" spans="2:8" x14ac:dyDescent="0.25">
      <c r="B229" s="2">
        <v>56.25</v>
      </c>
      <c r="E229" s="1">
        <f t="shared" si="6"/>
        <v>2.4326249999999998</v>
      </c>
      <c r="F229">
        <f t="shared" si="7"/>
        <v>1.74</v>
      </c>
      <c r="G229">
        <v>1.74E-3</v>
      </c>
    </row>
    <row r="230" spans="2:8" x14ac:dyDescent="0.25">
      <c r="B230" s="2">
        <v>56.5</v>
      </c>
      <c r="E230" s="1">
        <f t="shared" si="6"/>
        <v>2.5126249999999994</v>
      </c>
      <c r="F230">
        <f t="shared" si="7"/>
        <v>2.1800000000000002</v>
      </c>
      <c r="G230">
        <v>2.1800000000000001E-3</v>
      </c>
    </row>
    <row r="231" spans="2:8" x14ac:dyDescent="0.25">
      <c r="B231" s="2">
        <v>56.75</v>
      </c>
      <c r="E231" s="1">
        <f t="shared" si="6"/>
        <v>2.3563749999999999</v>
      </c>
      <c r="F231">
        <f t="shared" si="7"/>
        <v>2.17</v>
      </c>
      <c r="G231">
        <v>2.1700000000000001E-3</v>
      </c>
    </row>
    <row r="232" spans="2:8" x14ac:dyDescent="0.25">
      <c r="B232" s="2">
        <v>57</v>
      </c>
      <c r="E232" s="1">
        <f t="shared" si="6"/>
        <v>2.141375</v>
      </c>
      <c r="F232">
        <f t="shared" si="7"/>
        <v>14.5</v>
      </c>
      <c r="G232">
        <v>1.4500000000000001E-2</v>
      </c>
    </row>
    <row r="233" spans="2:8" x14ac:dyDescent="0.25">
      <c r="B233" s="2">
        <v>57.25</v>
      </c>
      <c r="E233" s="1">
        <f t="shared" si="6"/>
        <v>3.6713750000000003</v>
      </c>
      <c r="F233">
        <f t="shared" si="7"/>
        <v>3.9899999999999998</v>
      </c>
      <c r="G233">
        <v>3.9899999999999996E-3</v>
      </c>
    </row>
    <row r="234" spans="2:8" x14ac:dyDescent="0.25">
      <c r="B234" s="2">
        <v>57.5</v>
      </c>
      <c r="E234" s="1">
        <f t="shared" si="6"/>
        <v>3.7938749999999999</v>
      </c>
      <c r="F234">
        <f t="shared" si="7"/>
        <v>3.18</v>
      </c>
      <c r="G234">
        <v>3.1800000000000001E-3</v>
      </c>
    </row>
    <row r="235" spans="2:8" x14ac:dyDescent="0.25">
      <c r="B235" s="2">
        <v>57.75</v>
      </c>
      <c r="E235" s="1">
        <f t="shared" si="6"/>
        <v>4.2885</v>
      </c>
      <c r="F235">
        <f t="shared" si="7"/>
        <v>3.95</v>
      </c>
      <c r="G235">
        <v>3.9500000000000004E-3</v>
      </c>
    </row>
    <row r="236" spans="2:8" x14ac:dyDescent="0.25">
      <c r="B236" s="2">
        <v>58</v>
      </c>
      <c r="E236" s="1">
        <f t="shared" si="6"/>
        <v>4.7187500000000009</v>
      </c>
      <c r="F236">
        <f t="shared" si="7"/>
        <v>10.7</v>
      </c>
      <c r="G236">
        <v>1.0699999999999999E-2</v>
      </c>
    </row>
    <row r="237" spans="2:8" x14ac:dyDescent="0.25">
      <c r="B237" s="2">
        <v>58.25</v>
      </c>
      <c r="E237" s="1">
        <f t="shared" si="6"/>
        <v>5.3012499999999996</v>
      </c>
      <c r="F237">
        <f t="shared" si="7"/>
        <v>3.17</v>
      </c>
      <c r="G237">
        <v>3.1700000000000001E-3</v>
      </c>
    </row>
    <row r="238" spans="2:8" x14ac:dyDescent="0.25">
      <c r="B238" s="2">
        <v>58.5</v>
      </c>
      <c r="E238" s="1">
        <f t="shared" si="6"/>
        <v>5.48</v>
      </c>
      <c r="F238">
        <f t="shared" si="7"/>
        <v>3.49</v>
      </c>
      <c r="G238">
        <v>3.49E-3</v>
      </c>
    </row>
    <row r="239" spans="2:8" x14ac:dyDescent="0.25">
      <c r="B239" s="2">
        <v>58.75</v>
      </c>
      <c r="E239" s="1">
        <f t="shared" si="6"/>
        <v>5.6437499999999998</v>
      </c>
      <c r="F239">
        <f t="shared" si="7"/>
        <v>1.66</v>
      </c>
      <c r="G239">
        <v>1.66E-3</v>
      </c>
    </row>
    <row r="240" spans="2:8" x14ac:dyDescent="0.25">
      <c r="B240" s="2">
        <v>59</v>
      </c>
      <c r="E240" s="1">
        <f t="shared" si="6"/>
        <v>5.5799999999999992</v>
      </c>
      <c r="F240">
        <f t="shared" si="7"/>
        <v>4.91</v>
      </c>
      <c r="G240">
        <v>4.9100000000000003E-3</v>
      </c>
    </row>
    <row r="241" spans="2:7" x14ac:dyDescent="0.25">
      <c r="B241" s="2">
        <v>59.25</v>
      </c>
      <c r="E241" s="1">
        <f t="shared" si="6"/>
        <v>4.3812500000000005</v>
      </c>
      <c r="F241">
        <f t="shared" si="7"/>
        <v>3.8</v>
      </c>
      <c r="G241">
        <v>3.8E-3</v>
      </c>
    </row>
    <row r="242" spans="2:7" x14ac:dyDescent="0.25">
      <c r="B242" s="2">
        <v>59.5</v>
      </c>
      <c r="E242" s="1">
        <f t="shared" si="6"/>
        <v>4.3574999999999999</v>
      </c>
      <c r="F242">
        <f t="shared" si="7"/>
        <v>3.98</v>
      </c>
      <c r="G242">
        <v>3.98E-3</v>
      </c>
    </row>
    <row r="243" spans="2:7" x14ac:dyDescent="0.25">
      <c r="B243" s="2">
        <v>59.75</v>
      </c>
      <c r="E243" s="1">
        <f t="shared" si="6"/>
        <v>4.4575000000000005</v>
      </c>
      <c r="F243">
        <f t="shared" si="7"/>
        <v>6.41</v>
      </c>
      <c r="G243">
        <v>6.4099999999999999E-3</v>
      </c>
    </row>
    <row r="244" spans="2:7" x14ac:dyDescent="0.25">
      <c r="B244" s="2">
        <v>60</v>
      </c>
      <c r="E244" s="1">
        <f t="shared" si="6"/>
        <v>4.7650000000000006</v>
      </c>
      <c r="F244">
        <f t="shared" si="7"/>
        <v>2.6</v>
      </c>
      <c r="G244">
        <v>2.5999999999999999E-3</v>
      </c>
    </row>
    <row r="245" spans="2:7" x14ac:dyDescent="0.25">
      <c r="B245" s="2">
        <v>60.25</v>
      </c>
      <c r="E245" s="1">
        <f t="shared" si="6"/>
        <v>3.7525000000000004</v>
      </c>
      <c r="F245">
        <f t="shared" si="7"/>
        <v>5.34</v>
      </c>
      <c r="G245">
        <v>5.3400000000000001E-3</v>
      </c>
    </row>
    <row r="246" spans="2:7" x14ac:dyDescent="0.25">
      <c r="B246" s="2">
        <v>60.5</v>
      </c>
      <c r="E246" s="1">
        <f t="shared" si="6"/>
        <v>4.0237499999999997</v>
      </c>
      <c r="F246">
        <f t="shared" si="7"/>
        <v>7.49</v>
      </c>
      <c r="G246">
        <v>7.4900000000000001E-3</v>
      </c>
    </row>
    <row r="247" spans="2:7" x14ac:dyDescent="0.25">
      <c r="B247" s="2">
        <v>60.75</v>
      </c>
      <c r="E247" s="1">
        <f t="shared" si="6"/>
        <v>4.5237500000000006</v>
      </c>
      <c r="F247">
        <f t="shared" si="7"/>
        <v>6.0600000000000005</v>
      </c>
      <c r="G247">
        <v>6.0600000000000003E-3</v>
      </c>
    </row>
    <row r="248" spans="2:7" x14ac:dyDescent="0.25">
      <c r="B248" s="2">
        <v>61</v>
      </c>
      <c r="E248" s="1">
        <f t="shared" si="6"/>
        <v>5.0737500000000004</v>
      </c>
      <c r="F248">
        <f t="shared" si="7"/>
        <v>3.48</v>
      </c>
      <c r="G248">
        <v>3.48E-3</v>
      </c>
    </row>
    <row r="249" spans="2:7" x14ac:dyDescent="0.25">
      <c r="B249" s="2">
        <v>61.25</v>
      </c>
      <c r="E249" s="1">
        <f t="shared" si="6"/>
        <v>4.8949999999999996</v>
      </c>
      <c r="F249">
        <f t="shared" si="7"/>
        <v>14.1</v>
      </c>
      <c r="G249">
        <v>1.41E-2</v>
      </c>
    </row>
    <row r="250" spans="2:7" x14ac:dyDescent="0.25">
      <c r="B250" s="2">
        <v>61.5</v>
      </c>
      <c r="E250" s="1">
        <f t="shared" si="6"/>
        <v>6.1825000000000001</v>
      </c>
      <c r="F250">
        <f t="shared" si="7"/>
        <v>5.7600000000000007</v>
      </c>
      <c r="G250">
        <v>5.7600000000000004E-3</v>
      </c>
    </row>
    <row r="251" spans="2:7" x14ac:dyDescent="0.25">
      <c r="B251" s="2">
        <v>61.75</v>
      </c>
      <c r="E251" s="1">
        <f t="shared" si="6"/>
        <v>6.4049999999999994</v>
      </c>
      <c r="F251">
        <f t="shared" si="7"/>
        <v>8.6999999999999993</v>
      </c>
      <c r="G251">
        <v>8.6999999999999994E-3</v>
      </c>
    </row>
    <row r="252" spans="2:7" x14ac:dyDescent="0.25">
      <c r="B252" s="2">
        <v>62</v>
      </c>
      <c r="E252" s="1">
        <f t="shared" si="6"/>
        <v>6.6912500000000001</v>
      </c>
      <c r="F252">
        <f t="shared" si="7"/>
        <v>8.2799999999999994</v>
      </c>
      <c r="G252">
        <v>8.2799999999999992E-3</v>
      </c>
    </row>
    <row r="253" spans="2:7" x14ac:dyDescent="0.25">
      <c r="B253" s="2">
        <v>62.25</v>
      </c>
      <c r="E253" s="1">
        <f t="shared" si="6"/>
        <v>7.4012499999999992</v>
      </c>
      <c r="F253">
        <f t="shared" si="7"/>
        <v>9.1199999999999992</v>
      </c>
      <c r="G253">
        <v>9.1199999999999996E-3</v>
      </c>
    </row>
    <row r="254" spans="2:7" x14ac:dyDescent="0.25">
      <c r="B254" s="2">
        <v>62.5</v>
      </c>
      <c r="E254" s="1">
        <f t="shared" ref="E254:E317" si="8">(F246+F247+F248+F249+F250+F251+F252+F253)/8</f>
        <v>7.8737500000000002</v>
      </c>
      <c r="F254">
        <f t="shared" si="7"/>
        <v>14.4</v>
      </c>
      <c r="G254">
        <v>1.44E-2</v>
      </c>
    </row>
    <row r="255" spans="2:7" x14ac:dyDescent="0.25">
      <c r="B255" s="2">
        <v>62.75</v>
      </c>
      <c r="E255" s="1">
        <f t="shared" si="8"/>
        <v>8.7375000000000007</v>
      </c>
      <c r="F255">
        <f t="shared" si="7"/>
        <v>10</v>
      </c>
      <c r="G255">
        <v>0.01</v>
      </c>
    </row>
    <row r="256" spans="2:7" x14ac:dyDescent="0.25">
      <c r="B256" s="2">
        <v>63</v>
      </c>
      <c r="E256" s="1">
        <f t="shared" si="8"/>
        <v>9.23</v>
      </c>
      <c r="F256">
        <f t="shared" si="7"/>
        <v>8.1</v>
      </c>
      <c r="G256">
        <v>8.0999999999999996E-3</v>
      </c>
    </row>
    <row r="257" spans="2:8" x14ac:dyDescent="0.25">
      <c r="B257" s="2">
        <v>63.25</v>
      </c>
      <c r="E257" s="1">
        <f t="shared" si="8"/>
        <v>9.8074999999999974</v>
      </c>
      <c r="F257">
        <f t="shared" si="7"/>
        <v>4.41</v>
      </c>
      <c r="G257">
        <v>4.4099999999999999E-3</v>
      </c>
    </row>
    <row r="258" spans="2:8" x14ac:dyDescent="0.25">
      <c r="B258" s="2">
        <v>63.5</v>
      </c>
      <c r="E258" s="1">
        <f t="shared" si="8"/>
        <v>8.5962499999999995</v>
      </c>
      <c r="F258">
        <f t="shared" si="7"/>
        <v>6.47</v>
      </c>
      <c r="G258">
        <v>6.4700000000000001E-3</v>
      </c>
    </row>
    <row r="259" spans="2:8" x14ac:dyDescent="0.25">
      <c r="B259" s="2">
        <v>63.75</v>
      </c>
      <c r="E259" s="1">
        <f t="shared" si="8"/>
        <v>8.6849999999999987</v>
      </c>
      <c r="F259">
        <f t="shared" si="7"/>
        <v>12.7</v>
      </c>
      <c r="G259">
        <v>1.2699999999999999E-2</v>
      </c>
    </row>
    <row r="260" spans="2:8" x14ac:dyDescent="0.25">
      <c r="B260" s="2">
        <v>64</v>
      </c>
      <c r="E260" s="1">
        <f t="shared" si="8"/>
        <v>9.1850000000000005</v>
      </c>
      <c r="F260">
        <f t="shared" si="7"/>
        <v>7.84</v>
      </c>
      <c r="G260">
        <v>7.8399999999999997E-3</v>
      </c>
    </row>
    <row r="261" spans="2:8" x14ac:dyDescent="0.25">
      <c r="B261" s="2">
        <v>64.25</v>
      </c>
      <c r="E261" s="1">
        <f t="shared" si="8"/>
        <v>9.1300000000000008</v>
      </c>
      <c r="F261">
        <f t="shared" si="7"/>
        <v>6.8900000000000006</v>
      </c>
      <c r="G261">
        <v>6.8900000000000003E-3</v>
      </c>
    </row>
    <row r="262" spans="2:8" x14ac:dyDescent="0.25">
      <c r="B262" s="2">
        <v>64.5</v>
      </c>
      <c r="E262" s="1">
        <f t="shared" si="8"/>
        <v>8.8512500000000003</v>
      </c>
      <c r="F262">
        <f t="shared" ref="F262:F325" si="9">G262*1000</f>
        <v>6.0600000000000005</v>
      </c>
      <c r="G262">
        <v>6.0600000000000003E-3</v>
      </c>
    </row>
    <row r="263" spans="2:8" x14ac:dyDescent="0.25">
      <c r="B263" s="2">
        <v>64.75</v>
      </c>
      <c r="E263" s="1">
        <f t="shared" si="8"/>
        <v>7.8087499999999999</v>
      </c>
      <c r="F263">
        <f t="shared" si="9"/>
        <v>6.31</v>
      </c>
      <c r="G263">
        <v>6.3099999999999996E-3</v>
      </c>
    </row>
    <row r="264" spans="2:8" x14ac:dyDescent="0.25">
      <c r="B264" s="2">
        <v>65</v>
      </c>
      <c r="E264" s="1">
        <f t="shared" si="8"/>
        <v>7.3475000000000001</v>
      </c>
      <c r="F264">
        <f t="shared" si="9"/>
        <v>7.01</v>
      </c>
      <c r="G264">
        <v>7.0099999999999997E-3</v>
      </c>
    </row>
    <row r="265" spans="2:8" x14ac:dyDescent="0.25">
      <c r="B265" s="2">
        <v>65.25</v>
      </c>
      <c r="E265" s="1">
        <f t="shared" si="8"/>
        <v>7.2112500000000006</v>
      </c>
      <c r="F265">
        <f t="shared" si="9"/>
        <v>7.52</v>
      </c>
      <c r="G265">
        <v>7.5199999999999998E-3</v>
      </c>
    </row>
    <row r="266" spans="2:8" x14ac:dyDescent="0.25">
      <c r="B266" s="2">
        <v>65.5</v>
      </c>
      <c r="E266" s="1">
        <f t="shared" si="8"/>
        <v>7.6</v>
      </c>
      <c r="F266">
        <f t="shared" si="9"/>
        <v>8.43</v>
      </c>
      <c r="G266">
        <v>8.43E-3</v>
      </c>
    </row>
    <row r="267" spans="2:8" x14ac:dyDescent="0.25">
      <c r="B267" s="2">
        <v>65.75</v>
      </c>
      <c r="E267" s="1">
        <f t="shared" si="8"/>
        <v>7.8449999999999998</v>
      </c>
      <c r="F267">
        <f t="shared" si="9"/>
        <v>9.129999999999999</v>
      </c>
      <c r="G267">
        <v>9.1299999999999992E-3</v>
      </c>
    </row>
    <row r="268" spans="2:8" x14ac:dyDescent="0.25">
      <c r="B268" s="2">
        <v>66</v>
      </c>
      <c r="C268">
        <f>H268/14.7</f>
        <v>136.25850340136054</v>
      </c>
      <c r="E268" s="1">
        <f t="shared" si="8"/>
        <v>7.3987499999999997</v>
      </c>
      <c r="F268">
        <f t="shared" si="9"/>
        <v>7.26</v>
      </c>
      <c r="G268">
        <v>7.26E-3</v>
      </c>
      <c r="H268">
        <v>2003</v>
      </c>
    </row>
    <row r="269" spans="2:8" x14ac:dyDescent="0.25">
      <c r="B269" s="2">
        <v>66.25</v>
      </c>
      <c r="E269" s="1">
        <f t="shared" si="8"/>
        <v>7.3262500000000008</v>
      </c>
      <c r="F269">
        <f t="shared" si="9"/>
        <v>8.77</v>
      </c>
      <c r="G269">
        <v>8.77E-3</v>
      </c>
    </row>
    <row r="270" spans="2:8" x14ac:dyDescent="0.25">
      <c r="B270" s="2">
        <v>66.5</v>
      </c>
      <c r="E270" s="1">
        <f t="shared" si="8"/>
        <v>7.5612499999999994</v>
      </c>
      <c r="F270">
        <f t="shared" si="9"/>
        <v>12.6</v>
      </c>
      <c r="G270">
        <v>1.26E-2</v>
      </c>
    </row>
    <row r="271" spans="2:8" x14ac:dyDescent="0.25">
      <c r="B271" s="2">
        <v>66.75</v>
      </c>
      <c r="E271" s="1">
        <f t="shared" si="8"/>
        <v>8.3787499999999984</v>
      </c>
      <c r="F271">
        <f t="shared" si="9"/>
        <v>7.4</v>
      </c>
      <c r="G271">
        <v>7.4000000000000003E-3</v>
      </c>
    </row>
    <row r="272" spans="2:8" x14ac:dyDescent="0.25">
      <c r="B272" s="2">
        <v>67</v>
      </c>
      <c r="E272" s="1">
        <f t="shared" si="8"/>
        <v>8.5150000000000006</v>
      </c>
      <c r="F272">
        <f t="shared" si="9"/>
        <v>8.09</v>
      </c>
      <c r="G272">
        <v>8.09E-3</v>
      </c>
    </row>
    <row r="273" spans="2:7" x14ac:dyDescent="0.25">
      <c r="B273" s="2">
        <v>67.25</v>
      </c>
      <c r="E273" s="1">
        <f t="shared" si="8"/>
        <v>8.65</v>
      </c>
      <c r="F273">
        <f t="shared" si="9"/>
        <v>8.4700000000000006</v>
      </c>
      <c r="G273">
        <v>8.4700000000000001E-3</v>
      </c>
    </row>
    <row r="274" spans="2:7" x14ac:dyDescent="0.25">
      <c r="B274" s="2">
        <v>67.5</v>
      </c>
      <c r="E274" s="1">
        <f t="shared" si="8"/>
        <v>8.7687500000000007</v>
      </c>
      <c r="F274">
        <f t="shared" si="9"/>
        <v>7.82</v>
      </c>
      <c r="G274">
        <v>7.8200000000000006E-3</v>
      </c>
    </row>
    <row r="275" spans="2:7" x14ac:dyDescent="0.25">
      <c r="B275" s="2">
        <v>67.75</v>
      </c>
      <c r="E275" s="1">
        <f t="shared" si="8"/>
        <v>8.692499999999999</v>
      </c>
      <c r="F275">
        <f t="shared" si="9"/>
        <v>8.1499999999999986</v>
      </c>
      <c r="G275">
        <v>8.1499999999999993E-3</v>
      </c>
    </row>
    <row r="276" spans="2:7" x14ac:dyDescent="0.25">
      <c r="B276" s="2">
        <v>68</v>
      </c>
      <c r="E276" s="1">
        <f t="shared" si="8"/>
        <v>8.57</v>
      </c>
      <c r="F276">
        <f t="shared" si="9"/>
        <v>6.7600000000000007</v>
      </c>
      <c r="G276">
        <v>6.7600000000000004E-3</v>
      </c>
    </row>
    <row r="277" spans="2:7" x14ac:dyDescent="0.25">
      <c r="B277" s="2">
        <v>68.25</v>
      </c>
      <c r="E277" s="1">
        <f t="shared" si="8"/>
        <v>8.5075000000000003</v>
      </c>
      <c r="F277">
        <f t="shared" si="9"/>
        <v>10.4</v>
      </c>
      <c r="G277">
        <v>1.04E-2</v>
      </c>
    </row>
    <row r="278" spans="2:7" x14ac:dyDescent="0.25">
      <c r="B278" s="2">
        <v>68.5</v>
      </c>
      <c r="E278" s="1">
        <f t="shared" si="8"/>
        <v>8.7112499999999997</v>
      </c>
      <c r="F278">
        <f t="shared" si="9"/>
        <v>9.5300000000000011</v>
      </c>
      <c r="G278">
        <v>9.5300000000000003E-3</v>
      </c>
    </row>
    <row r="279" spans="2:7" x14ac:dyDescent="0.25">
      <c r="B279" s="2">
        <v>68.75</v>
      </c>
      <c r="E279" s="1">
        <f t="shared" si="8"/>
        <v>8.3275000000000006</v>
      </c>
      <c r="F279">
        <f t="shared" si="9"/>
        <v>10.6</v>
      </c>
      <c r="G279">
        <v>1.06E-2</v>
      </c>
    </row>
    <row r="280" spans="2:7" x14ac:dyDescent="0.25">
      <c r="B280" s="2">
        <v>69</v>
      </c>
      <c r="E280" s="1">
        <f t="shared" si="8"/>
        <v>8.7274999999999991</v>
      </c>
      <c r="F280">
        <f t="shared" si="9"/>
        <v>9.92</v>
      </c>
      <c r="G280">
        <v>9.92E-3</v>
      </c>
    </row>
    <row r="281" spans="2:7" x14ac:dyDescent="0.25">
      <c r="B281" s="2">
        <v>69.25</v>
      </c>
      <c r="E281" s="1">
        <f t="shared" si="8"/>
        <v>8.9562500000000007</v>
      </c>
      <c r="F281">
        <f t="shared" si="9"/>
        <v>10.5</v>
      </c>
      <c r="G281">
        <v>1.0500000000000001E-2</v>
      </c>
    </row>
    <row r="282" spans="2:7" x14ac:dyDescent="0.25">
      <c r="B282" s="2">
        <v>69.5</v>
      </c>
      <c r="E282" s="1">
        <f t="shared" si="8"/>
        <v>9.2100000000000009</v>
      </c>
      <c r="F282">
        <f t="shared" si="9"/>
        <v>9.27</v>
      </c>
      <c r="G282">
        <v>9.2700000000000005E-3</v>
      </c>
    </row>
    <row r="283" spans="2:7" x14ac:dyDescent="0.25">
      <c r="B283" s="2">
        <v>69.75</v>
      </c>
      <c r="E283" s="1">
        <f t="shared" si="8"/>
        <v>9.3912500000000012</v>
      </c>
      <c r="F283">
        <f t="shared" si="9"/>
        <v>11.6</v>
      </c>
      <c r="G283">
        <v>1.1599999999999999E-2</v>
      </c>
    </row>
    <row r="284" spans="2:7" x14ac:dyDescent="0.25">
      <c r="B284" s="2">
        <v>70</v>
      </c>
      <c r="E284" s="1">
        <f t="shared" si="8"/>
        <v>9.8224999999999998</v>
      </c>
      <c r="F284">
        <f t="shared" si="9"/>
        <v>10.8</v>
      </c>
      <c r="G284">
        <v>1.0800000000000001E-2</v>
      </c>
    </row>
    <row r="285" spans="2:7" x14ac:dyDescent="0.25">
      <c r="B285" s="2">
        <v>70.25</v>
      </c>
      <c r="E285" s="1">
        <f t="shared" si="8"/>
        <v>10.327499999999999</v>
      </c>
      <c r="F285">
        <f t="shared" si="9"/>
        <v>10.5</v>
      </c>
      <c r="G285">
        <v>1.0500000000000001E-2</v>
      </c>
    </row>
    <row r="286" spans="2:7" x14ac:dyDescent="0.25">
      <c r="B286" s="2">
        <v>70.5</v>
      </c>
      <c r="E286" s="1">
        <f t="shared" si="8"/>
        <v>10.340000000000002</v>
      </c>
      <c r="F286">
        <f t="shared" si="9"/>
        <v>9.5200000000000014</v>
      </c>
      <c r="G286">
        <v>9.5200000000000007E-3</v>
      </c>
    </row>
    <row r="287" spans="2:7" x14ac:dyDescent="0.25">
      <c r="B287" s="2">
        <v>70.75</v>
      </c>
      <c r="E287" s="1">
        <f t="shared" si="8"/>
        <v>10.338749999999999</v>
      </c>
      <c r="F287">
        <f t="shared" si="9"/>
        <v>9</v>
      </c>
      <c r="G287">
        <v>8.9999999999999993E-3</v>
      </c>
    </row>
    <row r="288" spans="2:7" x14ac:dyDescent="0.25">
      <c r="B288" s="2">
        <v>71</v>
      </c>
      <c r="E288" s="1">
        <f t="shared" si="8"/>
        <v>10.13875</v>
      </c>
      <c r="F288">
        <f t="shared" si="9"/>
        <v>10</v>
      </c>
      <c r="G288">
        <v>0.01</v>
      </c>
    </row>
    <row r="289" spans="2:7" x14ac:dyDescent="0.25">
      <c r="B289" s="2">
        <v>71.25</v>
      </c>
      <c r="E289" s="1">
        <f t="shared" si="8"/>
        <v>10.14875</v>
      </c>
      <c r="F289">
        <f t="shared" si="9"/>
        <v>6.84</v>
      </c>
      <c r="G289">
        <v>6.8399999999999997E-3</v>
      </c>
    </row>
    <row r="290" spans="2:7" x14ac:dyDescent="0.25">
      <c r="B290" s="2">
        <v>71.5</v>
      </c>
      <c r="E290" s="1">
        <f t="shared" si="8"/>
        <v>9.6912500000000001</v>
      </c>
      <c r="F290">
        <f t="shared" si="9"/>
        <v>7.09</v>
      </c>
      <c r="G290">
        <v>7.0899999999999999E-3</v>
      </c>
    </row>
    <row r="291" spans="2:7" x14ac:dyDescent="0.25">
      <c r="B291" s="2">
        <v>71.75</v>
      </c>
      <c r="E291" s="1">
        <f t="shared" si="8"/>
        <v>9.4187500000000011</v>
      </c>
      <c r="F291">
        <f t="shared" si="9"/>
        <v>10.1</v>
      </c>
      <c r="G291">
        <v>1.01E-2</v>
      </c>
    </row>
    <row r="292" spans="2:7" x14ac:dyDescent="0.25">
      <c r="B292" s="2">
        <v>72</v>
      </c>
      <c r="E292" s="1">
        <f t="shared" si="8"/>
        <v>9.2312499999999993</v>
      </c>
      <c r="F292">
        <f t="shared" si="9"/>
        <v>6.8100000000000005</v>
      </c>
      <c r="G292">
        <v>6.8100000000000001E-3</v>
      </c>
    </row>
    <row r="293" spans="2:7" x14ac:dyDescent="0.25">
      <c r="B293" s="2">
        <v>72.25</v>
      </c>
      <c r="E293" s="1">
        <f t="shared" si="8"/>
        <v>8.7324999999999999</v>
      </c>
      <c r="F293">
        <f t="shared" si="9"/>
        <v>9.7099999999999991</v>
      </c>
      <c r="G293">
        <v>9.7099999999999999E-3</v>
      </c>
    </row>
    <row r="294" spans="2:7" x14ac:dyDescent="0.25">
      <c r="B294" s="2">
        <v>72.5</v>
      </c>
      <c r="E294" s="1">
        <f t="shared" si="8"/>
        <v>8.6337500000000009</v>
      </c>
      <c r="F294">
        <f t="shared" si="9"/>
        <v>11.1</v>
      </c>
      <c r="G294">
        <v>1.11E-2</v>
      </c>
    </row>
    <row r="295" spans="2:7" x14ac:dyDescent="0.25">
      <c r="B295" s="2">
        <v>72.75</v>
      </c>
      <c r="E295" s="1">
        <f t="shared" si="8"/>
        <v>8.8312500000000007</v>
      </c>
      <c r="F295">
        <f t="shared" si="9"/>
        <v>11.5</v>
      </c>
      <c r="G295">
        <v>1.15E-2</v>
      </c>
    </row>
    <row r="296" spans="2:7" x14ac:dyDescent="0.25">
      <c r="B296" s="2">
        <v>73</v>
      </c>
      <c r="E296" s="1">
        <f t="shared" si="8"/>
        <v>9.1437500000000007</v>
      </c>
      <c r="F296">
        <f t="shared" si="9"/>
        <v>12.5</v>
      </c>
      <c r="G296">
        <v>1.2500000000000001E-2</v>
      </c>
    </row>
    <row r="297" spans="2:7" x14ac:dyDescent="0.25">
      <c r="B297" s="2">
        <v>73.25</v>
      </c>
      <c r="E297" s="1">
        <f t="shared" si="8"/>
        <v>9.4562500000000007</v>
      </c>
      <c r="F297">
        <f t="shared" si="9"/>
        <v>8.9700000000000006</v>
      </c>
      <c r="G297">
        <v>8.9700000000000005E-3</v>
      </c>
    </row>
    <row r="298" spans="2:7" x14ac:dyDescent="0.25">
      <c r="B298" s="2">
        <v>73.5</v>
      </c>
      <c r="E298" s="1">
        <f t="shared" si="8"/>
        <v>9.7225000000000001</v>
      </c>
      <c r="F298">
        <f t="shared" si="9"/>
        <v>12.1</v>
      </c>
      <c r="G298">
        <v>1.21E-2</v>
      </c>
    </row>
    <row r="299" spans="2:7" x14ac:dyDescent="0.25">
      <c r="B299" s="2">
        <v>73.75</v>
      </c>
      <c r="E299" s="1">
        <f t="shared" si="8"/>
        <v>10.348749999999999</v>
      </c>
      <c r="F299">
        <f t="shared" si="9"/>
        <v>9.9699999999999989</v>
      </c>
      <c r="G299">
        <v>9.9699999999999997E-3</v>
      </c>
    </row>
    <row r="300" spans="2:7" x14ac:dyDescent="0.25">
      <c r="B300" s="2">
        <v>74</v>
      </c>
      <c r="E300" s="1">
        <f t="shared" si="8"/>
        <v>10.3325</v>
      </c>
      <c r="F300">
        <f t="shared" si="9"/>
        <v>10.4</v>
      </c>
      <c r="G300">
        <v>1.04E-2</v>
      </c>
    </row>
    <row r="301" spans="2:7" x14ac:dyDescent="0.25">
      <c r="B301" s="2">
        <v>74.25</v>
      </c>
      <c r="E301" s="1">
        <f t="shared" si="8"/>
        <v>10.78125</v>
      </c>
      <c r="F301">
        <f t="shared" si="9"/>
        <v>10.200000000000001</v>
      </c>
      <c r="G301">
        <v>1.0200000000000001E-2</v>
      </c>
    </row>
    <row r="302" spans="2:7" x14ac:dyDescent="0.25">
      <c r="B302" s="2">
        <v>74.5</v>
      </c>
      <c r="E302" s="1">
        <f t="shared" si="8"/>
        <v>10.842500000000001</v>
      </c>
      <c r="F302">
        <f t="shared" si="9"/>
        <v>9.2799999999999994</v>
      </c>
      <c r="G302">
        <v>9.2800000000000001E-3</v>
      </c>
    </row>
    <row r="303" spans="2:7" x14ac:dyDescent="0.25">
      <c r="B303" s="2">
        <v>74.75</v>
      </c>
      <c r="E303" s="1">
        <f t="shared" si="8"/>
        <v>10.615</v>
      </c>
      <c r="F303">
        <f t="shared" si="9"/>
        <v>9.870000000000001</v>
      </c>
      <c r="G303">
        <v>9.8700000000000003E-3</v>
      </c>
    </row>
    <row r="304" spans="2:7" x14ac:dyDescent="0.25">
      <c r="B304" s="2">
        <v>75</v>
      </c>
      <c r="E304" s="1">
        <f t="shared" si="8"/>
        <v>10.411250000000001</v>
      </c>
      <c r="F304">
        <f t="shared" si="9"/>
        <v>9.8099999999999987</v>
      </c>
      <c r="G304">
        <v>9.8099999999999993E-3</v>
      </c>
    </row>
    <row r="305" spans="2:8" x14ac:dyDescent="0.25">
      <c r="B305" s="2">
        <v>75.25</v>
      </c>
      <c r="E305" s="1">
        <f t="shared" si="8"/>
        <v>10.075000000000001</v>
      </c>
      <c r="F305">
        <f t="shared" si="9"/>
        <v>10.9</v>
      </c>
      <c r="G305">
        <v>1.09E-2</v>
      </c>
    </row>
    <row r="306" spans="2:8" x14ac:dyDescent="0.25">
      <c r="B306" s="2">
        <v>75.5</v>
      </c>
      <c r="E306" s="1">
        <f t="shared" si="8"/>
        <v>10.316250000000002</v>
      </c>
      <c r="F306">
        <f t="shared" si="9"/>
        <v>14.3</v>
      </c>
      <c r="G306">
        <v>1.43E-2</v>
      </c>
    </row>
    <row r="307" spans="2:8" x14ac:dyDescent="0.25">
      <c r="B307" s="2">
        <v>75.75</v>
      </c>
      <c r="E307" s="1">
        <f t="shared" si="8"/>
        <v>10.59125</v>
      </c>
      <c r="F307">
        <f t="shared" si="9"/>
        <v>12.9</v>
      </c>
      <c r="G307">
        <v>1.29E-2</v>
      </c>
    </row>
    <row r="308" spans="2:8" x14ac:dyDescent="0.25">
      <c r="B308" s="2">
        <v>76</v>
      </c>
      <c r="E308" s="1">
        <f t="shared" si="8"/>
        <v>10.957500000000001</v>
      </c>
      <c r="F308">
        <f t="shared" si="9"/>
        <v>12.7</v>
      </c>
      <c r="G308">
        <v>1.2699999999999999E-2</v>
      </c>
    </row>
    <row r="309" spans="2:8" x14ac:dyDescent="0.25">
      <c r="B309" s="2">
        <v>76.25</v>
      </c>
      <c r="E309" s="1">
        <f t="shared" si="8"/>
        <v>11.245000000000001</v>
      </c>
      <c r="F309">
        <f t="shared" si="9"/>
        <v>12.9</v>
      </c>
      <c r="G309">
        <v>1.29E-2</v>
      </c>
    </row>
    <row r="310" spans="2:8" x14ac:dyDescent="0.25">
      <c r="B310" s="2">
        <v>76.5</v>
      </c>
      <c r="E310" s="1">
        <f t="shared" si="8"/>
        <v>11.582500000000001</v>
      </c>
      <c r="F310">
        <f t="shared" si="9"/>
        <v>17.600000000000001</v>
      </c>
      <c r="G310">
        <v>1.7600000000000001E-2</v>
      </c>
    </row>
    <row r="311" spans="2:8" x14ac:dyDescent="0.25">
      <c r="B311" s="2">
        <v>76.75</v>
      </c>
      <c r="E311" s="1">
        <f t="shared" si="8"/>
        <v>12.622499999999999</v>
      </c>
      <c r="F311">
        <f t="shared" si="9"/>
        <v>10.6</v>
      </c>
      <c r="G311">
        <v>1.06E-2</v>
      </c>
    </row>
    <row r="312" spans="2:8" x14ac:dyDescent="0.25">
      <c r="B312" s="2">
        <v>77</v>
      </c>
      <c r="C312">
        <f>H312/14.7</f>
        <v>136.32653061224491</v>
      </c>
      <c r="E312" s="1">
        <f t="shared" si="8"/>
        <v>12.713750000000001</v>
      </c>
      <c r="F312">
        <f t="shared" si="9"/>
        <v>12.5</v>
      </c>
      <c r="G312">
        <v>1.2500000000000001E-2</v>
      </c>
      <c r="H312">
        <v>2004</v>
      </c>
    </row>
    <row r="313" spans="2:8" x14ac:dyDescent="0.25">
      <c r="B313" s="2">
        <v>77.25</v>
      </c>
      <c r="E313" s="1">
        <f t="shared" si="8"/>
        <v>13.049999999999999</v>
      </c>
      <c r="F313">
        <f t="shared" si="9"/>
        <v>11.9</v>
      </c>
      <c r="G313">
        <v>1.1900000000000001E-2</v>
      </c>
    </row>
    <row r="314" spans="2:8" x14ac:dyDescent="0.25">
      <c r="B314" s="2">
        <v>77.5</v>
      </c>
      <c r="E314" s="1">
        <f t="shared" si="8"/>
        <v>13.175000000000001</v>
      </c>
      <c r="F314">
        <f t="shared" si="9"/>
        <v>10.8</v>
      </c>
      <c r="G314">
        <v>1.0800000000000001E-2</v>
      </c>
    </row>
    <row r="315" spans="2:8" x14ac:dyDescent="0.25">
      <c r="B315" s="2">
        <v>77.75</v>
      </c>
      <c r="E315" s="1">
        <f t="shared" si="8"/>
        <v>12.737500000000001</v>
      </c>
      <c r="F315">
        <f t="shared" si="9"/>
        <v>19</v>
      </c>
      <c r="G315">
        <v>1.9E-2</v>
      </c>
    </row>
    <row r="316" spans="2:8" x14ac:dyDescent="0.25">
      <c r="B316" s="2">
        <v>78</v>
      </c>
      <c r="E316" s="1">
        <f t="shared" si="8"/>
        <v>13.500000000000002</v>
      </c>
      <c r="F316">
        <f t="shared" si="9"/>
        <v>16.2</v>
      </c>
      <c r="G316">
        <v>1.6199999999999999E-2</v>
      </c>
    </row>
    <row r="317" spans="2:8" x14ac:dyDescent="0.25">
      <c r="B317" s="2">
        <v>78.25</v>
      </c>
      <c r="E317" s="1">
        <f t="shared" si="8"/>
        <v>13.9375</v>
      </c>
      <c r="F317">
        <f t="shared" si="9"/>
        <v>11.1</v>
      </c>
      <c r="G317">
        <v>1.11E-2</v>
      </c>
    </row>
    <row r="318" spans="2:8" x14ac:dyDescent="0.25">
      <c r="B318" s="2">
        <v>78.5</v>
      </c>
      <c r="E318" s="1">
        <f t="shared" ref="E318:E381" si="10">(F310+F311+F312+F313+F314+F315+F316+F317)/8</f>
        <v>13.7125</v>
      </c>
      <c r="F318">
        <f t="shared" si="9"/>
        <v>11.2</v>
      </c>
      <c r="G318">
        <v>1.12E-2</v>
      </c>
    </row>
    <row r="319" spans="2:8" x14ac:dyDescent="0.25">
      <c r="B319" s="2">
        <v>78.75</v>
      </c>
      <c r="E319" s="1">
        <f t="shared" si="10"/>
        <v>12.9125</v>
      </c>
      <c r="F319">
        <f t="shared" si="9"/>
        <v>14.9</v>
      </c>
      <c r="G319">
        <v>1.49E-2</v>
      </c>
    </row>
    <row r="320" spans="2:8" x14ac:dyDescent="0.25">
      <c r="B320" s="2">
        <v>79</v>
      </c>
      <c r="E320" s="1">
        <f t="shared" si="10"/>
        <v>13.450000000000001</v>
      </c>
      <c r="F320">
        <f t="shared" si="9"/>
        <v>15</v>
      </c>
      <c r="G320">
        <v>1.4999999999999999E-2</v>
      </c>
    </row>
    <row r="321" spans="2:7" x14ac:dyDescent="0.25">
      <c r="B321" s="2">
        <v>79.25</v>
      </c>
      <c r="E321" s="1">
        <f t="shared" si="10"/>
        <v>13.762500000000001</v>
      </c>
      <c r="F321">
        <f t="shared" si="9"/>
        <v>10.6</v>
      </c>
      <c r="G321">
        <v>1.06E-2</v>
      </c>
    </row>
    <row r="322" spans="2:7" x14ac:dyDescent="0.25">
      <c r="B322" s="2">
        <v>79.5</v>
      </c>
      <c r="E322" s="1">
        <f t="shared" si="10"/>
        <v>13.6</v>
      </c>
      <c r="F322">
        <f t="shared" si="9"/>
        <v>9.66</v>
      </c>
      <c r="G322">
        <v>9.6600000000000002E-3</v>
      </c>
    </row>
    <row r="323" spans="2:7" x14ac:dyDescent="0.25">
      <c r="B323" s="2">
        <v>79.75</v>
      </c>
      <c r="E323" s="1">
        <f t="shared" si="10"/>
        <v>13.4575</v>
      </c>
      <c r="F323">
        <f t="shared" si="9"/>
        <v>12.1</v>
      </c>
      <c r="G323">
        <v>1.21E-2</v>
      </c>
    </row>
    <row r="324" spans="2:7" x14ac:dyDescent="0.25">
      <c r="B324" s="2">
        <v>80</v>
      </c>
      <c r="E324" s="1">
        <f t="shared" si="10"/>
        <v>12.594999999999999</v>
      </c>
      <c r="F324">
        <f t="shared" si="9"/>
        <v>11.799999999999999</v>
      </c>
      <c r="G324">
        <v>1.18E-2</v>
      </c>
    </row>
    <row r="325" spans="2:7" x14ac:dyDescent="0.25">
      <c r="B325" s="2">
        <v>80.25</v>
      </c>
      <c r="E325" s="1">
        <f t="shared" si="10"/>
        <v>12.044999999999998</v>
      </c>
      <c r="F325">
        <f t="shared" si="9"/>
        <v>11.700000000000001</v>
      </c>
      <c r="G325">
        <v>1.17E-2</v>
      </c>
    </row>
    <row r="326" spans="2:7" x14ac:dyDescent="0.25">
      <c r="B326" s="2">
        <v>80.5</v>
      </c>
      <c r="E326" s="1">
        <f t="shared" si="10"/>
        <v>12.12</v>
      </c>
      <c r="F326">
        <f t="shared" ref="F326:F389" si="11">G326*1000</f>
        <v>9.9500000000000011</v>
      </c>
      <c r="G326">
        <v>9.9500000000000005E-3</v>
      </c>
    </row>
    <row r="327" spans="2:7" x14ac:dyDescent="0.25">
      <c r="B327" s="2">
        <v>80.75</v>
      </c>
      <c r="E327" s="1">
        <f t="shared" si="10"/>
        <v>11.963750000000001</v>
      </c>
      <c r="F327">
        <f t="shared" si="11"/>
        <v>4.67</v>
      </c>
      <c r="G327">
        <v>4.6699999999999997E-3</v>
      </c>
    </row>
    <row r="328" spans="2:7" x14ac:dyDescent="0.25">
      <c r="B328" s="2">
        <v>81</v>
      </c>
      <c r="E328" s="1">
        <f t="shared" si="10"/>
        <v>10.685</v>
      </c>
      <c r="F328">
        <f t="shared" si="11"/>
        <v>15.299999999999999</v>
      </c>
      <c r="G328">
        <v>1.5299999999999999E-2</v>
      </c>
    </row>
    <row r="329" spans="2:7" x14ac:dyDescent="0.25">
      <c r="B329" s="2">
        <v>81.25</v>
      </c>
      <c r="E329" s="1">
        <f t="shared" si="10"/>
        <v>10.7225</v>
      </c>
      <c r="F329">
        <f t="shared" si="11"/>
        <v>13.6</v>
      </c>
      <c r="G329">
        <v>1.3599999999999999E-2</v>
      </c>
    </row>
    <row r="330" spans="2:7" x14ac:dyDescent="0.25">
      <c r="B330" s="2">
        <v>81.5</v>
      </c>
      <c r="E330" s="1">
        <f t="shared" si="10"/>
        <v>11.0975</v>
      </c>
      <c r="F330">
        <f t="shared" si="11"/>
        <v>11.1</v>
      </c>
      <c r="G330">
        <v>1.11E-2</v>
      </c>
    </row>
    <row r="331" spans="2:7" x14ac:dyDescent="0.25">
      <c r="B331" s="2">
        <v>81.75</v>
      </c>
      <c r="E331" s="1">
        <f t="shared" si="10"/>
        <v>11.2775</v>
      </c>
      <c r="F331">
        <f t="shared" si="11"/>
        <v>3.48</v>
      </c>
      <c r="G331">
        <v>3.48E-3</v>
      </c>
    </row>
    <row r="332" spans="2:7" x14ac:dyDescent="0.25">
      <c r="B332" s="2">
        <v>82</v>
      </c>
      <c r="E332" s="1">
        <f t="shared" si="10"/>
        <v>10.199999999999999</v>
      </c>
      <c r="F332">
        <f t="shared" si="11"/>
        <v>14.9</v>
      </c>
      <c r="G332">
        <v>1.49E-2</v>
      </c>
    </row>
    <row r="333" spans="2:7" x14ac:dyDescent="0.25">
      <c r="B333" s="2">
        <v>82.25</v>
      </c>
      <c r="E333" s="1">
        <f t="shared" si="10"/>
        <v>10.5875</v>
      </c>
      <c r="F333">
        <f t="shared" si="11"/>
        <v>4.7299999999999995</v>
      </c>
      <c r="G333">
        <v>4.7299999999999998E-3</v>
      </c>
    </row>
    <row r="334" spans="2:7" x14ac:dyDescent="0.25">
      <c r="B334" s="2">
        <v>82.5</v>
      </c>
      <c r="E334" s="1">
        <f t="shared" si="10"/>
        <v>9.7162500000000005</v>
      </c>
      <c r="F334">
        <f t="shared" si="11"/>
        <v>14.1</v>
      </c>
      <c r="G334">
        <v>1.41E-2</v>
      </c>
    </row>
    <row r="335" spans="2:7" x14ac:dyDescent="0.25">
      <c r="B335" s="2">
        <v>82.75</v>
      </c>
      <c r="E335" s="1">
        <f t="shared" si="10"/>
        <v>10.234999999999999</v>
      </c>
      <c r="F335">
        <f t="shared" si="11"/>
        <v>7.91</v>
      </c>
      <c r="G335">
        <v>7.9100000000000004E-3</v>
      </c>
    </row>
    <row r="336" spans="2:7" x14ac:dyDescent="0.25">
      <c r="B336" s="2">
        <v>83</v>
      </c>
      <c r="E336" s="1">
        <f t="shared" si="10"/>
        <v>10.639999999999999</v>
      </c>
      <c r="F336">
        <f t="shared" si="11"/>
        <v>7.5900000000000007</v>
      </c>
      <c r="G336">
        <v>7.5900000000000004E-3</v>
      </c>
    </row>
    <row r="337" spans="2:8" x14ac:dyDescent="0.25">
      <c r="B337" s="2">
        <v>83.25</v>
      </c>
      <c r="E337" s="1">
        <f t="shared" si="10"/>
        <v>9.6762499999999996</v>
      </c>
      <c r="F337">
        <f t="shared" si="11"/>
        <v>11.9</v>
      </c>
      <c r="G337">
        <v>1.1900000000000001E-2</v>
      </c>
    </row>
    <row r="338" spans="2:8" x14ac:dyDescent="0.25">
      <c r="B338" s="2">
        <v>83.5</v>
      </c>
      <c r="E338" s="1">
        <f t="shared" si="10"/>
        <v>9.463750000000001</v>
      </c>
      <c r="F338">
        <f t="shared" si="11"/>
        <v>16.100000000000001</v>
      </c>
      <c r="G338">
        <v>1.61E-2</v>
      </c>
    </row>
    <row r="339" spans="2:8" x14ac:dyDescent="0.25">
      <c r="B339" s="2">
        <v>83.75</v>
      </c>
      <c r="E339" s="1">
        <f t="shared" si="10"/>
        <v>10.088750000000001</v>
      </c>
      <c r="F339">
        <f t="shared" si="11"/>
        <v>10.5</v>
      </c>
      <c r="G339">
        <v>1.0500000000000001E-2</v>
      </c>
    </row>
    <row r="340" spans="2:8" x14ac:dyDescent="0.25">
      <c r="B340" s="2">
        <v>84</v>
      </c>
      <c r="E340" s="1">
        <f t="shared" si="10"/>
        <v>10.96625</v>
      </c>
      <c r="F340">
        <f t="shared" si="11"/>
        <v>9.31</v>
      </c>
      <c r="G340">
        <v>9.3100000000000006E-3</v>
      </c>
    </row>
    <row r="341" spans="2:8" x14ac:dyDescent="0.25">
      <c r="B341" s="2">
        <v>84.25</v>
      </c>
      <c r="E341" s="1">
        <f t="shared" si="10"/>
        <v>10.2675</v>
      </c>
      <c r="F341">
        <f t="shared" si="11"/>
        <v>9.7999999999999989</v>
      </c>
      <c r="G341">
        <v>9.7999999999999997E-3</v>
      </c>
    </row>
    <row r="342" spans="2:8" x14ac:dyDescent="0.25">
      <c r="B342" s="2">
        <v>84.5</v>
      </c>
      <c r="E342" s="1">
        <f t="shared" si="10"/>
        <v>10.901249999999999</v>
      </c>
      <c r="F342">
        <f t="shared" si="11"/>
        <v>9.39</v>
      </c>
      <c r="G342">
        <v>9.3900000000000008E-3</v>
      </c>
    </row>
    <row r="343" spans="2:8" x14ac:dyDescent="0.25">
      <c r="B343" s="2">
        <v>84.75</v>
      </c>
      <c r="E343" s="1">
        <f t="shared" si="10"/>
        <v>10.3125</v>
      </c>
      <c r="F343">
        <f t="shared" si="11"/>
        <v>12</v>
      </c>
      <c r="G343">
        <v>1.2E-2</v>
      </c>
    </row>
    <row r="344" spans="2:8" x14ac:dyDescent="0.25">
      <c r="B344" s="2">
        <v>85</v>
      </c>
      <c r="E344" s="1">
        <f t="shared" si="10"/>
        <v>10.82375</v>
      </c>
      <c r="F344">
        <f t="shared" si="11"/>
        <v>5.56</v>
      </c>
      <c r="G344">
        <v>5.5599999999999998E-3</v>
      </c>
    </row>
    <row r="345" spans="2:8" x14ac:dyDescent="0.25">
      <c r="B345" s="2">
        <v>85.25</v>
      </c>
      <c r="E345" s="1">
        <f t="shared" si="10"/>
        <v>10.57</v>
      </c>
      <c r="F345">
        <f t="shared" si="11"/>
        <v>14.1</v>
      </c>
      <c r="G345">
        <v>1.41E-2</v>
      </c>
    </row>
    <row r="346" spans="2:8" x14ac:dyDescent="0.25">
      <c r="B346" s="2">
        <v>85.5</v>
      </c>
      <c r="E346" s="1">
        <f t="shared" si="10"/>
        <v>10.844999999999999</v>
      </c>
      <c r="F346">
        <f t="shared" si="11"/>
        <v>19.3</v>
      </c>
      <c r="G346">
        <v>1.9300000000000001E-2</v>
      </c>
    </row>
    <row r="347" spans="2:8" x14ac:dyDescent="0.25">
      <c r="B347" s="2">
        <v>85.75</v>
      </c>
      <c r="E347" s="1">
        <f t="shared" si="10"/>
        <v>11.244999999999999</v>
      </c>
      <c r="F347">
        <f t="shared" si="11"/>
        <v>20.6</v>
      </c>
      <c r="G347">
        <v>2.06E-2</v>
      </c>
    </row>
    <row r="348" spans="2:8" x14ac:dyDescent="0.25">
      <c r="B348" s="2">
        <v>86</v>
      </c>
      <c r="E348" s="1">
        <f t="shared" si="10"/>
        <v>12.5075</v>
      </c>
      <c r="F348">
        <f t="shared" si="11"/>
        <v>10.8</v>
      </c>
      <c r="G348">
        <v>1.0800000000000001E-2</v>
      </c>
    </row>
    <row r="349" spans="2:8" x14ac:dyDescent="0.25">
      <c r="B349" s="2">
        <v>86.25</v>
      </c>
      <c r="E349" s="1">
        <f t="shared" si="10"/>
        <v>12.69375</v>
      </c>
      <c r="F349">
        <f t="shared" si="11"/>
        <v>13.2</v>
      </c>
      <c r="G349">
        <v>1.32E-2</v>
      </c>
    </row>
    <row r="350" spans="2:8" x14ac:dyDescent="0.25">
      <c r="B350" s="2">
        <v>86.5</v>
      </c>
      <c r="E350" s="1">
        <f t="shared" si="10"/>
        <v>13.118749999999999</v>
      </c>
      <c r="F350">
        <f t="shared" si="11"/>
        <v>13</v>
      </c>
      <c r="G350">
        <v>1.2999999999999999E-2</v>
      </c>
    </row>
    <row r="351" spans="2:8" x14ac:dyDescent="0.25">
      <c r="B351" s="2">
        <v>86.75</v>
      </c>
      <c r="E351" s="1">
        <f t="shared" si="10"/>
        <v>13.57</v>
      </c>
      <c r="F351">
        <f t="shared" si="11"/>
        <v>10.6</v>
      </c>
      <c r="G351">
        <v>1.06E-2</v>
      </c>
    </row>
    <row r="352" spans="2:8" x14ac:dyDescent="0.25">
      <c r="B352" s="2">
        <v>87</v>
      </c>
      <c r="C352">
        <f>H352/14.7</f>
        <v>136.39455782312925</v>
      </c>
      <c r="E352" s="1">
        <f t="shared" si="10"/>
        <v>13.395</v>
      </c>
      <c r="F352">
        <f t="shared" si="11"/>
        <v>11</v>
      </c>
      <c r="G352">
        <v>1.0999999999999999E-2</v>
      </c>
      <c r="H352">
        <v>2005</v>
      </c>
    </row>
    <row r="353" spans="2:7" x14ac:dyDescent="0.25">
      <c r="B353" s="2">
        <v>87.25</v>
      </c>
      <c r="E353" s="1">
        <f t="shared" si="10"/>
        <v>14.074999999999999</v>
      </c>
      <c r="F353">
        <f t="shared" si="11"/>
        <v>12.9</v>
      </c>
      <c r="G353">
        <v>1.29E-2</v>
      </c>
    </row>
    <row r="354" spans="2:7" x14ac:dyDescent="0.25">
      <c r="B354" s="2">
        <v>87.5</v>
      </c>
      <c r="E354" s="1">
        <f t="shared" si="10"/>
        <v>13.925000000000001</v>
      </c>
      <c r="F354">
        <f t="shared" si="11"/>
        <v>7.58</v>
      </c>
      <c r="G354">
        <v>7.5799999999999999E-3</v>
      </c>
    </row>
    <row r="355" spans="2:7" x14ac:dyDescent="0.25">
      <c r="B355" s="2">
        <v>87.75</v>
      </c>
      <c r="E355" s="1">
        <f t="shared" si="10"/>
        <v>12.46</v>
      </c>
      <c r="F355">
        <f t="shared" si="11"/>
        <v>13.899999999999999</v>
      </c>
      <c r="G355">
        <v>1.3899999999999999E-2</v>
      </c>
    </row>
    <row r="356" spans="2:7" x14ac:dyDescent="0.25">
      <c r="B356" s="2">
        <v>88</v>
      </c>
      <c r="E356" s="1">
        <f t="shared" si="10"/>
        <v>11.622499999999999</v>
      </c>
      <c r="F356">
        <f t="shared" si="11"/>
        <v>14</v>
      </c>
      <c r="G356">
        <v>1.4E-2</v>
      </c>
    </row>
    <row r="357" spans="2:7" x14ac:dyDescent="0.25">
      <c r="B357" s="2">
        <v>88.25</v>
      </c>
      <c r="E357" s="1">
        <f t="shared" si="10"/>
        <v>12.022500000000001</v>
      </c>
      <c r="F357">
        <f t="shared" si="11"/>
        <v>16.100000000000001</v>
      </c>
      <c r="G357">
        <v>1.61E-2</v>
      </c>
    </row>
    <row r="358" spans="2:7" x14ac:dyDescent="0.25">
      <c r="B358" s="2">
        <v>88.5</v>
      </c>
      <c r="E358" s="1">
        <f t="shared" si="10"/>
        <v>12.384999999999998</v>
      </c>
      <c r="F358">
        <f t="shared" si="11"/>
        <v>11.799999999999999</v>
      </c>
      <c r="G358">
        <v>1.18E-2</v>
      </c>
    </row>
    <row r="359" spans="2:7" x14ac:dyDescent="0.25">
      <c r="B359" s="2">
        <v>88.75</v>
      </c>
      <c r="E359" s="1">
        <f t="shared" si="10"/>
        <v>12.234999999999998</v>
      </c>
      <c r="F359">
        <f t="shared" si="11"/>
        <v>20.8</v>
      </c>
      <c r="G359">
        <v>2.0799999999999999E-2</v>
      </c>
    </row>
    <row r="360" spans="2:7" x14ac:dyDescent="0.25">
      <c r="B360" s="2">
        <v>89</v>
      </c>
      <c r="E360" s="1">
        <f t="shared" si="10"/>
        <v>13.509999999999998</v>
      </c>
      <c r="F360">
        <f t="shared" si="11"/>
        <v>7.7200000000000006</v>
      </c>
      <c r="G360">
        <v>7.7200000000000003E-3</v>
      </c>
    </row>
    <row r="361" spans="2:7" x14ac:dyDescent="0.25">
      <c r="B361" s="2">
        <v>89.25</v>
      </c>
      <c r="E361" s="1">
        <f t="shared" si="10"/>
        <v>13.099999999999998</v>
      </c>
      <c r="F361">
        <f t="shared" si="11"/>
        <v>22.700000000000003</v>
      </c>
      <c r="G361">
        <v>2.2700000000000001E-2</v>
      </c>
    </row>
    <row r="362" spans="2:7" x14ac:dyDescent="0.25">
      <c r="B362" s="2">
        <v>89.5</v>
      </c>
      <c r="E362" s="1">
        <f t="shared" si="10"/>
        <v>14.324999999999999</v>
      </c>
      <c r="F362">
        <f t="shared" si="11"/>
        <v>9.17</v>
      </c>
      <c r="G362">
        <v>9.1699999999999993E-3</v>
      </c>
    </row>
    <row r="363" spans="2:7" x14ac:dyDescent="0.25">
      <c r="B363" s="2">
        <v>89.75</v>
      </c>
      <c r="E363" s="1">
        <f t="shared" si="10"/>
        <v>14.52375</v>
      </c>
      <c r="F363">
        <f t="shared" si="11"/>
        <v>9.7099999999999991</v>
      </c>
      <c r="G363">
        <v>9.7099999999999999E-3</v>
      </c>
    </row>
    <row r="364" spans="2:7" x14ac:dyDescent="0.25">
      <c r="B364" s="2">
        <v>90</v>
      </c>
      <c r="E364" s="1">
        <f t="shared" si="10"/>
        <v>14</v>
      </c>
      <c r="F364">
        <f t="shared" si="11"/>
        <v>11.700000000000001</v>
      </c>
      <c r="G364">
        <v>1.17E-2</v>
      </c>
    </row>
    <row r="365" spans="2:7" x14ac:dyDescent="0.25">
      <c r="B365" s="2">
        <v>90.25</v>
      </c>
      <c r="E365" s="1">
        <f t="shared" si="10"/>
        <v>13.7125</v>
      </c>
      <c r="F365">
        <f t="shared" si="11"/>
        <v>17.899999999999999</v>
      </c>
      <c r="G365">
        <v>1.7899999999999999E-2</v>
      </c>
    </row>
    <row r="366" spans="2:7" x14ac:dyDescent="0.25">
      <c r="B366" s="2">
        <v>90.5</v>
      </c>
      <c r="E366" s="1">
        <f t="shared" si="10"/>
        <v>13.9375</v>
      </c>
      <c r="F366">
        <f t="shared" si="11"/>
        <v>16.600000000000001</v>
      </c>
      <c r="G366">
        <v>1.66E-2</v>
      </c>
    </row>
    <row r="367" spans="2:7" x14ac:dyDescent="0.25">
      <c r="B367" s="2">
        <v>90.75</v>
      </c>
      <c r="E367" s="1">
        <f t="shared" si="10"/>
        <v>14.537500000000001</v>
      </c>
      <c r="F367">
        <f t="shared" si="11"/>
        <v>8.4899999999999984</v>
      </c>
      <c r="G367">
        <v>8.4899999999999993E-3</v>
      </c>
    </row>
    <row r="368" spans="2:7" x14ac:dyDescent="0.25">
      <c r="B368" s="2">
        <v>91</v>
      </c>
      <c r="E368" s="1">
        <f t="shared" si="10"/>
        <v>12.998749999999999</v>
      </c>
      <c r="F368">
        <f t="shared" si="11"/>
        <v>8.8699999999999992</v>
      </c>
      <c r="G368">
        <v>8.8699999999999994E-3</v>
      </c>
    </row>
    <row r="369" spans="2:7" x14ac:dyDescent="0.25">
      <c r="B369" s="2">
        <v>91.25</v>
      </c>
      <c r="E369" s="1">
        <f t="shared" si="10"/>
        <v>13.1425</v>
      </c>
      <c r="F369">
        <f t="shared" si="11"/>
        <v>14.4</v>
      </c>
      <c r="G369">
        <v>1.44E-2</v>
      </c>
    </row>
    <row r="370" spans="2:7" x14ac:dyDescent="0.25">
      <c r="B370" s="2">
        <v>91.5</v>
      </c>
      <c r="E370" s="1">
        <f t="shared" si="10"/>
        <v>12.105</v>
      </c>
      <c r="F370">
        <f t="shared" si="11"/>
        <v>0.93400000000000005</v>
      </c>
      <c r="G370">
        <v>9.3400000000000004E-4</v>
      </c>
    </row>
    <row r="371" spans="2:7" x14ac:dyDescent="0.25">
      <c r="B371" s="2">
        <v>91.75</v>
      </c>
      <c r="E371" s="1">
        <f t="shared" si="10"/>
        <v>11.075500000000002</v>
      </c>
      <c r="F371">
        <f t="shared" si="11"/>
        <v>15.4</v>
      </c>
      <c r="G371">
        <v>1.54E-2</v>
      </c>
    </row>
    <row r="372" spans="2:7" x14ac:dyDescent="0.25">
      <c r="B372" s="2">
        <v>92</v>
      </c>
      <c r="E372" s="1">
        <f t="shared" si="10"/>
        <v>11.78675</v>
      </c>
      <c r="F372">
        <f t="shared" si="11"/>
        <v>8.66</v>
      </c>
      <c r="G372">
        <v>8.6599999999999993E-3</v>
      </c>
    </row>
    <row r="373" spans="2:7" x14ac:dyDescent="0.25">
      <c r="B373" s="2">
        <v>92.25</v>
      </c>
      <c r="E373" s="1">
        <f t="shared" si="10"/>
        <v>11.406749999999999</v>
      </c>
      <c r="F373">
        <f t="shared" si="11"/>
        <v>8.4700000000000006</v>
      </c>
      <c r="G373">
        <v>8.4700000000000001E-3</v>
      </c>
    </row>
    <row r="374" spans="2:7" x14ac:dyDescent="0.25">
      <c r="B374" s="2">
        <v>92.5</v>
      </c>
      <c r="E374" s="1">
        <f t="shared" si="10"/>
        <v>10.228</v>
      </c>
      <c r="F374">
        <f t="shared" si="11"/>
        <v>7.77</v>
      </c>
      <c r="G374">
        <v>7.77E-3</v>
      </c>
    </row>
    <row r="375" spans="2:7" x14ac:dyDescent="0.25">
      <c r="B375" s="2">
        <v>92.75</v>
      </c>
      <c r="E375" s="1">
        <f t="shared" si="10"/>
        <v>9.1242499999999982</v>
      </c>
      <c r="F375">
        <f t="shared" si="11"/>
        <v>8.1399999999999988</v>
      </c>
      <c r="G375">
        <v>8.1399999999999997E-3</v>
      </c>
    </row>
    <row r="376" spans="2:7" x14ac:dyDescent="0.25">
      <c r="B376" s="2">
        <v>93</v>
      </c>
      <c r="E376" s="1">
        <f t="shared" si="10"/>
        <v>9.0804999999999989</v>
      </c>
      <c r="F376">
        <f t="shared" si="11"/>
        <v>15.4</v>
      </c>
      <c r="G376">
        <v>1.54E-2</v>
      </c>
    </row>
    <row r="377" spans="2:7" x14ac:dyDescent="0.25">
      <c r="B377" s="2">
        <v>93.25</v>
      </c>
      <c r="E377" s="1">
        <f t="shared" si="10"/>
        <v>9.8967500000000008</v>
      </c>
      <c r="F377">
        <f t="shared" si="11"/>
        <v>8.2200000000000006</v>
      </c>
      <c r="G377">
        <v>8.2199999999999999E-3</v>
      </c>
    </row>
    <row r="378" spans="2:7" x14ac:dyDescent="0.25">
      <c r="B378" s="2">
        <v>93.5</v>
      </c>
      <c r="E378" s="1">
        <f t="shared" si="10"/>
        <v>9.12425</v>
      </c>
      <c r="F378">
        <f t="shared" si="11"/>
        <v>11.5</v>
      </c>
      <c r="G378">
        <v>1.15E-2</v>
      </c>
    </row>
    <row r="379" spans="2:7" x14ac:dyDescent="0.25">
      <c r="B379" s="2">
        <v>93.75</v>
      </c>
      <c r="E379" s="1">
        <f t="shared" si="10"/>
        <v>10.445</v>
      </c>
      <c r="F379">
        <f t="shared" si="11"/>
        <v>15.7</v>
      </c>
      <c r="G379">
        <v>1.5699999999999999E-2</v>
      </c>
    </row>
    <row r="380" spans="2:7" x14ac:dyDescent="0.25">
      <c r="B380" s="2">
        <v>94</v>
      </c>
      <c r="E380" s="1">
        <f t="shared" si="10"/>
        <v>10.4825</v>
      </c>
      <c r="F380">
        <f t="shared" si="11"/>
        <v>11.5</v>
      </c>
      <c r="G380">
        <v>1.15E-2</v>
      </c>
    </row>
    <row r="381" spans="2:7" x14ac:dyDescent="0.25">
      <c r="B381" s="2">
        <v>94.25</v>
      </c>
      <c r="E381" s="1">
        <f t="shared" si="10"/>
        <v>10.8375</v>
      </c>
      <c r="F381">
        <f t="shared" si="11"/>
        <v>11.299999999999999</v>
      </c>
      <c r="G381">
        <v>1.1299999999999999E-2</v>
      </c>
    </row>
    <row r="382" spans="2:7" x14ac:dyDescent="0.25">
      <c r="B382" s="2">
        <v>94.5</v>
      </c>
      <c r="E382" s="1">
        <f t="shared" ref="E382:E445" si="12">(F374+F375+F376+F377+F378+F379+F380+F381)/8</f>
        <v>11.19125</v>
      </c>
      <c r="F382">
        <f t="shared" si="11"/>
        <v>15.2</v>
      </c>
      <c r="G382">
        <v>1.52E-2</v>
      </c>
    </row>
    <row r="383" spans="2:7" x14ac:dyDescent="0.25">
      <c r="B383" s="2">
        <v>94.75</v>
      </c>
      <c r="E383" s="1">
        <f t="shared" si="12"/>
        <v>12.12</v>
      </c>
      <c r="F383">
        <f t="shared" si="11"/>
        <v>11.700000000000001</v>
      </c>
      <c r="G383">
        <v>1.17E-2</v>
      </c>
    </row>
    <row r="384" spans="2:7" x14ac:dyDescent="0.25">
      <c r="B384" s="2">
        <v>95</v>
      </c>
      <c r="E384" s="1">
        <f t="shared" si="12"/>
        <v>12.565000000000001</v>
      </c>
      <c r="F384">
        <f t="shared" si="11"/>
        <v>13.799999999999999</v>
      </c>
      <c r="G384">
        <v>1.38E-2</v>
      </c>
    </row>
    <row r="385" spans="2:8" x14ac:dyDescent="0.25">
      <c r="B385" s="2">
        <v>95.25</v>
      </c>
      <c r="E385" s="1">
        <f t="shared" si="12"/>
        <v>12.365</v>
      </c>
      <c r="F385">
        <f t="shared" si="11"/>
        <v>5.6</v>
      </c>
      <c r="G385">
        <v>5.5999999999999999E-3</v>
      </c>
    </row>
    <row r="386" spans="2:8" x14ac:dyDescent="0.25">
      <c r="B386" s="2">
        <v>95.5</v>
      </c>
      <c r="E386" s="1">
        <f t="shared" si="12"/>
        <v>12.0375</v>
      </c>
      <c r="F386">
        <f t="shared" si="11"/>
        <v>15</v>
      </c>
      <c r="G386">
        <v>1.4999999999999999E-2</v>
      </c>
    </row>
    <row r="387" spans="2:8" x14ac:dyDescent="0.25">
      <c r="B387" s="2">
        <v>95.75</v>
      </c>
      <c r="E387" s="1">
        <f t="shared" si="12"/>
        <v>12.475</v>
      </c>
      <c r="F387">
        <f t="shared" si="11"/>
        <v>7.6</v>
      </c>
      <c r="G387">
        <v>7.6E-3</v>
      </c>
    </row>
    <row r="388" spans="2:8" x14ac:dyDescent="0.25">
      <c r="B388" s="2">
        <v>96</v>
      </c>
      <c r="E388" s="1">
        <f t="shared" si="12"/>
        <v>11.462499999999999</v>
      </c>
      <c r="F388">
        <f t="shared" si="11"/>
        <v>2.9099999999999997</v>
      </c>
      <c r="G388">
        <v>2.9099999999999998E-3</v>
      </c>
    </row>
    <row r="389" spans="2:8" x14ac:dyDescent="0.25">
      <c r="B389" s="2">
        <v>96.25</v>
      </c>
      <c r="E389" s="1">
        <f t="shared" si="12"/>
        <v>10.388749999999998</v>
      </c>
      <c r="F389">
        <f t="shared" si="11"/>
        <v>11.4</v>
      </c>
      <c r="G389">
        <v>1.14E-2</v>
      </c>
    </row>
    <row r="390" spans="2:8" x14ac:dyDescent="0.25">
      <c r="B390" s="2">
        <v>96.5</v>
      </c>
      <c r="E390" s="1">
        <f t="shared" si="12"/>
        <v>10.401249999999999</v>
      </c>
      <c r="F390">
        <f t="shared" ref="F390:F453" si="13">G390*1000</f>
        <v>10.200000000000001</v>
      </c>
      <c r="G390">
        <v>1.0200000000000001E-2</v>
      </c>
    </row>
    <row r="391" spans="2:8" x14ac:dyDescent="0.25">
      <c r="B391" s="2">
        <v>96.75</v>
      </c>
      <c r="E391" s="1">
        <f t="shared" si="12"/>
        <v>9.776250000000001</v>
      </c>
      <c r="F391">
        <f t="shared" si="13"/>
        <v>18.399999999999999</v>
      </c>
      <c r="G391">
        <v>1.84E-2</v>
      </c>
    </row>
    <row r="392" spans="2:8" x14ac:dyDescent="0.25">
      <c r="B392" s="2">
        <v>97</v>
      </c>
      <c r="C392">
        <f>H392/14.7</f>
        <v>136.66666666666669</v>
      </c>
      <c r="E392" s="1">
        <f t="shared" si="12"/>
        <v>10.61375</v>
      </c>
      <c r="F392">
        <f t="shared" si="13"/>
        <v>16.5</v>
      </c>
      <c r="G392">
        <v>1.6500000000000001E-2</v>
      </c>
      <c r="H392">
        <v>2009</v>
      </c>
    </row>
    <row r="393" spans="2:8" x14ac:dyDescent="0.25">
      <c r="B393" s="2">
        <v>97.25</v>
      </c>
      <c r="E393" s="1">
        <f t="shared" si="12"/>
        <v>10.951250000000002</v>
      </c>
      <c r="F393">
        <f t="shared" si="13"/>
        <v>17.399999999999999</v>
      </c>
      <c r="G393">
        <v>1.7399999999999999E-2</v>
      </c>
    </row>
    <row r="394" spans="2:8" x14ac:dyDescent="0.25">
      <c r="B394" s="2">
        <v>97.5</v>
      </c>
      <c r="E394" s="1">
        <f t="shared" si="12"/>
        <v>12.42625</v>
      </c>
      <c r="F394">
        <f t="shared" si="13"/>
        <v>13.299999999999999</v>
      </c>
      <c r="G394">
        <v>1.3299999999999999E-2</v>
      </c>
    </row>
    <row r="395" spans="2:8" x14ac:dyDescent="0.25">
      <c r="B395" s="2">
        <v>97.75</v>
      </c>
      <c r="E395" s="1">
        <f t="shared" si="12"/>
        <v>12.213749999999999</v>
      </c>
      <c r="F395">
        <f t="shared" si="13"/>
        <v>14.7</v>
      </c>
      <c r="G395">
        <v>1.47E-2</v>
      </c>
    </row>
    <row r="396" spans="2:8" x14ac:dyDescent="0.25">
      <c r="B396" s="2">
        <v>98</v>
      </c>
      <c r="E396" s="1">
        <f t="shared" si="12"/>
        <v>13.10125</v>
      </c>
      <c r="F396">
        <f t="shared" si="13"/>
        <v>12.1</v>
      </c>
      <c r="G396">
        <v>1.21E-2</v>
      </c>
    </row>
    <row r="397" spans="2:8" x14ac:dyDescent="0.25">
      <c r="B397" s="2">
        <v>98.25</v>
      </c>
      <c r="E397" s="1">
        <f t="shared" si="12"/>
        <v>14.25</v>
      </c>
      <c r="F397">
        <f t="shared" si="13"/>
        <v>12.5</v>
      </c>
      <c r="G397">
        <v>1.2500000000000001E-2</v>
      </c>
    </row>
    <row r="398" spans="2:8" x14ac:dyDescent="0.25">
      <c r="B398" s="2">
        <v>98.5</v>
      </c>
      <c r="E398" s="1">
        <f t="shared" si="12"/>
        <v>14.387499999999999</v>
      </c>
      <c r="F398">
        <f t="shared" si="13"/>
        <v>13</v>
      </c>
      <c r="G398">
        <v>1.2999999999999999E-2</v>
      </c>
    </row>
    <row r="399" spans="2:8" x14ac:dyDescent="0.25">
      <c r="B399" s="2">
        <v>98.75</v>
      </c>
      <c r="E399" s="1">
        <f t="shared" si="12"/>
        <v>14.737499999999999</v>
      </c>
      <c r="F399">
        <f t="shared" si="13"/>
        <v>15.299999999999999</v>
      </c>
      <c r="G399">
        <v>1.5299999999999999E-2</v>
      </c>
    </row>
    <row r="400" spans="2:8" x14ac:dyDescent="0.25">
      <c r="B400" s="2">
        <v>99</v>
      </c>
      <c r="E400" s="1">
        <f t="shared" si="12"/>
        <v>14.349999999999998</v>
      </c>
      <c r="F400">
        <f t="shared" si="13"/>
        <v>19.8</v>
      </c>
      <c r="G400">
        <v>1.9800000000000002E-2</v>
      </c>
    </row>
    <row r="401" spans="2:7" x14ac:dyDescent="0.25">
      <c r="B401" s="2">
        <v>99.25</v>
      </c>
      <c r="E401" s="1">
        <f t="shared" si="12"/>
        <v>14.762499999999999</v>
      </c>
      <c r="F401">
        <f t="shared" si="13"/>
        <v>17</v>
      </c>
      <c r="G401">
        <v>1.7000000000000001E-2</v>
      </c>
    </row>
    <row r="402" spans="2:7" x14ac:dyDescent="0.25">
      <c r="B402" s="2">
        <v>99.5</v>
      </c>
      <c r="E402" s="1">
        <f t="shared" si="12"/>
        <v>14.712499999999999</v>
      </c>
      <c r="F402">
        <f t="shared" si="13"/>
        <v>13.100000000000001</v>
      </c>
      <c r="G402">
        <v>1.3100000000000001E-2</v>
      </c>
    </row>
    <row r="403" spans="2:7" x14ac:dyDescent="0.25">
      <c r="B403" s="2">
        <v>99.75</v>
      </c>
      <c r="E403" s="1">
        <f t="shared" si="12"/>
        <v>14.6875</v>
      </c>
      <c r="F403">
        <f t="shared" si="13"/>
        <v>13.2</v>
      </c>
      <c r="G403">
        <v>1.32E-2</v>
      </c>
    </row>
    <row r="404" spans="2:7" x14ac:dyDescent="0.25">
      <c r="B404" s="2">
        <v>100</v>
      </c>
      <c r="E404" s="1">
        <f t="shared" si="12"/>
        <v>14.500000000000002</v>
      </c>
      <c r="F404">
        <f t="shared" si="13"/>
        <v>13.899999999999999</v>
      </c>
      <c r="G404">
        <v>1.3899999999999999E-2</v>
      </c>
    </row>
    <row r="405" spans="2:7" x14ac:dyDescent="0.25">
      <c r="B405" s="2">
        <v>100.25</v>
      </c>
      <c r="E405" s="1">
        <f t="shared" si="12"/>
        <v>14.724999999999998</v>
      </c>
      <c r="F405">
        <f t="shared" si="13"/>
        <v>15.7</v>
      </c>
      <c r="G405">
        <v>1.5699999999999999E-2</v>
      </c>
    </row>
    <row r="406" spans="2:7" x14ac:dyDescent="0.25">
      <c r="B406" s="2">
        <v>100.5</v>
      </c>
      <c r="E406" s="1">
        <f t="shared" si="12"/>
        <v>15.124999999999998</v>
      </c>
      <c r="F406">
        <f t="shared" si="13"/>
        <v>10.3</v>
      </c>
      <c r="G406">
        <v>1.03E-2</v>
      </c>
    </row>
    <row r="407" spans="2:7" x14ac:dyDescent="0.25">
      <c r="B407" s="2">
        <v>100.75</v>
      </c>
      <c r="E407" s="1">
        <f t="shared" si="12"/>
        <v>14.787500000000001</v>
      </c>
      <c r="F407">
        <f t="shared" si="13"/>
        <v>15.299999999999999</v>
      </c>
      <c r="G407">
        <v>1.5299999999999999E-2</v>
      </c>
    </row>
    <row r="408" spans="2:7" x14ac:dyDescent="0.25">
      <c r="B408" s="2">
        <v>101</v>
      </c>
      <c r="E408" s="1">
        <f t="shared" si="12"/>
        <v>14.7875</v>
      </c>
      <c r="F408">
        <f t="shared" si="13"/>
        <v>16.600000000000001</v>
      </c>
      <c r="G408">
        <v>1.66E-2</v>
      </c>
    </row>
    <row r="409" spans="2:7" x14ac:dyDescent="0.25">
      <c r="B409" s="2">
        <v>101.25</v>
      </c>
      <c r="E409" s="1">
        <f t="shared" si="12"/>
        <v>14.387499999999999</v>
      </c>
      <c r="F409">
        <f t="shared" si="13"/>
        <v>11.299999999999999</v>
      </c>
      <c r="G409">
        <v>1.1299999999999999E-2</v>
      </c>
    </row>
    <row r="410" spans="2:7" x14ac:dyDescent="0.25">
      <c r="B410" s="2">
        <v>101.5</v>
      </c>
      <c r="E410" s="1">
        <f t="shared" si="12"/>
        <v>13.674999999999999</v>
      </c>
      <c r="F410">
        <f t="shared" si="13"/>
        <v>14.7</v>
      </c>
      <c r="G410">
        <v>1.47E-2</v>
      </c>
    </row>
    <row r="411" spans="2:7" x14ac:dyDescent="0.25">
      <c r="B411" s="2">
        <v>101.75</v>
      </c>
      <c r="E411" s="1">
        <f t="shared" si="12"/>
        <v>13.875</v>
      </c>
      <c r="F411">
        <f t="shared" si="13"/>
        <v>10.200000000000001</v>
      </c>
      <c r="G411">
        <v>1.0200000000000001E-2</v>
      </c>
    </row>
    <row r="412" spans="2:7" x14ac:dyDescent="0.25">
      <c r="B412" s="2">
        <v>102</v>
      </c>
      <c r="E412" s="1">
        <f t="shared" si="12"/>
        <v>13.5</v>
      </c>
      <c r="F412">
        <f t="shared" si="13"/>
        <v>11.2</v>
      </c>
      <c r="G412">
        <v>1.12E-2</v>
      </c>
    </row>
    <row r="413" spans="2:7" x14ac:dyDescent="0.25">
      <c r="B413" s="2">
        <v>102.25</v>
      </c>
      <c r="E413" s="1">
        <f t="shared" si="12"/>
        <v>13.162500000000001</v>
      </c>
      <c r="F413">
        <f t="shared" si="13"/>
        <v>14.9</v>
      </c>
      <c r="G413">
        <v>1.49E-2</v>
      </c>
    </row>
    <row r="414" spans="2:7" x14ac:dyDescent="0.25">
      <c r="B414" s="2">
        <v>102.5</v>
      </c>
      <c r="E414" s="1">
        <f>(F406+F407+F408+F409+F410+F411+F412+F413)/8</f>
        <v>13.062500000000002</v>
      </c>
      <c r="F414">
        <f t="shared" si="13"/>
        <v>10.9</v>
      </c>
      <c r="G414">
        <v>1.09E-2</v>
      </c>
    </row>
    <row r="415" spans="2:7" x14ac:dyDescent="0.25">
      <c r="B415" s="2">
        <v>102.75</v>
      </c>
      <c r="E415" s="1">
        <f>(F407+F408+F409+F410+F411+F412+F413+F414)/8</f>
        <v>13.137500000000001</v>
      </c>
      <c r="G415">
        <v>1.8800000000000001E-2</v>
      </c>
    </row>
    <row r="416" spans="2:7" x14ac:dyDescent="0.25">
      <c r="B416" s="2">
        <v>103</v>
      </c>
      <c r="E416" s="1">
        <f>(F408+F409+F410+F411+F412+F413+F414+F415)/7</f>
        <v>12.828571428571431</v>
      </c>
      <c r="F416">
        <f t="shared" si="13"/>
        <v>15.7</v>
      </c>
      <c r="G416">
        <v>1.5699999999999999E-2</v>
      </c>
    </row>
    <row r="417" spans="2:8" x14ac:dyDescent="0.25">
      <c r="B417" s="2">
        <v>103.25</v>
      </c>
      <c r="E417" s="1">
        <f>(F409+F410+F411+F412+F413+F414+F415+F416)/7</f>
        <v>12.700000000000001</v>
      </c>
      <c r="G417">
        <v>1.9300000000000001E-2</v>
      </c>
    </row>
    <row r="418" spans="2:8" x14ac:dyDescent="0.25">
      <c r="B418" s="2">
        <v>103.5</v>
      </c>
      <c r="E418" s="1">
        <f>(F410+F411+F412+F413+F414+F415+F416+F417)/6</f>
        <v>12.933333333333332</v>
      </c>
      <c r="G418">
        <v>1.6500000000000001E-2</v>
      </c>
    </row>
    <row r="419" spans="2:8" x14ac:dyDescent="0.25">
      <c r="B419" s="2">
        <v>103.75</v>
      </c>
      <c r="E419" s="1">
        <f>(F411+F412+F413+F414+F415+F416+F417+F418)/5</f>
        <v>12.579999999999998</v>
      </c>
      <c r="F419">
        <f t="shared" si="13"/>
        <v>16.400000000000002</v>
      </c>
      <c r="G419">
        <v>1.6400000000000001E-2</v>
      </c>
    </row>
    <row r="420" spans="2:8" x14ac:dyDescent="0.25">
      <c r="B420" s="2">
        <v>104</v>
      </c>
      <c r="E420" s="1">
        <f>(F412+F413+F414+F415+F416+F417+F418+F419)/5</f>
        <v>13.820000000000002</v>
      </c>
      <c r="F420">
        <f t="shared" si="13"/>
        <v>13.6</v>
      </c>
      <c r="G420">
        <v>1.3599999999999999E-2</v>
      </c>
    </row>
    <row r="421" spans="2:8" x14ac:dyDescent="0.25">
      <c r="B421" s="2">
        <v>104.25</v>
      </c>
      <c r="E421" s="1">
        <f>(F413+F414+F415+F416+F417+F418+F419+F420)/5</f>
        <v>14.3</v>
      </c>
      <c r="F421">
        <f t="shared" si="13"/>
        <v>16</v>
      </c>
      <c r="G421">
        <v>1.6E-2</v>
      </c>
    </row>
    <row r="422" spans="2:8" x14ac:dyDescent="0.25">
      <c r="B422" s="2">
        <v>104.5</v>
      </c>
      <c r="E422" s="1">
        <f>(F414+F415+F416+F417+F418+F419+F420+F421)/5</f>
        <v>14.52</v>
      </c>
      <c r="F422">
        <f t="shared" si="13"/>
        <v>13.5</v>
      </c>
      <c r="G422">
        <v>1.35E-2</v>
      </c>
    </row>
    <row r="423" spans="2:8" x14ac:dyDescent="0.25">
      <c r="B423" s="2">
        <v>104.75</v>
      </c>
      <c r="E423" s="1">
        <f>(F415+F416+F417+F418+F419+F420+F421+F422)/5</f>
        <v>15.040000000000001</v>
      </c>
      <c r="F423">
        <f t="shared" si="13"/>
        <v>15.8</v>
      </c>
      <c r="G423">
        <v>1.5800000000000002E-2</v>
      </c>
    </row>
    <row r="424" spans="2:8" x14ac:dyDescent="0.25">
      <c r="B424" s="2">
        <v>105</v>
      </c>
      <c r="E424" s="1">
        <f>(F416+F417+F418+F419+F420+F421+F422+F423)/6</f>
        <v>15.166666666666666</v>
      </c>
      <c r="F424">
        <f t="shared" si="13"/>
        <v>13.899999999999999</v>
      </c>
      <c r="G424">
        <v>1.3899999999999999E-2</v>
      </c>
    </row>
    <row r="425" spans="2:8" x14ac:dyDescent="0.25">
      <c r="B425" s="2">
        <v>105.25</v>
      </c>
      <c r="E425" s="1">
        <f>(F417+F418+F419+F420+F421+F422+F423+F424)/6</f>
        <v>14.866666666666665</v>
      </c>
      <c r="F425">
        <f t="shared" si="13"/>
        <v>12.3</v>
      </c>
      <c r="G425">
        <v>1.23E-2</v>
      </c>
    </row>
    <row r="426" spans="2:8" x14ac:dyDescent="0.25">
      <c r="B426" s="2">
        <v>105.5</v>
      </c>
      <c r="E426" s="1">
        <f>(F418+F419+F420+F421+F422+F423+F424+F425)/7</f>
        <v>14.499999999999998</v>
      </c>
      <c r="F426">
        <f t="shared" si="13"/>
        <v>13.700000000000001</v>
      </c>
      <c r="G426">
        <v>1.37E-2</v>
      </c>
    </row>
    <row r="427" spans="2:8" x14ac:dyDescent="0.25">
      <c r="B427" s="2">
        <v>105.75</v>
      </c>
      <c r="E427" s="1">
        <f>(F419+F420+F421+F422+F423+F424+F425+F426)/8</f>
        <v>14.399999999999999</v>
      </c>
      <c r="F427">
        <f t="shared" si="13"/>
        <v>14</v>
      </c>
      <c r="G427">
        <v>1.4E-2</v>
      </c>
    </row>
    <row r="428" spans="2:8" x14ac:dyDescent="0.25">
      <c r="B428" s="2">
        <v>106</v>
      </c>
      <c r="E428" s="1">
        <f t="shared" si="12"/>
        <v>14.100000000000001</v>
      </c>
      <c r="F428">
        <f t="shared" si="13"/>
        <v>12.8</v>
      </c>
      <c r="G428">
        <v>1.2800000000000001E-2</v>
      </c>
    </row>
    <row r="429" spans="2:8" x14ac:dyDescent="0.25">
      <c r="B429" s="2">
        <v>106.25</v>
      </c>
      <c r="E429" s="1">
        <f t="shared" si="12"/>
        <v>14</v>
      </c>
      <c r="F429">
        <f t="shared" si="13"/>
        <v>15.7</v>
      </c>
      <c r="G429">
        <v>1.5699999999999999E-2</v>
      </c>
    </row>
    <row r="430" spans="2:8" x14ac:dyDescent="0.25">
      <c r="B430" s="2">
        <v>106.5</v>
      </c>
      <c r="E430" s="1">
        <f>(F422+F423+F424+F425+F426+F427+F428+F429)/8</f>
        <v>13.9625</v>
      </c>
      <c r="F430">
        <f t="shared" si="13"/>
        <v>16.299999999999997</v>
      </c>
      <c r="G430">
        <v>1.6299999999999999E-2</v>
      </c>
    </row>
    <row r="431" spans="2:8" x14ac:dyDescent="0.25">
      <c r="B431" s="2">
        <v>106.75</v>
      </c>
      <c r="E431" s="1">
        <f>(F423+F424+F425+F426+F427+F428+F429+F430)/8</f>
        <v>14.3125</v>
      </c>
      <c r="G431">
        <v>2.01E-2</v>
      </c>
    </row>
    <row r="432" spans="2:8" x14ac:dyDescent="0.25">
      <c r="B432" s="2">
        <v>107</v>
      </c>
      <c r="C432">
        <f>H432/14.7</f>
        <v>136.9387755102041</v>
      </c>
      <c r="E432" s="1">
        <f>(F424+F425+F426+F427+F428+F429+F430+F431)/7</f>
        <v>14.1</v>
      </c>
      <c r="F432">
        <f t="shared" si="13"/>
        <v>12.8</v>
      </c>
      <c r="G432">
        <v>1.2800000000000001E-2</v>
      </c>
      <c r="H432">
        <v>2013</v>
      </c>
    </row>
    <row r="433" spans="2:7" x14ac:dyDescent="0.25">
      <c r="B433" s="2">
        <v>107.25</v>
      </c>
      <c r="E433" s="1">
        <f>(F425+F426+F427+F428+F429+F430+F431+F432)/7</f>
        <v>13.942857142857141</v>
      </c>
      <c r="F433">
        <f t="shared" si="13"/>
        <v>4.8900000000000006</v>
      </c>
      <c r="G433">
        <v>4.8900000000000002E-3</v>
      </c>
    </row>
    <row r="434" spans="2:7" x14ac:dyDescent="0.25">
      <c r="B434" s="2">
        <v>107.5</v>
      </c>
      <c r="E434" s="1">
        <f>(F426+F427+F428+F429+F430+F431+F432+F433)/7</f>
        <v>12.884285714285713</v>
      </c>
      <c r="G434">
        <v>2.2599999999999999E-2</v>
      </c>
    </row>
    <row r="435" spans="2:7" x14ac:dyDescent="0.25">
      <c r="B435" s="2">
        <v>107.75</v>
      </c>
      <c r="E435" s="1">
        <f>(F427+F428+F429+F430+F431+F432+F433+F434)/6</f>
        <v>12.748333333333333</v>
      </c>
      <c r="F435">
        <f t="shared" si="13"/>
        <v>3.82</v>
      </c>
      <c r="G435">
        <v>3.82E-3</v>
      </c>
    </row>
    <row r="436" spans="2:7" x14ac:dyDescent="0.25">
      <c r="B436" s="2">
        <v>108</v>
      </c>
      <c r="E436" s="1">
        <f t="shared" ref="E436:E438" si="14">(F428+F429+F430+F431+F432+F433+F434+F435)/6</f>
        <v>11.051666666666664</v>
      </c>
      <c r="F436">
        <f t="shared" si="13"/>
        <v>24</v>
      </c>
      <c r="G436">
        <v>2.4E-2</v>
      </c>
    </row>
    <row r="437" spans="2:7" x14ac:dyDescent="0.25">
      <c r="B437" s="2">
        <v>108.25</v>
      </c>
      <c r="E437" s="1">
        <f t="shared" si="14"/>
        <v>12.918333333333331</v>
      </c>
      <c r="F437">
        <f t="shared" si="13"/>
        <v>17.3</v>
      </c>
      <c r="G437">
        <v>1.7299999999999999E-2</v>
      </c>
    </row>
    <row r="438" spans="2:7" x14ac:dyDescent="0.25">
      <c r="B438" s="2">
        <v>108.5</v>
      </c>
      <c r="E438" s="1">
        <f t="shared" si="14"/>
        <v>13.185</v>
      </c>
      <c r="F438">
        <f t="shared" si="13"/>
        <v>6.79</v>
      </c>
      <c r="G438">
        <v>6.79E-3</v>
      </c>
    </row>
    <row r="439" spans="2:7" x14ac:dyDescent="0.25">
      <c r="B439" s="2">
        <v>108.75</v>
      </c>
      <c r="E439" s="1">
        <f>(F431+F432+F433+F434+F435+F436+F437+F438)/6</f>
        <v>11.600000000000001</v>
      </c>
      <c r="F439">
        <f t="shared" si="13"/>
        <v>18.100000000000001</v>
      </c>
      <c r="G439">
        <v>1.8100000000000002E-2</v>
      </c>
    </row>
    <row r="440" spans="2:7" x14ac:dyDescent="0.25">
      <c r="B440" s="2">
        <v>109</v>
      </c>
      <c r="E440" s="1">
        <f>(F432+F433+F434+F435+F436+F437+F438+F439)/7</f>
        <v>12.52857142857143</v>
      </c>
      <c r="F440">
        <f t="shared" si="13"/>
        <v>7.92</v>
      </c>
      <c r="G440">
        <v>7.92E-3</v>
      </c>
    </row>
    <row r="441" spans="2:7" x14ac:dyDescent="0.25">
      <c r="B441" s="2">
        <v>109.25</v>
      </c>
      <c r="E441" s="1">
        <f>(F433+F434+F435+F436+F437+F438+F439+F440)/7</f>
        <v>11.831428571428573</v>
      </c>
      <c r="F441">
        <f t="shared" si="13"/>
        <v>11.299999999999999</v>
      </c>
      <c r="G441">
        <v>1.1299999999999999E-2</v>
      </c>
    </row>
    <row r="442" spans="2:7" x14ac:dyDescent="0.25">
      <c r="B442" s="2">
        <v>109.5</v>
      </c>
      <c r="E442" s="1">
        <f>(F434+F435+F436+F437+F438+F439+F440+F441)/7</f>
        <v>12.747142857142858</v>
      </c>
      <c r="F442">
        <f t="shared" si="13"/>
        <v>6.7600000000000007</v>
      </c>
      <c r="G442">
        <v>6.7600000000000004E-3</v>
      </c>
    </row>
    <row r="443" spans="2:7" x14ac:dyDescent="0.25">
      <c r="B443" s="2">
        <v>109.75</v>
      </c>
      <c r="E443" s="1">
        <f t="shared" si="12"/>
        <v>11.998750000000001</v>
      </c>
      <c r="F443">
        <f t="shared" si="13"/>
        <v>5.54</v>
      </c>
      <c r="G443">
        <v>5.5399999999999998E-3</v>
      </c>
    </row>
    <row r="444" spans="2:7" x14ac:dyDescent="0.25">
      <c r="B444" s="2">
        <v>110</v>
      </c>
      <c r="E444" s="1">
        <f t="shared" si="12"/>
        <v>12.213750000000001</v>
      </c>
      <c r="F444">
        <f t="shared" si="13"/>
        <v>24.299999999999997</v>
      </c>
      <c r="G444">
        <v>2.4299999999999999E-2</v>
      </c>
    </row>
    <row r="445" spans="2:7" x14ac:dyDescent="0.25">
      <c r="B445" s="2">
        <v>110.25</v>
      </c>
      <c r="E445" s="1">
        <f t="shared" si="12"/>
        <v>12.251250000000001</v>
      </c>
      <c r="F445">
        <f t="shared" si="13"/>
        <v>7.13</v>
      </c>
      <c r="G445">
        <v>7.1300000000000001E-3</v>
      </c>
    </row>
    <row r="446" spans="2:7" x14ac:dyDescent="0.25">
      <c r="B446" s="2">
        <v>110.5</v>
      </c>
      <c r="E446" s="1">
        <f t="shared" ref="E446:E509" si="15">(F438+F439+F440+F441+F442+F443+F444+F445)/8</f>
        <v>10.979999999999999</v>
      </c>
      <c r="F446">
        <f t="shared" si="13"/>
        <v>7.07</v>
      </c>
      <c r="G446">
        <v>7.0699999999999999E-3</v>
      </c>
    </row>
    <row r="447" spans="2:7" x14ac:dyDescent="0.25">
      <c r="B447" s="2">
        <v>110.75</v>
      </c>
      <c r="E447" s="1">
        <f t="shared" si="15"/>
        <v>11.014999999999997</v>
      </c>
      <c r="F447">
        <f t="shared" si="13"/>
        <v>5.26</v>
      </c>
      <c r="G447">
        <v>5.2599999999999999E-3</v>
      </c>
    </row>
    <row r="448" spans="2:7" x14ac:dyDescent="0.25">
      <c r="B448" s="2">
        <v>111</v>
      </c>
      <c r="E448" s="1">
        <f t="shared" si="15"/>
        <v>9.41</v>
      </c>
      <c r="F448">
        <f t="shared" si="13"/>
        <v>10.3</v>
      </c>
      <c r="G448">
        <v>1.03E-2</v>
      </c>
    </row>
    <row r="449" spans="2:7" x14ac:dyDescent="0.25">
      <c r="B449" s="2">
        <v>111.25</v>
      </c>
      <c r="E449" s="1">
        <f t="shared" si="15"/>
        <v>9.7074999999999996</v>
      </c>
      <c r="F449">
        <f t="shared" si="13"/>
        <v>13.100000000000001</v>
      </c>
      <c r="G449">
        <v>1.3100000000000001E-2</v>
      </c>
    </row>
    <row r="450" spans="2:7" x14ac:dyDescent="0.25">
      <c r="B450" s="2">
        <v>111.5</v>
      </c>
      <c r="E450" s="1">
        <f t="shared" si="15"/>
        <v>9.932500000000001</v>
      </c>
      <c r="F450">
        <f t="shared" si="13"/>
        <v>14.3</v>
      </c>
      <c r="G450">
        <v>1.43E-2</v>
      </c>
    </row>
    <row r="451" spans="2:7" x14ac:dyDescent="0.25">
      <c r="B451" s="2">
        <v>111.75</v>
      </c>
      <c r="E451" s="1">
        <f t="shared" si="15"/>
        <v>10.874999999999998</v>
      </c>
      <c r="F451">
        <f t="shared" si="13"/>
        <v>16.600000000000001</v>
      </c>
      <c r="G451">
        <v>1.66E-2</v>
      </c>
    </row>
    <row r="452" spans="2:7" x14ac:dyDescent="0.25">
      <c r="B452" s="2">
        <v>112</v>
      </c>
      <c r="E452" s="1">
        <f t="shared" si="15"/>
        <v>12.2575</v>
      </c>
      <c r="F452">
        <f t="shared" si="13"/>
        <v>13.100000000000001</v>
      </c>
      <c r="G452">
        <v>1.3100000000000001E-2</v>
      </c>
    </row>
    <row r="453" spans="2:7" x14ac:dyDescent="0.25">
      <c r="B453" s="2">
        <v>112.25</v>
      </c>
      <c r="E453" s="1">
        <f t="shared" si="15"/>
        <v>10.857499999999998</v>
      </c>
      <c r="F453">
        <f t="shared" si="13"/>
        <v>6.79</v>
      </c>
      <c r="G453">
        <v>6.79E-3</v>
      </c>
    </row>
    <row r="454" spans="2:7" x14ac:dyDescent="0.25">
      <c r="B454" s="2">
        <v>112.5</v>
      </c>
      <c r="E454" s="1">
        <f t="shared" si="15"/>
        <v>10.815</v>
      </c>
      <c r="F454">
        <f t="shared" ref="F454:F510" si="16">G454*1000</f>
        <v>6.07</v>
      </c>
      <c r="G454">
        <v>6.0699999999999999E-3</v>
      </c>
    </row>
    <row r="455" spans="2:7" x14ac:dyDescent="0.25">
      <c r="B455" s="2">
        <v>112.75</v>
      </c>
      <c r="E455" s="1">
        <f t="shared" si="15"/>
        <v>10.690000000000001</v>
      </c>
      <c r="F455">
        <f t="shared" si="16"/>
        <v>7.51</v>
      </c>
      <c r="G455">
        <v>7.5100000000000002E-3</v>
      </c>
    </row>
    <row r="456" spans="2:7" x14ac:dyDescent="0.25">
      <c r="B456" s="2">
        <v>113</v>
      </c>
      <c r="E456" s="1">
        <f t="shared" si="15"/>
        <v>10.971250000000003</v>
      </c>
      <c r="F456">
        <f t="shared" si="16"/>
        <v>8.81</v>
      </c>
      <c r="G456">
        <v>8.8100000000000001E-3</v>
      </c>
    </row>
    <row r="457" spans="2:7" x14ac:dyDescent="0.25">
      <c r="B457" s="2">
        <v>113.25</v>
      </c>
      <c r="E457" s="1">
        <f t="shared" si="15"/>
        <v>10.785000000000002</v>
      </c>
      <c r="F457">
        <f t="shared" si="16"/>
        <v>8.52</v>
      </c>
      <c r="G457">
        <v>8.5199999999999998E-3</v>
      </c>
    </row>
    <row r="458" spans="2:7" x14ac:dyDescent="0.25">
      <c r="B458" s="2">
        <v>113.5</v>
      </c>
      <c r="E458" s="1">
        <f t="shared" si="15"/>
        <v>10.2125</v>
      </c>
      <c r="F458">
        <f t="shared" si="16"/>
        <v>11.1</v>
      </c>
      <c r="G458">
        <v>1.11E-2</v>
      </c>
    </row>
    <row r="459" spans="2:7" x14ac:dyDescent="0.25">
      <c r="B459" s="2">
        <v>113.75</v>
      </c>
      <c r="E459" s="1">
        <f t="shared" si="15"/>
        <v>9.8125</v>
      </c>
      <c r="F459">
        <f t="shared" si="16"/>
        <v>12.8</v>
      </c>
      <c r="G459">
        <v>1.2800000000000001E-2</v>
      </c>
    </row>
    <row r="460" spans="2:7" x14ac:dyDescent="0.25">
      <c r="B460" s="2">
        <v>114</v>
      </c>
      <c r="E460" s="1">
        <f t="shared" si="15"/>
        <v>9.3375000000000004</v>
      </c>
      <c r="F460">
        <f t="shared" si="16"/>
        <v>12.4</v>
      </c>
      <c r="G460">
        <v>1.24E-2</v>
      </c>
    </row>
    <row r="461" spans="2:7" x14ac:dyDescent="0.25">
      <c r="B461" s="2">
        <v>114.25</v>
      </c>
      <c r="E461" s="1">
        <f t="shared" si="15"/>
        <v>9.2500000000000018</v>
      </c>
      <c r="F461">
        <f t="shared" si="16"/>
        <v>12.7</v>
      </c>
      <c r="G461">
        <v>1.2699999999999999E-2</v>
      </c>
    </row>
    <row r="462" spans="2:7" x14ac:dyDescent="0.25">
      <c r="B462" s="2">
        <v>114.5</v>
      </c>
      <c r="E462" s="1">
        <f t="shared" si="15"/>
        <v>9.9887500000000014</v>
      </c>
      <c r="F462">
        <f t="shared" si="16"/>
        <v>14.7</v>
      </c>
      <c r="G462">
        <v>1.47E-2</v>
      </c>
    </row>
    <row r="463" spans="2:7" x14ac:dyDescent="0.25">
      <c r="B463" s="2">
        <v>114.75</v>
      </c>
      <c r="E463" s="1">
        <f t="shared" si="15"/>
        <v>11.067499999999999</v>
      </c>
      <c r="F463">
        <f t="shared" si="16"/>
        <v>9.73</v>
      </c>
      <c r="G463">
        <v>9.7300000000000008E-3</v>
      </c>
    </row>
    <row r="464" spans="2:7" x14ac:dyDescent="0.25">
      <c r="B464" s="2">
        <v>115</v>
      </c>
      <c r="E464" s="1">
        <f t="shared" si="15"/>
        <v>11.345000000000001</v>
      </c>
      <c r="F464">
        <f t="shared" si="16"/>
        <v>7.7</v>
      </c>
      <c r="G464">
        <v>7.7000000000000002E-3</v>
      </c>
    </row>
    <row r="465" spans="2:8" x14ac:dyDescent="0.25">
      <c r="B465" s="2">
        <v>115.25</v>
      </c>
      <c r="E465" s="1">
        <f t="shared" si="15"/>
        <v>11.206250000000001</v>
      </c>
      <c r="F465">
        <f t="shared" si="16"/>
        <v>7.5</v>
      </c>
      <c r="G465">
        <v>7.4999999999999997E-3</v>
      </c>
    </row>
    <row r="466" spans="2:8" x14ac:dyDescent="0.25">
      <c r="B466" s="2">
        <v>115.5</v>
      </c>
      <c r="E466" s="1">
        <f t="shared" si="15"/>
        <v>11.078750000000001</v>
      </c>
      <c r="F466">
        <f t="shared" si="16"/>
        <v>8.5400000000000009</v>
      </c>
      <c r="G466">
        <v>8.5400000000000007E-3</v>
      </c>
    </row>
    <row r="467" spans="2:8" x14ac:dyDescent="0.25">
      <c r="B467" s="2">
        <v>115.75</v>
      </c>
      <c r="E467" s="1">
        <f t="shared" si="15"/>
        <v>10.758750000000003</v>
      </c>
      <c r="F467">
        <f t="shared" si="16"/>
        <v>8.6199999999999992</v>
      </c>
      <c r="G467">
        <v>8.6199999999999992E-3</v>
      </c>
    </row>
    <row r="468" spans="2:8" x14ac:dyDescent="0.25">
      <c r="B468" s="2">
        <v>116</v>
      </c>
      <c r="E468" s="1">
        <f t="shared" si="15"/>
        <v>10.236250000000002</v>
      </c>
      <c r="F468">
        <f t="shared" si="16"/>
        <v>19.5</v>
      </c>
      <c r="G468">
        <v>1.95E-2</v>
      </c>
    </row>
    <row r="469" spans="2:8" x14ac:dyDescent="0.25">
      <c r="B469" s="2">
        <v>116.25</v>
      </c>
      <c r="E469" s="1">
        <f t="shared" si="15"/>
        <v>11.123749999999999</v>
      </c>
      <c r="F469">
        <f t="shared" si="16"/>
        <v>12.7</v>
      </c>
      <c r="G469">
        <v>1.2699999999999999E-2</v>
      </c>
    </row>
    <row r="470" spans="2:8" x14ac:dyDescent="0.25">
      <c r="B470" s="2">
        <v>116.5</v>
      </c>
      <c r="E470" s="1">
        <f t="shared" si="15"/>
        <v>11.123749999999999</v>
      </c>
      <c r="F470">
        <f t="shared" si="16"/>
        <v>12.8</v>
      </c>
      <c r="G470">
        <v>1.2800000000000001E-2</v>
      </c>
    </row>
    <row r="471" spans="2:8" x14ac:dyDescent="0.25">
      <c r="B471" s="2">
        <v>116.75</v>
      </c>
      <c r="E471" s="1">
        <f t="shared" si="15"/>
        <v>10.886249999999999</v>
      </c>
      <c r="F471">
        <f t="shared" si="16"/>
        <v>15.6</v>
      </c>
      <c r="G471">
        <v>1.5599999999999999E-2</v>
      </c>
    </row>
    <row r="472" spans="2:8" x14ac:dyDescent="0.25">
      <c r="B472" s="2">
        <v>117</v>
      </c>
      <c r="E472" s="1">
        <f t="shared" si="15"/>
        <v>11.62</v>
      </c>
      <c r="F472">
        <f t="shared" si="16"/>
        <v>14.5</v>
      </c>
      <c r="G472">
        <v>1.4500000000000001E-2</v>
      </c>
    </row>
    <row r="473" spans="2:8" x14ac:dyDescent="0.25">
      <c r="B473" s="2">
        <v>117.25</v>
      </c>
      <c r="E473" s="1">
        <f t="shared" si="15"/>
        <v>12.469999999999999</v>
      </c>
      <c r="F473">
        <f t="shared" si="16"/>
        <v>14.3</v>
      </c>
      <c r="G473">
        <v>1.43E-2</v>
      </c>
    </row>
    <row r="474" spans="2:8" x14ac:dyDescent="0.25">
      <c r="B474" s="2">
        <v>117.5</v>
      </c>
      <c r="E474" s="1">
        <f t="shared" si="15"/>
        <v>13.319999999999999</v>
      </c>
      <c r="F474">
        <f t="shared" si="16"/>
        <v>12.3</v>
      </c>
      <c r="G474">
        <v>1.23E-2</v>
      </c>
    </row>
    <row r="475" spans="2:8" x14ac:dyDescent="0.25">
      <c r="B475" s="2">
        <v>117.75</v>
      </c>
      <c r="E475" s="1">
        <f t="shared" si="15"/>
        <v>13.789999999999997</v>
      </c>
      <c r="F475">
        <f t="shared" si="16"/>
        <v>9.56</v>
      </c>
      <c r="G475">
        <v>9.5600000000000008E-3</v>
      </c>
    </row>
    <row r="476" spans="2:8" x14ac:dyDescent="0.25">
      <c r="B476" s="2">
        <v>118</v>
      </c>
      <c r="C476">
        <f>H476/14.7</f>
        <v>137.0748299319728</v>
      </c>
      <c r="E476" s="1">
        <f t="shared" si="15"/>
        <v>13.907499999999999</v>
      </c>
      <c r="F476">
        <f t="shared" si="16"/>
        <v>6.66</v>
      </c>
      <c r="G476">
        <v>6.6600000000000001E-3</v>
      </c>
      <c r="H476">
        <v>2015</v>
      </c>
    </row>
    <row r="477" spans="2:8" x14ac:dyDescent="0.25">
      <c r="B477" s="2">
        <v>118.25</v>
      </c>
      <c r="E477" s="1">
        <f t="shared" si="15"/>
        <v>12.3025</v>
      </c>
      <c r="F477">
        <f t="shared" si="16"/>
        <v>7.9</v>
      </c>
      <c r="G477">
        <v>7.9000000000000008E-3</v>
      </c>
    </row>
    <row r="478" spans="2:8" x14ac:dyDescent="0.25">
      <c r="B478" s="2">
        <v>118.5</v>
      </c>
      <c r="E478" s="1">
        <f t="shared" si="15"/>
        <v>11.702500000000001</v>
      </c>
      <c r="F478">
        <f t="shared" si="16"/>
        <v>8.43</v>
      </c>
      <c r="G478">
        <v>8.43E-3</v>
      </c>
    </row>
    <row r="479" spans="2:8" x14ac:dyDescent="0.25">
      <c r="B479" s="2">
        <v>118.75</v>
      </c>
      <c r="E479" s="1">
        <f t="shared" si="15"/>
        <v>11.15625</v>
      </c>
      <c r="F479">
        <f t="shared" si="16"/>
        <v>9.7199999999999989</v>
      </c>
      <c r="G479">
        <v>9.7199999999999995E-3</v>
      </c>
    </row>
    <row r="480" spans="2:8" x14ac:dyDescent="0.25">
      <c r="B480" s="2">
        <v>119</v>
      </c>
      <c r="E480" s="1">
        <f t="shared" si="15"/>
        <v>10.421250000000001</v>
      </c>
      <c r="F480">
        <f t="shared" si="16"/>
        <v>12.8</v>
      </c>
      <c r="G480">
        <v>1.2800000000000001E-2</v>
      </c>
    </row>
    <row r="481" spans="2:7" x14ac:dyDescent="0.25">
      <c r="B481" s="2">
        <v>119.25</v>
      </c>
      <c r="E481" s="1">
        <f t="shared" si="15"/>
        <v>10.20875</v>
      </c>
      <c r="F481">
        <f t="shared" si="16"/>
        <v>9.57</v>
      </c>
      <c r="G481">
        <v>9.5700000000000004E-3</v>
      </c>
    </row>
    <row r="482" spans="2:7" x14ac:dyDescent="0.25">
      <c r="B482" s="2">
        <v>119.5</v>
      </c>
      <c r="E482" s="1">
        <f t="shared" si="15"/>
        <v>9.6174999999999997</v>
      </c>
      <c r="F482">
        <f t="shared" si="16"/>
        <v>6.51</v>
      </c>
      <c r="G482">
        <v>6.5100000000000002E-3</v>
      </c>
    </row>
    <row r="483" spans="2:7" x14ac:dyDescent="0.25">
      <c r="B483" s="2">
        <v>119.75</v>
      </c>
      <c r="E483" s="1">
        <f t="shared" si="15"/>
        <v>8.8937499999999989</v>
      </c>
      <c r="F483">
        <f t="shared" si="16"/>
        <v>10.4</v>
      </c>
      <c r="G483">
        <v>1.04E-2</v>
      </c>
    </row>
    <row r="484" spans="2:7" x14ac:dyDescent="0.25">
      <c r="B484" s="2">
        <v>120</v>
      </c>
      <c r="E484" s="1">
        <f t="shared" si="15"/>
        <v>8.9987500000000011</v>
      </c>
      <c r="F484">
        <f t="shared" si="16"/>
        <v>6</v>
      </c>
      <c r="G484">
        <v>6.0000000000000001E-3</v>
      </c>
    </row>
    <row r="485" spans="2:7" x14ac:dyDescent="0.25">
      <c r="B485" s="2">
        <v>120.25</v>
      </c>
      <c r="E485" s="1">
        <f t="shared" si="15"/>
        <v>8.9162499999999998</v>
      </c>
      <c r="F485">
        <f t="shared" si="16"/>
        <v>5.95</v>
      </c>
      <c r="G485">
        <v>5.9500000000000004E-3</v>
      </c>
    </row>
    <row r="486" spans="2:7" x14ac:dyDescent="0.25">
      <c r="B486" s="2">
        <v>120.5</v>
      </c>
      <c r="E486" s="1">
        <f t="shared" si="15"/>
        <v>8.6724999999999994</v>
      </c>
      <c r="F486">
        <f t="shared" si="16"/>
        <v>5.87</v>
      </c>
      <c r="G486">
        <v>5.8700000000000002E-3</v>
      </c>
    </row>
    <row r="487" spans="2:7" x14ac:dyDescent="0.25">
      <c r="B487" s="2">
        <v>120.75</v>
      </c>
      <c r="E487" s="1">
        <f t="shared" si="15"/>
        <v>8.3525000000000009</v>
      </c>
      <c r="F487">
        <f t="shared" si="16"/>
        <v>5.66</v>
      </c>
      <c r="G487">
        <v>5.6600000000000001E-3</v>
      </c>
    </row>
    <row r="488" spans="2:7" x14ac:dyDescent="0.25">
      <c r="B488" s="2">
        <v>121</v>
      </c>
      <c r="E488" s="1">
        <f t="shared" si="15"/>
        <v>7.8450000000000006</v>
      </c>
      <c r="F488">
        <f t="shared" si="16"/>
        <v>6.52</v>
      </c>
      <c r="G488">
        <v>6.5199999999999998E-3</v>
      </c>
    </row>
    <row r="489" spans="2:7" x14ac:dyDescent="0.25">
      <c r="B489" s="2">
        <v>121.25</v>
      </c>
      <c r="E489" s="1">
        <f t="shared" si="15"/>
        <v>7.0599999999999987</v>
      </c>
      <c r="F489">
        <f t="shared" si="16"/>
        <v>7.84</v>
      </c>
      <c r="G489">
        <v>7.8399999999999997E-3</v>
      </c>
    </row>
    <row r="490" spans="2:7" x14ac:dyDescent="0.25">
      <c r="B490" s="2">
        <v>121.5</v>
      </c>
      <c r="E490" s="1">
        <f t="shared" si="15"/>
        <v>6.84375</v>
      </c>
      <c r="F490">
        <f t="shared" si="16"/>
        <v>10</v>
      </c>
      <c r="G490">
        <v>0.01</v>
      </c>
    </row>
    <row r="491" spans="2:7" x14ac:dyDescent="0.25">
      <c r="B491" s="2">
        <v>121.75</v>
      </c>
      <c r="E491" s="1">
        <f t="shared" si="15"/>
        <v>7.2799999999999994</v>
      </c>
      <c r="F491">
        <f t="shared" si="16"/>
        <v>10.3</v>
      </c>
      <c r="G491">
        <v>1.03E-2</v>
      </c>
    </row>
    <row r="492" spans="2:7" x14ac:dyDescent="0.25">
      <c r="B492" s="2">
        <v>122</v>
      </c>
      <c r="E492" s="1">
        <f t="shared" si="15"/>
        <v>7.2675000000000001</v>
      </c>
      <c r="F492">
        <f t="shared" si="16"/>
        <v>10.8</v>
      </c>
      <c r="G492">
        <v>1.0800000000000001E-2</v>
      </c>
    </row>
    <row r="493" spans="2:7" x14ac:dyDescent="0.25">
      <c r="B493" s="2">
        <v>122.25</v>
      </c>
      <c r="E493" s="1">
        <f t="shared" si="15"/>
        <v>7.8674999999999997</v>
      </c>
      <c r="F493">
        <f t="shared" si="16"/>
        <v>11.6</v>
      </c>
      <c r="G493">
        <v>1.1599999999999999E-2</v>
      </c>
    </row>
    <row r="494" spans="2:7" x14ac:dyDescent="0.25">
      <c r="B494" s="2">
        <v>122.5</v>
      </c>
      <c r="E494" s="1">
        <f t="shared" si="15"/>
        <v>8.5737499999999986</v>
      </c>
      <c r="F494">
        <f t="shared" si="16"/>
        <v>13.700000000000001</v>
      </c>
      <c r="G494">
        <v>1.37E-2</v>
      </c>
    </row>
    <row r="495" spans="2:7" x14ac:dyDescent="0.25">
      <c r="B495" s="2">
        <v>122.75</v>
      </c>
      <c r="E495" s="1">
        <f>(F487+F488+F489+F490+F491+F492+F493+F494)/8</f>
        <v>9.5525000000000002</v>
      </c>
      <c r="F495">
        <f t="shared" si="16"/>
        <v>12.200000000000001</v>
      </c>
      <c r="G495">
        <v>1.2200000000000001E-2</v>
      </c>
    </row>
    <row r="496" spans="2:7" x14ac:dyDescent="0.25">
      <c r="B496" s="2">
        <v>123</v>
      </c>
      <c r="E496" s="1">
        <f>(F488+F489+F490+F491+F492+F493+F494+F495)/8</f>
        <v>10.37</v>
      </c>
      <c r="F496">
        <f t="shared" si="16"/>
        <v>11.1</v>
      </c>
      <c r="G496">
        <v>1.11E-2</v>
      </c>
    </row>
    <row r="497" spans="2:8" x14ac:dyDescent="0.25">
      <c r="B497" s="2">
        <v>123.25</v>
      </c>
      <c r="E497" s="1">
        <f>F497</f>
        <v>10.4</v>
      </c>
      <c r="F497">
        <f t="shared" si="16"/>
        <v>10.4</v>
      </c>
      <c r="G497">
        <v>1.04E-2</v>
      </c>
    </row>
    <row r="498" spans="2:8" x14ac:dyDescent="0.25">
      <c r="B498" s="2">
        <v>123.5</v>
      </c>
      <c r="E498" s="1">
        <f t="shared" ref="E498:E504" si="17">F498</f>
        <v>6.2700000000000005</v>
      </c>
      <c r="F498">
        <f t="shared" si="16"/>
        <v>6.2700000000000005</v>
      </c>
      <c r="G498">
        <v>6.2700000000000004E-3</v>
      </c>
    </row>
    <row r="499" spans="2:8" x14ac:dyDescent="0.25">
      <c r="B499" s="2">
        <v>123.75</v>
      </c>
      <c r="E499" s="1">
        <f t="shared" si="17"/>
        <v>6.7200000000000006</v>
      </c>
      <c r="F499">
        <f t="shared" si="16"/>
        <v>6.7200000000000006</v>
      </c>
      <c r="G499">
        <v>6.7200000000000003E-3</v>
      </c>
    </row>
    <row r="500" spans="2:8" x14ac:dyDescent="0.25">
      <c r="B500" s="2">
        <v>124</v>
      </c>
      <c r="E500" s="1">
        <f t="shared" si="17"/>
        <v>5.66</v>
      </c>
      <c r="F500">
        <f t="shared" si="16"/>
        <v>5.66</v>
      </c>
      <c r="G500">
        <v>5.6600000000000001E-3</v>
      </c>
    </row>
    <row r="501" spans="2:8" x14ac:dyDescent="0.25">
      <c r="B501" s="2">
        <v>124.25</v>
      </c>
      <c r="E501" s="1">
        <f t="shared" si="17"/>
        <v>7.44</v>
      </c>
      <c r="F501">
        <f t="shared" si="16"/>
        <v>7.44</v>
      </c>
      <c r="G501">
        <v>7.4400000000000004E-3</v>
      </c>
    </row>
    <row r="502" spans="2:8" x14ac:dyDescent="0.25">
      <c r="B502" s="2">
        <v>124.5</v>
      </c>
      <c r="E502" s="1">
        <f t="shared" si="17"/>
        <v>8.5400000000000009</v>
      </c>
      <c r="F502">
        <f t="shared" si="16"/>
        <v>8.5400000000000009</v>
      </c>
      <c r="G502">
        <v>8.5400000000000007E-3</v>
      </c>
    </row>
    <row r="503" spans="2:8" x14ac:dyDescent="0.25">
      <c r="B503" s="2">
        <v>124.75</v>
      </c>
      <c r="E503" s="1">
        <f t="shared" si="17"/>
        <v>8.5400000000000009</v>
      </c>
      <c r="F503">
        <f t="shared" si="16"/>
        <v>8.5400000000000009</v>
      </c>
      <c r="G503">
        <v>8.5400000000000007E-3</v>
      </c>
    </row>
    <row r="504" spans="2:8" x14ac:dyDescent="0.25">
      <c r="B504" s="2">
        <v>125</v>
      </c>
      <c r="E504" s="1">
        <f t="shared" si="17"/>
        <v>11.700000000000001</v>
      </c>
      <c r="F504">
        <f t="shared" si="16"/>
        <v>11.700000000000001</v>
      </c>
      <c r="G504">
        <v>1.17E-2</v>
      </c>
    </row>
    <row r="505" spans="2:8" x14ac:dyDescent="0.25">
      <c r="B505" s="2">
        <v>125.25</v>
      </c>
      <c r="E505" s="1">
        <f t="shared" si="15"/>
        <v>8.1587499999999995</v>
      </c>
      <c r="F505">
        <f t="shared" si="16"/>
        <v>11.4</v>
      </c>
      <c r="G505">
        <v>1.14E-2</v>
      </c>
    </row>
    <row r="506" spans="2:8" x14ac:dyDescent="0.25">
      <c r="B506" s="2">
        <v>125.5</v>
      </c>
      <c r="E506" s="1">
        <f t="shared" si="15"/>
        <v>8.2837500000000013</v>
      </c>
      <c r="F506">
        <f t="shared" si="16"/>
        <v>15</v>
      </c>
      <c r="G506">
        <v>1.4999999999999999E-2</v>
      </c>
    </row>
    <row r="507" spans="2:8" x14ac:dyDescent="0.25">
      <c r="B507" s="2">
        <v>125.75</v>
      </c>
      <c r="E507" s="1">
        <f t="shared" si="15"/>
        <v>9.375</v>
      </c>
      <c r="F507">
        <f t="shared" si="16"/>
        <v>11.2</v>
      </c>
      <c r="G507">
        <v>1.12E-2</v>
      </c>
    </row>
    <row r="508" spans="2:8" x14ac:dyDescent="0.25">
      <c r="B508" s="2">
        <v>126</v>
      </c>
      <c r="C508">
        <f>H508/14.7</f>
        <v>137.21088435374151</v>
      </c>
      <c r="E508" s="1">
        <f>(F500+F501+F502+F503+F504+F505+F506+F507)/8</f>
        <v>9.9350000000000005</v>
      </c>
      <c r="F508">
        <f t="shared" si="16"/>
        <v>13.2</v>
      </c>
      <c r="G508">
        <v>1.32E-2</v>
      </c>
      <c r="H508">
        <v>2017</v>
      </c>
    </row>
    <row r="509" spans="2:8" x14ac:dyDescent="0.25">
      <c r="B509" s="2">
        <v>126.25</v>
      </c>
      <c r="E509" s="1">
        <f t="shared" si="15"/>
        <v>10.877500000000001</v>
      </c>
      <c r="F509">
        <f t="shared" si="16"/>
        <v>9.16</v>
      </c>
      <c r="G509">
        <v>9.1599999999999997E-3</v>
      </c>
    </row>
    <row r="510" spans="2:8" x14ac:dyDescent="0.25">
      <c r="B510" s="2">
        <v>126.5</v>
      </c>
      <c r="E510" s="1">
        <f>(F502+F503+F504+F505+F506+F507+F508+F509)/8</f>
        <v>11.092499999999999</v>
      </c>
      <c r="F510">
        <f t="shared" si="16"/>
        <v>3.77</v>
      </c>
      <c r="G510">
        <v>3.7699999999999999E-3</v>
      </c>
    </row>
    <row r="511" spans="2:8" x14ac:dyDescent="0.25">
      <c r="B511" s="2"/>
      <c r="E511" s="1"/>
    </row>
    <row r="512" spans="2:8" x14ac:dyDescent="0.25">
      <c r="B512" s="2"/>
      <c r="E512" s="1"/>
    </row>
    <row r="513" spans="2:5" x14ac:dyDescent="0.25">
      <c r="B513" s="2"/>
      <c r="E513" s="1"/>
    </row>
    <row r="514" spans="2:5" x14ac:dyDescent="0.25">
      <c r="B514" s="2"/>
      <c r="E514" s="1"/>
    </row>
    <row r="515" spans="2:5" x14ac:dyDescent="0.25">
      <c r="B515" s="2"/>
      <c r="E515" s="1"/>
    </row>
    <row r="516" spans="2:5" x14ac:dyDescent="0.25">
      <c r="B516" s="2"/>
      <c r="E516" s="1"/>
    </row>
    <row r="517" spans="2:5" x14ac:dyDescent="0.25">
      <c r="B517" s="2"/>
      <c r="E517" s="1"/>
    </row>
    <row r="518" spans="2:5" x14ac:dyDescent="0.25">
      <c r="B518" s="2"/>
      <c r="E518" s="1"/>
    </row>
    <row r="519" spans="2:5" x14ac:dyDescent="0.25">
      <c r="B519" s="2"/>
      <c r="E519" s="1"/>
    </row>
    <row r="520" spans="2:5" x14ac:dyDescent="0.25">
      <c r="B520" s="2"/>
      <c r="E520" s="1"/>
    </row>
    <row r="521" spans="2:5" x14ac:dyDescent="0.25">
      <c r="B521" s="2"/>
      <c r="E521" s="1"/>
    </row>
    <row r="522" spans="2:5" x14ac:dyDescent="0.25">
      <c r="B522" s="2"/>
      <c r="E522" s="1"/>
    </row>
    <row r="523" spans="2:5" x14ac:dyDescent="0.25">
      <c r="B523" s="2"/>
      <c r="E523" s="1"/>
    </row>
    <row r="524" spans="2:5" x14ac:dyDescent="0.25">
      <c r="B524" s="2"/>
      <c r="E524" s="1"/>
    </row>
    <row r="525" spans="2:5" x14ac:dyDescent="0.25">
      <c r="B525" s="2"/>
      <c r="E525" s="1"/>
    </row>
    <row r="526" spans="2:5" x14ac:dyDescent="0.25">
      <c r="B526" s="2"/>
      <c r="E526" s="1"/>
    </row>
    <row r="527" spans="2:5" x14ac:dyDescent="0.25">
      <c r="B527" s="2"/>
      <c r="E527" s="1"/>
    </row>
    <row r="528" spans="2:5" x14ac:dyDescent="0.25">
      <c r="B528" s="2"/>
      <c r="E528" s="1"/>
    </row>
    <row r="529" spans="2:5" x14ac:dyDescent="0.25">
      <c r="B529" s="2"/>
      <c r="E529" s="1"/>
    </row>
    <row r="530" spans="2:5" x14ac:dyDescent="0.25">
      <c r="B530" s="2"/>
      <c r="E530" s="1"/>
    </row>
    <row r="531" spans="2:5" x14ac:dyDescent="0.25">
      <c r="B531" s="2"/>
      <c r="E531" s="1"/>
    </row>
    <row r="532" spans="2:5" x14ac:dyDescent="0.25">
      <c r="B532" s="2"/>
      <c r="E532" s="1"/>
    </row>
    <row r="533" spans="2:5" x14ac:dyDescent="0.25">
      <c r="B533" s="2"/>
      <c r="E533" s="1"/>
    </row>
    <row r="534" spans="2:5" x14ac:dyDescent="0.25">
      <c r="B534" s="2"/>
      <c r="E534" s="1"/>
    </row>
    <row r="535" spans="2:5" x14ac:dyDescent="0.25">
      <c r="B535" s="2"/>
      <c r="E535" s="1"/>
    </row>
    <row r="536" spans="2:5" x14ac:dyDescent="0.25">
      <c r="B536" s="2"/>
      <c r="E536" s="1"/>
    </row>
    <row r="537" spans="2:5" x14ac:dyDescent="0.25">
      <c r="B537" s="2"/>
      <c r="E537" s="1"/>
    </row>
    <row r="538" spans="2:5" x14ac:dyDescent="0.25">
      <c r="B538" s="2"/>
      <c r="E538" s="1"/>
    </row>
    <row r="539" spans="2:5" x14ac:dyDescent="0.25">
      <c r="B539" s="2"/>
      <c r="E539" s="1"/>
    </row>
    <row r="540" spans="2:5" x14ac:dyDescent="0.25">
      <c r="B540" s="2"/>
      <c r="E540" s="1"/>
    </row>
    <row r="541" spans="2:5" x14ac:dyDescent="0.25">
      <c r="B541" s="2"/>
      <c r="E541" s="1"/>
    </row>
    <row r="542" spans="2:5" x14ac:dyDescent="0.25">
      <c r="B542" s="2"/>
      <c r="E542" s="1"/>
    </row>
    <row r="543" spans="2:5" x14ac:dyDescent="0.25">
      <c r="B543" s="2"/>
      <c r="E543" s="1"/>
    </row>
    <row r="544" spans="2:5" x14ac:dyDescent="0.25">
      <c r="B544" s="2"/>
      <c r="E544" s="1"/>
    </row>
    <row r="545" spans="2:5" x14ac:dyDescent="0.25">
      <c r="B545" s="2"/>
      <c r="E545" s="1"/>
    </row>
    <row r="546" spans="2:5" x14ac:dyDescent="0.25">
      <c r="B546" s="2"/>
      <c r="E546" s="1"/>
    </row>
    <row r="547" spans="2:5" x14ac:dyDescent="0.25">
      <c r="B547" s="2"/>
      <c r="E547" s="1"/>
    </row>
    <row r="548" spans="2:5" x14ac:dyDescent="0.25">
      <c r="B548" s="2"/>
      <c r="E548" s="1"/>
    </row>
    <row r="549" spans="2:5" x14ac:dyDescent="0.25">
      <c r="B549" s="2"/>
      <c r="E549" s="1"/>
    </row>
    <row r="550" spans="2:5" x14ac:dyDescent="0.25">
      <c r="B550" s="2"/>
      <c r="E550" s="1"/>
    </row>
    <row r="551" spans="2:5" x14ac:dyDescent="0.25">
      <c r="B551" s="2"/>
      <c r="E551" s="1"/>
    </row>
    <row r="552" spans="2:5" x14ac:dyDescent="0.25">
      <c r="B552" s="2"/>
      <c r="E552" s="1"/>
    </row>
    <row r="553" spans="2:5" x14ac:dyDescent="0.25">
      <c r="B553" s="2"/>
      <c r="E553" s="1"/>
    </row>
    <row r="554" spans="2:5" x14ac:dyDescent="0.25">
      <c r="B554" s="2"/>
      <c r="E554" s="1"/>
    </row>
    <row r="555" spans="2:5" x14ac:dyDescent="0.25">
      <c r="B555" s="2"/>
      <c r="E555" s="1"/>
    </row>
    <row r="556" spans="2:5" x14ac:dyDescent="0.25">
      <c r="B556" s="2"/>
      <c r="E556" s="1"/>
    </row>
    <row r="557" spans="2:5" x14ac:dyDescent="0.25">
      <c r="B557" s="2"/>
      <c r="E557" s="1"/>
    </row>
    <row r="558" spans="2:5" x14ac:dyDescent="0.25">
      <c r="B558" s="2"/>
      <c r="E558" s="1"/>
    </row>
    <row r="559" spans="2:5" x14ac:dyDescent="0.25">
      <c r="B559" s="2"/>
      <c r="E559" s="1"/>
    </row>
    <row r="560" spans="2:5" x14ac:dyDescent="0.25">
      <c r="B560" s="2"/>
      <c r="E560" s="1"/>
    </row>
    <row r="561" spans="2:5" x14ac:dyDescent="0.25">
      <c r="B561" s="2"/>
      <c r="E561" s="1"/>
    </row>
    <row r="562" spans="2:5" x14ac:dyDescent="0.25">
      <c r="B562" s="2"/>
      <c r="E562" s="1"/>
    </row>
    <row r="563" spans="2:5" x14ac:dyDescent="0.25">
      <c r="B563" s="2"/>
      <c r="E563" s="1"/>
    </row>
    <row r="564" spans="2:5" x14ac:dyDescent="0.25">
      <c r="B564" s="2"/>
      <c r="E564" s="1"/>
    </row>
    <row r="565" spans="2:5" x14ac:dyDescent="0.25">
      <c r="B565" s="2"/>
      <c r="E565" s="1"/>
    </row>
    <row r="566" spans="2:5" x14ac:dyDescent="0.25">
      <c r="B566" s="2"/>
      <c r="E566" s="1"/>
    </row>
    <row r="567" spans="2:5" x14ac:dyDescent="0.25">
      <c r="B567" s="2"/>
      <c r="E567" s="1"/>
    </row>
    <row r="568" spans="2:5" x14ac:dyDescent="0.25">
      <c r="B568" s="2"/>
      <c r="E568" s="1"/>
    </row>
    <row r="569" spans="2:5" x14ac:dyDescent="0.25">
      <c r="B569" s="2"/>
      <c r="E569" s="1"/>
    </row>
    <row r="570" spans="2:5" x14ac:dyDescent="0.25">
      <c r="B570" s="2"/>
      <c r="E570" s="1"/>
    </row>
    <row r="571" spans="2:5" x14ac:dyDescent="0.25">
      <c r="B571" s="2"/>
      <c r="E571" s="1"/>
    </row>
    <row r="572" spans="2:5" x14ac:dyDescent="0.25">
      <c r="B572" s="2"/>
      <c r="E572" s="1"/>
    </row>
    <row r="573" spans="2:5" x14ac:dyDescent="0.25">
      <c r="B573" s="2"/>
      <c r="E573" s="1"/>
    </row>
    <row r="574" spans="2:5" x14ac:dyDescent="0.25">
      <c r="B574" s="2"/>
      <c r="E574" s="1"/>
    </row>
    <row r="575" spans="2:5" x14ac:dyDescent="0.25">
      <c r="B575" s="2"/>
      <c r="E575" s="1"/>
    </row>
    <row r="576" spans="2:5" x14ac:dyDescent="0.25">
      <c r="B576" s="2"/>
      <c r="E576" s="1"/>
    </row>
    <row r="577" spans="2:5" x14ac:dyDescent="0.25">
      <c r="B577" s="2"/>
      <c r="E577" s="1"/>
    </row>
    <row r="578" spans="2:5" x14ac:dyDescent="0.25">
      <c r="B578" s="2"/>
      <c r="E578" s="1"/>
    </row>
    <row r="579" spans="2:5" x14ac:dyDescent="0.25">
      <c r="B579" s="2"/>
      <c r="E579" s="1"/>
    </row>
    <row r="580" spans="2:5" x14ac:dyDescent="0.25">
      <c r="B580" s="2"/>
      <c r="E580" s="1"/>
    </row>
    <row r="581" spans="2:5" x14ac:dyDescent="0.25">
      <c r="B581" s="2"/>
      <c r="E581" s="1"/>
    </row>
    <row r="582" spans="2:5" x14ac:dyDescent="0.25">
      <c r="B582" s="2"/>
      <c r="E582" s="1"/>
    </row>
    <row r="583" spans="2:5" x14ac:dyDescent="0.25">
      <c r="B583" s="2"/>
      <c r="E583" s="1"/>
    </row>
    <row r="584" spans="2:5" x14ac:dyDescent="0.25">
      <c r="B584" s="2"/>
      <c r="E584" s="1"/>
    </row>
    <row r="585" spans="2:5" x14ac:dyDescent="0.25">
      <c r="B585" s="2"/>
      <c r="E585" s="1"/>
    </row>
    <row r="586" spans="2:5" x14ac:dyDescent="0.25">
      <c r="B586" s="2"/>
      <c r="E586" s="1"/>
    </row>
    <row r="587" spans="2:5" x14ac:dyDescent="0.25">
      <c r="B587" s="2"/>
      <c r="E587" s="1"/>
    </row>
    <row r="588" spans="2:5" x14ac:dyDescent="0.25">
      <c r="B588" s="2"/>
      <c r="E588" s="1"/>
    </row>
    <row r="589" spans="2:5" x14ac:dyDescent="0.25">
      <c r="B589" s="2"/>
      <c r="E589" s="1"/>
    </row>
    <row r="590" spans="2:5" x14ac:dyDescent="0.25">
      <c r="B590" s="2"/>
      <c r="E590" s="1"/>
    </row>
    <row r="591" spans="2:5" x14ac:dyDescent="0.25">
      <c r="B591" s="2"/>
      <c r="E591" s="1"/>
    </row>
    <row r="592" spans="2:5" x14ac:dyDescent="0.25">
      <c r="B592" s="2"/>
      <c r="E592" s="1"/>
    </row>
    <row r="593" spans="2:5" x14ac:dyDescent="0.25">
      <c r="B593" s="2"/>
      <c r="E593" s="1"/>
    </row>
    <row r="594" spans="2:5" x14ac:dyDescent="0.25">
      <c r="B594" s="2"/>
      <c r="E594" s="1"/>
    </row>
    <row r="595" spans="2:5" x14ac:dyDescent="0.25">
      <c r="B595" s="2"/>
      <c r="E595" s="1"/>
    </row>
    <row r="596" spans="2:5" x14ac:dyDescent="0.25">
      <c r="B596" s="2"/>
      <c r="E596" s="1"/>
    </row>
    <row r="597" spans="2:5" x14ac:dyDescent="0.25">
      <c r="B597" s="2"/>
      <c r="E597" s="1"/>
    </row>
    <row r="598" spans="2:5" x14ac:dyDescent="0.25">
      <c r="B598" s="2"/>
      <c r="E598" s="1"/>
    </row>
    <row r="599" spans="2:5" x14ac:dyDescent="0.25">
      <c r="B599" s="2"/>
      <c r="E599" s="1"/>
    </row>
    <row r="600" spans="2:5" x14ac:dyDescent="0.25">
      <c r="B600" s="2"/>
      <c r="E600" s="1"/>
    </row>
    <row r="601" spans="2:5" x14ac:dyDescent="0.25">
      <c r="B601" s="2"/>
      <c r="E601" s="1"/>
    </row>
    <row r="602" spans="2:5" x14ac:dyDescent="0.25">
      <c r="B602" s="2"/>
      <c r="E602" s="1"/>
    </row>
    <row r="603" spans="2:5" x14ac:dyDescent="0.25">
      <c r="B603" s="2"/>
      <c r="E603" s="1"/>
    </row>
    <row r="604" spans="2:5" x14ac:dyDescent="0.25">
      <c r="B604" s="2"/>
      <c r="E604" s="1"/>
    </row>
    <row r="605" spans="2:5" x14ac:dyDescent="0.25">
      <c r="B605" s="2"/>
      <c r="E605" s="1"/>
    </row>
    <row r="606" spans="2:5" x14ac:dyDescent="0.25">
      <c r="B606" s="2"/>
      <c r="E606" s="1"/>
    </row>
    <row r="607" spans="2:5" x14ac:dyDescent="0.25">
      <c r="B607" s="2"/>
      <c r="E607" s="1"/>
    </row>
    <row r="608" spans="2:5" x14ac:dyDescent="0.25">
      <c r="B608" s="2"/>
      <c r="E608" s="1"/>
    </row>
    <row r="609" spans="2:5" x14ac:dyDescent="0.25">
      <c r="B609" s="2"/>
      <c r="E609" s="1"/>
    </row>
    <row r="610" spans="2:5" x14ac:dyDescent="0.25">
      <c r="B610" s="2"/>
      <c r="E610" s="1"/>
    </row>
    <row r="611" spans="2:5" x14ac:dyDescent="0.25">
      <c r="B611" s="2"/>
      <c r="E611" s="1"/>
    </row>
    <row r="612" spans="2:5" x14ac:dyDescent="0.25">
      <c r="B612" s="2"/>
      <c r="E612" s="1"/>
    </row>
    <row r="613" spans="2:5" x14ac:dyDescent="0.25">
      <c r="B613" s="2"/>
      <c r="E613" s="1"/>
    </row>
    <row r="614" spans="2:5" x14ac:dyDescent="0.25">
      <c r="B614" s="2"/>
      <c r="E614" s="1"/>
    </row>
    <row r="615" spans="2:5" x14ac:dyDescent="0.25">
      <c r="B615" s="2"/>
      <c r="E615" s="1"/>
    </row>
    <row r="616" spans="2:5" x14ac:dyDescent="0.25">
      <c r="B616" s="2"/>
      <c r="E616" s="1"/>
    </row>
    <row r="617" spans="2:5" x14ac:dyDescent="0.25">
      <c r="B617" s="2"/>
      <c r="E617" s="1"/>
    </row>
    <row r="618" spans="2:5" x14ac:dyDescent="0.25">
      <c r="B618" s="2"/>
      <c r="E618" s="1"/>
    </row>
    <row r="619" spans="2:5" x14ac:dyDescent="0.25">
      <c r="B619" s="2"/>
      <c r="E619" s="1"/>
    </row>
    <row r="620" spans="2:5" x14ac:dyDescent="0.25">
      <c r="B620" s="2"/>
      <c r="E620" s="1"/>
    </row>
    <row r="621" spans="2:5" x14ac:dyDescent="0.25">
      <c r="B621" s="2"/>
      <c r="E621" s="1"/>
    </row>
    <row r="622" spans="2:5" x14ac:dyDescent="0.25">
      <c r="B622" s="2"/>
      <c r="E622" s="1"/>
    </row>
    <row r="623" spans="2:5" x14ac:dyDescent="0.25">
      <c r="B623" s="2"/>
      <c r="E623" s="1"/>
    </row>
    <row r="624" spans="2:5" x14ac:dyDescent="0.25">
      <c r="B624" s="2"/>
      <c r="E624" s="1"/>
    </row>
    <row r="625" spans="2:5" x14ac:dyDescent="0.25">
      <c r="B625" s="2"/>
      <c r="E625" s="1"/>
    </row>
    <row r="626" spans="2:5" x14ac:dyDescent="0.25">
      <c r="B626" s="2"/>
      <c r="E626" s="1"/>
    </row>
    <row r="627" spans="2:5" x14ac:dyDescent="0.25">
      <c r="B627" s="2"/>
      <c r="E627" s="1"/>
    </row>
    <row r="628" spans="2:5" x14ac:dyDescent="0.25">
      <c r="B628" s="2"/>
      <c r="E628" s="1"/>
    </row>
    <row r="629" spans="2:5" x14ac:dyDescent="0.25">
      <c r="B629" s="2"/>
      <c r="E629" s="1"/>
    </row>
    <row r="630" spans="2:5" x14ac:dyDescent="0.25">
      <c r="B630" s="2"/>
      <c r="E630" s="1"/>
    </row>
    <row r="631" spans="2:5" x14ac:dyDescent="0.25">
      <c r="B631" s="2"/>
      <c r="E631" s="1"/>
    </row>
    <row r="632" spans="2:5" x14ac:dyDescent="0.25">
      <c r="B632" s="2"/>
      <c r="E632" s="1"/>
    </row>
    <row r="633" spans="2:5" x14ac:dyDescent="0.25">
      <c r="B633" s="2"/>
      <c r="E633" s="1"/>
    </row>
    <row r="634" spans="2:5" x14ac:dyDescent="0.25">
      <c r="B634" s="2"/>
      <c r="E634" s="1"/>
    </row>
    <row r="635" spans="2:5" x14ac:dyDescent="0.25">
      <c r="B635" s="2"/>
      <c r="E635" s="1"/>
    </row>
    <row r="636" spans="2:5" x14ac:dyDescent="0.25">
      <c r="B636" s="2"/>
      <c r="E636" s="1"/>
    </row>
    <row r="637" spans="2:5" x14ac:dyDescent="0.25">
      <c r="B637" s="2"/>
      <c r="E637" s="1"/>
    </row>
    <row r="638" spans="2:5" x14ac:dyDescent="0.25">
      <c r="B638" s="2"/>
      <c r="E638" s="1"/>
    </row>
    <row r="639" spans="2:5" x14ac:dyDescent="0.25">
      <c r="B639" s="2"/>
      <c r="E639" s="1"/>
    </row>
    <row r="640" spans="2:5" x14ac:dyDescent="0.25">
      <c r="B640" s="2"/>
      <c r="E640" s="1"/>
    </row>
    <row r="641" spans="2:5" x14ac:dyDescent="0.25">
      <c r="B641" s="2"/>
      <c r="E641" s="1"/>
    </row>
    <row r="642" spans="2:5" x14ac:dyDescent="0.25">
      <c r="B642" s="2"/>
      <c r="E642" s="1"/>
    </row>
    <row r="643" spans="2:5" x14ac:dyDescent="0.25">
      <c r="B643" s="2"/>
      <c r="E643" s="1"/>
    </row>
    <row r="644" spans="2:5" x14ac:dyDescent="0.25">
      <c r="B644" s="2"/>
      <c r="E644" s="1"/>
    </row>
    <row r="645" spans="2:5" x14ac:dyDescent="0.25">
      <c r="B645" s="2"/>
      <c r="E645" s="1"/>
    </row>
    <row r="646" spans="2:5" x14ac:dyDescent="0.25">
      <c r="B646" s="2"/>
      <c r="E646" s="1"/>
    </row>
    <row r="647" spans="2:5" x14ac:dyDescent="0.25">
      <c r="B647" s="2"/>
      <c r="E647" s="1"/>
    </row>
    <row r="648" spans="2:5" x14ac:dyDescent="0.25">
      <c r="B648" s="2"/>
      <c r="E648" s="1"/>
    </row>
    <row r="649" spans="2:5" x14ac:dyDescent="0.25">
      <c r="B649" s="2"/>
      <c r="E649" s="1"/>
    </row>
    <row r="650" spans="2:5" x14ac:dyDescent="0.25">
      <c r="B650" s="2"/>
      <c r="E650" s="1"/>
    </row>
    <row r="651" spans="2:5" x14ac:dyDescent="0.25">
      <c r="B651" s="2"/>
      <c r="E651" s="1"/>
    </row>
    <row r="652" spans="2:5" x14ac:dyDescent="0.25">
      <c r="B652" s="2"/>
      <c r="E652" s="1"/>
    </row>
    <row r="653" spans="2:5" x14ac:dyDescent="0.25">
      <c r="B653" s="2"/>
      <c r="E653" s="1"/>
    </row>
    <row r="654" spans="2:5" x14ac:dyDescent="0.25">
      <c r="B654" s="2"/>
      <c r="E654" s="1"/>
    </row>
    <row r="655" spans="2:5" x14ac:dyDescent="0.25">
      <c r="B655" s="2"/>
      <c r="E655" s="1"/>
    </row>
    <row r="656" spans="2:5" x14ac:dyDescent="0.25">
      <c r="B656" s="2"/>
      <c r="E656" s="1"/>
    </row>
    <row r="657" spans="2:5" x14ac:dyDescent="0.25">
      <c r="B657" s="2"/>
      <c r="E657" s="1"/>
    </row>
    <row r="658" spans="2:5" x14ac:dyDescent="0.25">
      <c r="B658" s="2"/>
      <c r="E658" s="1"/>
    </row>
    <row r="659" spans="2:5" x14ac:dyDescent="0.25">
      <c r="B659" s="2"/>
      <c r="E659" s="1"/>
    </row>
    <row r="660" spans="2:5" x14ac:dyDescent="0.25">
      <c r="B660" s="2"/>
      <c r="E660" s="1"/>
    </row>
    <row r="661" spans="2:5" x14ac:dyDescent="0.25">
      <c r="B661" s="2"/>
      <c r="E661" s="1"/>
    </row>
    <row r="662" spans="2:5" x14ac:dyDescent="0.25">
      <c r="B662" s="2"/>
      <c r="E662" s="1"/>
    </row>
    <row r="663" spans="2:5" x14ac:dyDescent="0.25">
      <c r="B663" s="2"/>
      <c r="E663" s="1"/>
    </row>
    <row r="664" spans="2:5" x14ac:dyDescent="0.25">
      <c r="B664" s="2"/>
      <c r="E664" s="1"/>
    </row>
    <row r="665" spans="2:5" x14ac:dyDescent="0.25">
      <c r="B665" s="2"/>
      <c r="E665" s="1"/>
    </row>
    <row r="666" spans="2:5" x14ac:dyDescent="0.25">
      <c r="B666" s="2"/>
      <c r="E666" s="1"/>
    </row>
    <row r="667" spans="2:5" x14ac:dyDescent="0.25">
      <c r="B667" s="2"/>
      <c r="E667" s="1"/>
    </row>
    <row r="668" spans="2:5" x14ac:dyDescent="0.25">
      <c r="B668" s="2"/>
      <c r="E668" s="1"/>
    </row>
    <row r="669" spans="2:5" x14ac:dyDescent="0.25">
      <c r="B669" s="2"/>
      <c r="E669" s="1"/>
    </row>
    <row r="670" spans="2:5" x14ac:dyDescent="0.25">
      <c r="B670" s="2"/>
      <c r="E670" s="1"/>
    </row>
    <row r="671" spans="2:5" x14ac:dyDescent="0.25">
      <c r="B671" s="2"/>
      <c r="E671" s="1"/>
    </row>
    <row r="672" spans="2:5" x14ac:dyDescent="0.25">
      <c r="B672" s="2"/>
      <c r="E672" s="1"/>
    </row>
    <row r="673" spans="2:5" x14ac:dyDescent="0.25">
      <c r="B673" s="2"/>
      <c r="E673" s="1"/>
    </row>
    <row r="674" spans="2:5" x14ac:dyDescent="0.25">
      <c r="B674" s="2"/>
      <c r="E674" s="1"/>
    </row>
    <row r="675" spans="2:5" x14ac:dyDescent="0.25">
      <c r="B675" s="2"/>
      <c r="E675" s="1"/>
    </row>
    <row r="676" spans="2:5" x14ac:dyDescent="0.25">
      <c r="B676" s="2"/>
      <c r="E676" s="1"/>
    </row>
    <row r="677" spans="2:5" x14ac:dyDescent="0.25">
      <c r="B677" s="2"/>
      <c r="E677" s="1"/>
    </row>
    <row r="678" spans="2:5" x14ac:dyDescent="0.25">
      <c r="B678" s="2"/>
      <c r="E678" s="1"/>
    </row>
    <row r="679" spans="2:5" x14ac:dyDescent="0.25">
      <c r="B679" s="2"/>
      <c r="E679" s="1"/>
    </row>
    <row r="680" spans="2:5" x14ac:dyDescent="0.25">
      <c r="B680" s="2"/>
      <c r="E680" s="1"/>
    </row>
    <row r="681" spans="2:5" x14ac:dyDescent="0.25">
      <c r="B681" s="2"/>
      <c r="E681" s="1"/>
    </row>
    <row r="682" spans="2:5" x14ac:dyDescent="0.25">
      <c r="B682" s="2"/>
      <c r="E682" s="1"/>
    </row>
    <row r="683" spans="2:5" x14ac:dyDescent="0.25">
      <c r="B683" s="2"/>
      <c r="E683" s="1"/>
    </row>
    <row r="684" spans="2:5" x14ac:dyDescent="0.25">
      <c r="B684" s="2"/>
      <c r="E684" s="1"/>
    </row>
    <row r="685" spans="2:5" x14ac:dyDescent="0.25">
      <c r="B685" s="2"/>
      <c r="E685" s="1"/>
    </row>
    <row r="686" spans="2:5" x14ac:dyDescent="0.25">
      <c r="B686" s="2"/>
      <c r="E686" s="1"/>
    </row>
    <row r="687" spans="2:5" x14ac:dyDescent="0.25">
      <c r="B687" s="2"/>
      <c r="E687" s="1"/>
    </row>
    <row r="688" spans="2:5" x14ac:dyDescent="0.25">
      <c r="B688" s="2"/>
      <c r="E688" s="1"/>
    </row>
    <row r="689" spans="2:5" x14ac:dyDescent="0.25">
      <c r="B689" s="2"/>
      <c r="E689" s="1"/>
    </row>
    <row r="690" spans="2:5" x14ac:dyDescent="0.25">
      <c r="B690" s="2"/>
      <c r="E690" s="1"/>
    </row>
    <row r="691" spans="2:5" x14ac:dyDescent="0.25">
      <c r="B691" s="2"/>
      <c r="E691" s="1"/>
    </row>
    <row r="692" spans="2:5" x14ac:dyDescent="0.25">
      <c r="B692" s="2"/>
      <c r="E692" s="1"/>
    </row>
    <row r="693" spans="2:5" x14ac:dyDescent="0.25">
      <c r="B693" s="2"/>
      <c r="E693" s="1"/>
    </row>
    <row r="694" spans="2:5" x14ac:dyDescent="0.25">
      <c r="B694" s="2"/>
      <c r="E694" s="1"/>
    </row>
    <row r="695" spans="2:5" x14ac:dyDescent="0.25">
      <c r="B695" s="2"/>
      <c r="E695" s="1"/>
    </row>
    <row r="696" spans="2:5" x14ac:dyDescent="0.25">
      <c r="B696" s="2"/>
      <c r="E696" s="1"/>
    </row>
    <row r="697" spans="2:5" x14ac:dyDescent="0.25">
      <c r="B697" s="2"/>
      <c r="E697" s="1"/>
    </row>
    <row r="698" spans="2:5" x14ac:dyDescent="0.25">
      <c r="B698" s="2"/>
      <c r="E698" s="1"/>
    </row>
    <row r="699" spans="2:5" x14ac:dyDescent="0.25">
      <c r="B699" s="2"/>
      <c r="E699" s="1"/>
    </row>
    <row r="700" spans="2:5" x14ac:dyDescent="0.25">
      <c r="B700" s="2"/>
      <c r="E700" s="1"/>
    </row>
    <row r="701" spans="2:5" x14ac:dyDescent="0.25">
      <c r="B701" s="2"/>
      <c r="E701" s="1"/>
    </row>
    <row r="702" spans="2:5" x14ac:dyDescent="0.25">
      <c r="B702" s="2"/>
      <c r="E702" s="1"/>
    </row>
    <row r="703" spans="2:5" x14ac:dyDescent="0.25">
      <c r="B703" s="2"/>
      <c r="E703" s="1"/>
    </row>
    <row r="704" spans="2:5" x14ac:dyDescent="0.25">
      <c r="B704" s="2"/>
      <c r="E704" s="1"/>
    </row>
    <row r="705" spans="2:5" x14ac:dyDescent="0.25">
      <c r="B705" s="2"/>
      <c r="E705" s="1"/>
    </row>
    <row r="706" spans="2:5" x14ac:dyDescent="0.25">
      <c r="B706" s="2"/>
      <c r="E706" s="1"/>
    </row>
    <row r="707" spans="2:5" x14ac:dyDescent="0.25">
      <c r="B707" s="2"/>
      <c r="E707" s="1"/>
    </row>
    <row r="708" spans="2:5" x14ac:dyDescent="0.25">
      <c r="B708" s="2"/>
      <c r="E708" s="1"/>
    </row>
    <row r="709" spans="2:5" x14ac:dyDescent="0.25">
      <c r="B709" s="2"/>
      <c r="E709" s="1"/>
    </row>
    <row r="710" spans="2:5" x14ac:dyDescent="0.25">
      <c r="B710" s="2"/>
      <c r="E710" s="1"/>
    </row>
    <row r="711" spans="2:5" x14ac:dyDescent="0.25">
      <c r="B711" s="2"/>
      <c r="E711" s="1"/>
    </row>
    <row r="712" spans="2:5" x14ac:dyDescent="0.25">
      <c r="B712" s="2"/>
      <c r="E712" s="1"/>
    </row>
    <row r="713" spans="2:5" x14ac:dyDescent="0.25">
      <c r="B713" s="2"/>
      <c r="E713" s="1"/>
    </row>
    <row r="714" spans="2:5" x14ac:dyDescent="0.25">
      <c r="B714" s="2"/>
      <c r="E714" s="1"/>
    </row>
    <row r="715" spans="2:5" x14ac:dyDescent="0.25">
      <c r="B715" s="2"/>
      <c r="E715" s="1"/>
    </row>
    <row r="716" spans="2:5" x14ac:dyDescent="0.25">
      <c r="B716" s="2"/>
      <c r="E716" s="1"/>
    </row>
    <row r="717" spans="2:5" x14ac:dyDescent="0.25">
      <c r="B717" s="2"/>
      <c r="E717" s="1"/>
    </row>
    <row r="718" spans="2:5" x14ac:dyDescent="0.25">
      <c r="B718" s="2"/>
      <c r="E718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93"/>
  <sheetViews>
    <sheetView topLeftCell="M1" workbookViewId="0">
      <selection activeCell="AB7" sqref="AB7"/>
    </sheetView>
  </sheetViews>
  <sheetFormatPr defaultRowHeight="15" x14ac:dyDescent="0.25"/>
  <cols>
    <col min="5" max="5" width="9.5703125" bestFit="1" customWidth="1"/>
    <col min="10" max="11" width="10.7109375" bestFit="1" customWidth="1"/>
  </cols>
  <sheetData>
    <row r="2" spans="4:11" ht="14.45" x14ac:dyDescent="0.3">
      <c r="D2" t="s">
        <v>9</v>
      </c>
      <c r="E2" t="s">
        <v>0</v>
      </c>
      <c r="F2" t="s">
        <v>0</v>
      </c>
      <c r="G2" t="s">
        <v>0</v>
      </c>
      <c r="H2" t="s">
        <v>11</v>
      </c>
      <c r="I2" t="s">
        <v>11</v>
      </c>
      <c r="J2" t="s">
        <v>11</v>
      </c>
      <c r="K2" t="s">
        <v>11</v>
      </c>
    </row>
    <row r="3" spans="4:11" ht="21" x14ac:dyDescent="0.35">
      <c r="D3" t="s">
        <v>10</v>
      </c>
      <c r="E3" t="s">
        <v>4</v>
      </c>
      <c r="G3" t="s">
        <v>2</v>
      </c>
      <c r="H3" t="s">
        <v>12</v>
      </c>
      <c r="I3" t="s">
        <v>13</v>
      </c>
      <c r="J3" t="s">
        <v>13</v>
      </c>
      <c r="K3" s="4" t="s">
        <v>14</v>
      </c>
    </row>
    <row r="4" spans="4:11" ht="14.45" x14ac:dyDescent="0.3">
      <c r="D4">
        <v>10</v>
      </c>
      <c r="E4" s="1">
        <f>(F4+F5+F6+F7+F8+F9)/6</f>
        <v>178.16666666666666</v>
      </c>
      <c r="F4">
        <f>G4*1000</f>
        <v>223</v>
      </c>
      <c r="G4">
        <v>0.223</v>
      </c>
      <c r="H4">
        <v>2.23</v>
      </c>
      <c r="I4" s="1">
        <f>(J4+J5+J6+J7+J8+J9+J10+J11+J12)/9</f>
        <v>2725.5555555555557</v>
      </c>
      <c r="J4">
        <f>H4*1000</f>
        <v>2230</v>
      </c>
      <c r="K4">
        <f>D4*F4</f>
        <v>2230</v>
      </c>
    </row>
    <row r="5" spans="4:11" ht="14.45" x14ac:dyDescent="0.3">
      <c r="D5">
        <v>11.6</v>
      </c>
      <c r="E5" s="1">
        <f t="shared" ref="E5:E7" si="0">(F5+F6+F7+F8+F9+F10)/6</f>
        <v>162.33333333333334</v>
      </c>
      <c r="F5">
        <f t="shared" ref="F5:F68" si="1">G5*1000</f>
        <v>212</v>
      </c>
      <c r="G5">
        <v>0.21199999999999999</v>
      </c>
      <c r="H5">
        <v>2.46</v>
      </c>
      <c r="I5" s="1">
        <f t="shared" ref="I5:I21" si="2">(J5+J6+J7+J8+J9+J10+J11+J12+J13)/9</f>
        <v>2722.2222222222222</v>
      </c>
      <c r="J5">
        <f t="shared" ref="J5:J68" si="3">H5*1000</f>
        <v>2460</v>
      </c>
      <c r="K5">
        <f t="shared" ref="K5:K68" si="4">D5*F5</f>
        <v>2459.1999999999998</v>
      </c>
    </row>
    <row r="6" spans="4:11" ht="14.45" x14ac:dyDescent="0.3">
      <c r="D6">
        <v>13.1</v>
      </c>
      <c r="E6" s="1">
        <f t="shared" si="0"/>
        <v>154.16666666666666</v>
      </c>
      <c r="F6">
        <f t="shared" si="1"/>
        <v>108</v>
      </c>
      <c r="G6">
        <v>0.108</v>
      </c>
      <c r="H6">
        <v>1.42</v>
      </c>
      <c r="I6" s="1">
        <f t="shared" si="2"/>
        <v>2705.5555555555557</v>
      </c>
      <c r="J6">
        <f t="shared" si="3"/>
        <v>1420</v>
      </c>
      <c r="K6">
        <f t="shared" si="4"/>
        <v>1414.8</v>
      </c>
    </row>
    <row r="7" spans="4:11" ht="14.45" x14ac:dyDescent="0.3">
      <c r="D7">
        <v>14.7</v>
      </c>
      <c r="E7" s="1">
        <f t="shared" si="0"/>
        <v>166</v>
      </c>
      <c r="F7">
        <f t="shared" si="1"/>
        <v>181</v>
      </c>
      <c r="G7">
        <v>0.18099999999999999</v>
      </c>
      <c r="H7">
        <v>2.67</v>
      </c>
      <c r="I7" s="1">
        <f t="shared" si="2"/>
        <v>2875.5555555555557</v>
      </c>
      <c r="J7">
        <f t="shared" si="3"/>
        <v>2670</v>
      </c>
      <c r="K7">
        <f t="shared" si="4"/>
        <v>2660.7</v>
      </c>
    </row>
    <row r="8" spans="4:11" ht="14.45" x14ac:dyDescent="0.3">
      <c r="D8">
        <v>16.3</v>
      </c>
      <c r="E8" s="1">
        <f t="shared" ref="E8:E71" si="5">(F5+F6+F7+F8+F9+F10)/6</f>
        <v>162.33333333333334</v>
      </c>
      <c r="F8">
        <f t="shared" si="1"/>
        <v>233</v>
      </c>
      <c r="G8">
        <v>0.23300000000000001</v>
      </c>
      <c r="H8">
        <v>3.79</v>
      </c>
      <c r="I8" s="1">
        <f t="shared" si="2"/>
        <v>2712.2222222222222</v>
      </c>
      <c r="J8">
        <f t="shared" si="3"/>
        <v>3790</v>
      </c>
      <c r="K8">
        <f t="shared" si="4"/>
        <v>3797.9</v>
      </c>
    </row>
    <row r="9" spans="4:11" ht="14.45" x14ac:dyDescent="0.3">
      <c r="D9">
        <v>17.899999999999999</v>
      </c>
      <c r="E9" s="1">
        <f t="shared" si="5"/>
        <v>154.16666666666666</v>
      </c>
      <c r="F9">
        <f t="shared" si="1"/>
        <v>112</v>
      </c>
      <c r="G9">
        <v>0.112</v>
      </c>
      <c r="H9">
        <v>2.0099999999999998</v>
      </c>
      <c r="I9" s="1">
        <f t="shared" si="2"/>
        <v>2510</v>
      </c>
      <c r="J9">
        <f t="shared" si="3"/>
        <v>2009.9999999999998</v>
      </c>
      <c r="K9">
        <f t="shared" si="4"/>
        <v>2004.7999999999997</v>
      </c>
    </row>
    <row r="10" spans="4:11" ht="14.45" x14ac:dyDescent="0.3">
      <c r="D10">
        <v>19.399999999999999</v>
      </c>
      <c r="E10" s="1">
        <f t="shared" si="5"/>
        <v>166</v>
      </c>
      <c r="F10">
        <f t="shared" si="1"/>
        <v>128</v>
      </c>
      <c r="G10">
        <v>0.128</v>
      </c>
      <c r="H10">
        <v>2.48</v>
      </c>
      <c r="I10" s="1">
        <f t="shared" si="2"/>
        <v>2484.4444444444443</v>
      </c>
      <c r="J10">
        <f t="shared" si="3"/>
        <v>2480</v>
      </c>
      <c r="K10">
        <f t="shared" si="4"/>
        <v>2483.1999999999998</v>
      </c>
    </row>
    <row r="11" spans="4:11" ht="14.45" x14ac:dyDescent="0.3">
      <c r="D11">
        <v>21</v>
      </c>
      <c r="E11" s="1">
        <f t="shared" si="5"/>
        <v>150.98333333333332</v>
      </c>
      <c r="F11">
        <f t="shared" si="1"/>
        <v>163</v>
      </c>
      <c r="G11">
        <v>0.16300000000000001</v>
      </c>
      <c r="H11">
        <v>3.42</v>
      </c>
      <c r="I11" s="1">
        <f>(J11+J12+J13+J14+J15+J16+J17+J18+J19)/9</f>
        <v>2438.8888888888887</v>
      </c>
      <c r="J11">
        <f t="shared" si="3"/>
        <v>3420</v>
      </c>
      <c r="K11">
        <f t="shared" si="4"/>
        <v>3423</v>
      </c>
    </row>
    <row r="12" spans="4:11" ht="14.45" x14ac:dyDescent="0.3">
      <c r="D12">
        <v>22.6</v>
      </c>
      <c r="E12" s="1">
        <f t="shared" si="5"/>
        <v>127.10000000000001</v>
      </c>
      <c r="F12">
        <f t="shared" si="1"/>
        <v>179</v>
      </c>
      <c r="G12">
        <v>0.17899999999999999</v>
      </c>
      <c r="H12">
        <v>4.05</v>
      </c>
      <c r="I12" s="1">
        <f t="shared" si="2"/>
        <v>2326.6666666666665</v>
      </c>
      <c r="J12">
        <f t="shared" si="3"/>
        <v>4050</v>
      </c>
      <c r="K12">
        <f t="shared" si="4"/>
        <v>4045.4</v>
      </c>
    </row>
    <row r="13" spans="4:11" ht="14.45" x14ac:dyDescent="0.3">
      <c r="D13">
        <v>24.2</v>
      </c>
      <c r="E13" s="1">
        <f t="shared" si="5"/>
        <v>126.43333333333334</v>
      </c>
      <c r="F13">
        <f t="shared" si="1"/>
        <v>90.899999999999991</v>
      </c>
      <c r="G13">
        <v>9.0899999999999995E-2</v>
      </c>
      <c r="H13">
        <v>2.2000000000000002</v>
      </c>
      <c r="I13" s="1">
        <f t="shared" si="2"/>
        <v>2026.6666666666667</v>
      </c>
      <c r="J13">
        <f t="shared" si="3"/>
        <v>2200</v>
      </c>
      <c r="K13">
        <f t="shared" si="4"/>
        <v>2199.7799999999997</v>
      </c>
    </row>
    <row r="14" spans="4:11" ht="14.45" x14ac:dyDescent="0.3">
      <c r="D14">
        <v>25.7</v>
      </c>
      <c r="E14" s="1">
        <f t="shared" si="5"/>
        <v>112.03333333333335</v>
      </c>
      <c r="F14">
        <f t="shared" si="1"/>
        <v>89.7</v>
      </c>
      <c r="G14">
        <v>8.9700000000000002E-2</v>
      </c>
      <c r="H14">
        <v>2.31</v>
      </c>
      <c r="I14" s="1">
        <f t="shared" si="2"/>
        <v>1990</v>
      </c>
      <c r="J14">
        <f t="shared" si="3"/>
        <v>2310</v>
      </c>
      <c r="K14">
        <f t="shared" si="4"/>
        <v>2305.29</v>
      </c>
    </row>
    <row r="15" spans="4:11" ht="14.45" x14ac:dyDescent="0.3">
      <c r="D15">
        <v>27.3</v>
      </c>
      <c r="E15" s="1">
        <f t="shared" si="5"/>
        <v>95.666666666666671</v>
      </c>
      <c r="F15">
        <f t="shared" si="1"/>
        <v>108</v>
      </c>
      <c r="G15">
        <v>0.108</v>
      </c>
      <c r="H15">
        <v>2.95</v>
      </c>
      <c r="I15" s="1">
        <f>(J15+J16+J17+J18+J19+J20+J21+J22+J23)/9</f>
        <v>1994.4444444444443</v>
      </c>
      <c r="J15">
        <f t="shared" si="3"/>
        <v>2950</v>
      </c>
      <c r="K15">
        <f t="shared" si="4"/>
        <v>2948.4</v>
      </c>
    </row>
    <row r="16" spans="4:11" ht="14.45" x14ac:dyDescent="0.3">
      <c r="D16">
        <v>28.9</v>
      </c>
      <c r="E16" s="1">
        <f t="shared" si="5"/>
        <v>75.116666666666674</v>
      </c>
      <c r="F16">
        <f t="shared" si="1"/>
        <v>41.6</v>
      </c>
      <c r="G16">
        <v>4.1599999999999998E-2</v>
      </c>
      <c r="H16">
        <v>1.2</v>
      </c>
      <c r="I16" s="1">
        <f t="shared" si="2"/>
        <v>1877.7777777777778</v>
      </c>
      <c r="J16">
        <f t="shared" si="3"/>
        <v>1200</v>
      </c>
      <c r="K16">
        <f t="shared" si="4"/>
        <v>1202.24</v>
      </c>
    </row>
    <row r="17" spans="4:13" ht="14.45" x14ac:dyDescent="0.3">
      <c r="D17">
        <v>30.4</v>
      </c>
      <c r="E17" s="1">
        <f t="shared" si="5"/>
        <v>70.233333333333334</v>
      </c>
      <c r="F17">
        <f t="shared" si="1"/>
        <v>64.8</v>
      </c>
      <c r="G17">
        <v>6.4799999999999996E-2</v>
      </c>
      <c r="H17">
        <v>1.97</v>
      </c>
      <c r="I17" s="1">
        <f t="shared" si="2"/>
        <v>1987.7777777777778</v>
      </c>
      <c r="J17">
        <f t="shared" si="3"/>
        <v>1970</v>
      </c>
      <c r="K17">
        <f t="shared" si="4"/>
        <v>1969.9199999999998</v>
      </c>
    </row>
    <row r="18" spans="4:13" ht="14.45" x14ac:dyDescent="0.3">
      <c r="D18">
        <v>32</v>
      </c>
      <c r="E18" s="1">
        <f t="shared" si="5"/>
        <v>66.716666666666654</v>
      </c>
      <c r="F18">
        <f t="shared" si="1"/>
        <v>55.7</v>
      </c>
      <c r="G18">
        <v>5.57E-2</v>
      </c>
      <c r="H18">
        <v>1.78</v>
      </c>
      <c r="I18" s="1">
        <f t="shared" si="2"/>
        <v>1931.1111111111111</v>
      </c>
      <c r="J18">
        <f t="shared" si="3"/>
        <v>1780</v>
      </c>
      <c r="K18">
        <f t="shared" si="4"/>
        <v>1782.4</v>
      </c>
    </row>
    <row r="19" spans="4:13" ht="14.45" x14ac:dyDescent="0.3">
      <c r="D19">
        <v>33.6</v>
      </c>
      <c r="E19" s="1">
        <f t="shared" si="5"/>
        <v>54.85</v>
      </c>
      <c r="F19">
        <f t="shared" si="1"/>
        <v>61.6</v>
      </c>
      <c r="G19">
        <v>6.1600000000000002E-2</v>
      </c>
      <c r="H19">
        <v>2.0699999999999998</v>
      </c>
      <c r="I19" s="1">
        <f t="shared" si="2"/>
        <v>1903.3333333333333</v>
      </c>
      <c r="J19">
        <f t="shared" si="3"/>
        <v>2070</v>
      </c>
      <c r="K19">
        <f t="shared" si="4"/>
        <v>2069.7600000000002</v>
      </c>
    </row>
    <row r="20" spans="4:13" ht="14.45" x14ac:dyDescent="0.3">
      <c r="D20">
        <v>35.200000000000003</v>
      </c>
      <c r="E20" s="1">
        <f t="shared" si="5"/>
        <v>56.033333333333331</v>
      </c>
      <c r="F20">
        <f t="shared" si="1"/>
        <v>68.599999999999994</v>
      </c>
      <c r="G20">
        <v>6.8599999999999994E-2</v>
      </c>
      <c r="H20">
        <v>2.41</v>
      </c>
      <c r="I20" s="1">
        <f t="shared" si="2"/>
        <v>1835.5555555555557</v>
      </c>
      <c r="J20">
        <f t="shared" si="3"/>
        <v>2410</v>
      </c>
      <c r="K20">
        <f>D20*F20</f>
        <v>2414.7199999999998</v>
      </c>
    </row>
    <row r="21" spans="4:13" ht="14.45" x14ac:dyDescent="0.3">
      <c r="D21">
        <v>36.700000000000003</v>
      </c>
      <c r="E21" s="1">
        <f t="shared" si="5"/>
        <v>55.04999999999999</v>
      </c>
      <c r="F21">
        <f t="shared" si="1"/>
        <v>36.799999999999997</v>
      </c>
      <c r="G21">
        <v>3.6799999999999999E-2</v>
      </c>
      <c r="H21">
        <v>1.35</v>
      </c>
      <c r="I21" s="1">
        <f t="shared" si="2"/>
        <v>1753.3333333333333</v>
      </c>
      <c r="J21">
        <f t="shared" si="3"/>
        <v>1350</v>
      </c>
      <c r="K21">
        <f t="shared" si="4"/>
        <v>1350.56</v>
      </c>
    </row>
    <row r="22" spans="4:13" ht="14.45" x14ac:dyDescent="0.3">
      <c r="D22">
        <v>38.299999999999997</v>
      </c>
      <c r="E22" s="1">
        <f t="shared" si="5"/>
        <v>53.4</v>
      </c>
      <c r="F22">
        <f t="shared" si="1"/>
        <v>48.7</v>
      </c>
      <c r="G22">
        <v>4.87E-2</v>
      </c>
      <c r="H22">
        <v>1.87</v>
      </c>
      <c r="I22" s="1">
        <f>(J22+J23+J24+J25+J26+J27+J28+J29+J30)/9</f>
        <v>1710.1111111111111</v>
      </c>
      <c r="J22">
        <f t="shared" si="3"/>
        <v>1870</v>
      </c>
      <c r="K22">
        <f t="shared" si="4"/>
        <v>1865.21</v>
      </c>
    </row>
    <row r="23" spans="4:13" ht="14.45" x14ac:dyDescent="0.3">
      <c r="D23">
        <v>39.9</v>
      </c>
      <c r="E23" s="1">
        <f t="shared" si="5"/>
        <v>51.633333333333333</v>
      </c>
      <c r="F23">
        <f t="shared" si="1"/>
        <v>58.9</v>
      </c>
      <c r="G23">
        <v>5.8900000000000001E-2</v>
      </c>
      <c r="H23">
        <v>2.35</v>
      </c>
      <c r="I23" s="1">
        <f>(J23+J24+J25+J26+J27+J28+J29+J30+J31)/9</f>
        <v>1723.4444444444443</v>
      </c>
      <c r="J23">
        <f t="shared" si="3"/>
        <v>2350</v>
      </c>
      <c r="K23">
        <f t="shared" si="4"/>
        <v>2350.1099999999997</v>
      </c>
    </row>
    <row r="24" spans="4:13" ht="14.45" x14ac:dyDescent="0.3">
      <c r="D24">
        <v>41.5</v>
      </c>
      <c r="E24" s="1">
        <f t="shared" si="5"/>
        <v>45.666666666666664</v>
      </c>
      <c r="F24">
        <f t="shared" si="1"/>
        <v>45.8</v>
      </c>
      <c r="G24">
        <v>4.58E-2</v>
      </c>
      <c r="H24">
        <v>1.9</v>
      </c>
      <c r="I24" s="1">
        <f t="shared" ref="I24:I84" si="6">(J24+J25+J26+J27+J28+J29+J30+J31+J32)/9</f>
        <v>1580.1111111111111</v>
      </c>
      <c r="J24">
        <f t="shared" si="3"/>
        <v>1900</v>
      </c>
      <c r="K24">
        <f t="shared" si="4"/>
        <v>1900.6999999999998</v>
      </c>
    </row>
    <row r="25" spans="4:13" ht="21" x14ac:dyDescent="0.35">
      <c r="D25">
        <v>43</v>
      </c>
      <c r="E25" s="1">
        <f t="shared" si="5"/>
        <v>45.066666666666663</v>
      </c>
      <c r="F25">
        <f t="shared" si="1"/>
        <v>51</v>
      </c>
      <c r="G25">
        <v>5.0999999999999997E-2</v>
      </c>
      <c r="H25">
        <v>2.19</v>
      </c>
      <c r="I25" s="1">
        <f t="shared" si="6"/>
        <v>1542.3333333333333</v>
      </c>
      <c r="J25">
        <f t="shared" si="3"/>
        <v>2190</v>
      </c>
      <c r="K25">
        <f t="shared" si="4"/>
        <v>2193</v>
      </c>
      <c r="M25" s="4" t="s">
        <v>14</v>
      </c>
    </row>
    <row r="26" spans="4:13" ht="14.45" x14ac:dyDescent="0.3">
      <c r="D26">
        <v>44.6</v>
      </c>
      <c r="E26" s="1">
        <f t="shared" si="5"/>
        <v>42.05</v>
      </c>
      <c r="F26">
        <f t="shared" si="1"/>
        <v>32.800000000000004</v>
      </c>
      <c r="G26">
        <v>3.2800000000000003E-2</v>
      </c>
      <c r="H26">
        <v>1.46</v>
      </c>
      <c r="I26" s="1">
        <f t="shared" si="6"/>
        <v>1447.8888888888889</v>
      </c>
      <c r="J26">
        <f t="shared" si="3"/>
        <v>1460</v>
      </c>
      <c r="K26">
        <f t="shared" si="4"/>
        <v>1462.8800000000003</v>
      </c>
    </row>
    <row r="27" spans="4:13" x14ac:dyDescent="0.25">
      <c r="D27">
        <v>46.2</v>
      </c>
      <c r="E27" s="1">
        <f t="shared" si="5"/>
        <v>37.883333333333333</v>
      </c>
      <c r="F27">
        <f t="shared" si="1"/>
        <v>33.200000000000003</v>
      </c>
      <c r="G27">
        <v>3.32E-2</v>
      </c>
      <c r="H27">
        <v>1.53</v>
      </c>
      <c r="I27" s="1">
        <f t="shared" si="6"/>
        <v>1440.1111111111111</v>
      </c>
      <c r="J27">
        <f t="shared" si="3"/>
        <v>1530</v>
      </c>
      <c r="K27">
        <f t="shared" si="4"/>
        <v>1533.8400000000001</v>
      </c>
    </row>
    <row r="28" spans="4:13" x14ac:dyDescent="0.25">
      <c r="D28">
        <v>47.7</v>
      </c>
      <c r="E28" s="1">
        <f t="shared" si="5"/>
        <v>33.400000000000006</v>
      </c>
      <c r="F28">
        <f t="shared" si="1"/>
        <v>30.599999999999998</v>
      </c>
      <c r="G28">
        <v>3.0599999999999999E-2</v>
      </c>
      <c r="H28">
        <v>1.46</v>
      </c>
      <c r="I28" s="1">
        <f t="shared" si="6"/>
        <v>1430.1111111111111</v>
      </c>
      <c r="J28">
        <f t="shared" si="3"/>
        <v>1460</v>
      </c>
      <c r="K28">
        <f t="shared" si="4"/>
        <v>1459.62</v>
      </c>
    </row>
    <row r="29" spans="4:13" x14ac:dyDescent="0.25">
      <c r="D29">
        <v>49.3</v>
      </c>
      <c r="E29" s="1">
        <f t="shared" si="5"/>
        <v>31.216666666666669</v>
      </c>
      <c r="F29">
        <f t="shared" si="1"/>
        <v>33.9</v>
      </c>
      <c r="G29">
        <v>3.39E-2</v>
      </c>
      <c r="H29">
        <v>1.67</v>
      </c>
      <c r="I29" s="1">
        <f t="shared" si="6"/>
        <v>1429</v>
      </c>
      <c r="J29">
        <f t="shared" si="3"/>
        <v>1670</v>
      </c>
      <c r="K29">
        <f t="shared" si="4"/>
        <v>1671.2699999999998</v>
      </c>
    </row>
    <row r="30" spans="4:13" x14ac:dyDescent="0.25">
      <c r="D30">
        <v>50.9</v>
      </c>
      <c r="E30" s="1">
        <f t="shared" si="5"/>
        <v>29.016666666666666</v>
      </c>
      <c r="F30">
        <f t="shared" si="1"/>
        <v>18.899999999999999</v>
      </c>
      <c r="G30">
        <v>1.89E-2</v>
      </c>
      <c r="H30">
        <v>0.96099999999999997</v>
      </c>
      <c r="I30" s="1">
        <f t="shared" si="6"/>
        <v>1450.1111111111111</v>
      </c>
      <c r="J30">
        <f t="shared" si="3"/>
        <v>961</v>
      </c>
      <c r="K30">
        <f t="shared" si="4"/>
        <v>962.00999999999988</v>
      </c>
    </row>
    <row r="31" spans="4:13" x14ac:dyDescent="0.25">
      <c r="D31">
        <v>52.5</v>
      </c>
      <c r="E31" s="1">
        <f t="shared" si="5"/>
        <v>28.150000000000002</v>
      </c>
      <c r="F31">
        <f t="shared" si="1"/>
        <v>37.900000000000006</v>
      </c>
      <c r="G31">
        <v>3.7900000000000003E-2</v>
      </c>
      <c r="H31">
        <v>1.99</v>
      </c>
      <c r="I31" s="1">
        <f t="shared" si="6"/>
        <v>1504.4444444444443</v>
      </c>
      <c r="J31">
        <f t="shared" si="3"/>
        <v>1990</v>
      </c>
      <c r="K31">
        <f t="shared" si="4"/>
        <v>1989.7500000000002</v>
      </c>
    </row>
    <row r="32" spans="4:13" x14ac:dyDescent="0.25">
      <c r="D32">
        <v>54</v>
      </c>
      <c r="E32" s="1">
        <f t="shared" si="5"/>
        <v>26.966666666666669</v>
      </c>
      <c r="F32">
        <f t="shared" si="1"/>
        <v>19.599999999999998</v>
      </c>
      <c r="G32">
        <v>1.9599999999999999E-2</v>
      </c>
      <c r="H32">
        <v>1.06</v>
      </c>
      <c r="I32" s="1">
        <f t="shared" si="6"/>
        <v>1503.3333333333333</v>
      </c>
      <c r="J32">
        <f t="shared" si="3"/>
        <v>1060</v>
      </c>
      <c r="K32">
        <f t="shared" si="4"/>
        <v>1058.3999999999999</v>
      </c>
    </row>
    <row r="33" spans="4:11" x14ac:dyDescent="0.25">
      <c r="D33">
        <v>55.6</v>
      </c>
      <c r="E33" s="1">
        <f t="shared" si="5"/>
        <v>25.266666666666666</v>
      </c>
      <c r="F33">
        <f t="shared" si="1"/>
        <v>28</v>
      </c>
      <c r="G33">
        <v>2.8000000000000001E-2</v>
      </c>
      <c r="H33">
        <v>1.56</v>
      </c>
      <c r="I33" s="1">
        <f t="shared" si="6"/>
        <v>1454.5555555555557</v>
      </c>
      <c r="J33">
        <f t="shared" si="3"/>
        <v>1560</v>
      </c>
      <c r="K33">
        <f t="shared" si="4"/>
        <v>1556.8</v>
      </c>
    </row>
    <row r="34" spans="4:11" x14ac:dyDescent="0.25">
      <c r="D34">
        <v>57.2</v>
      </c>
      <c r="E34" s="1">
        <f t="shared" si="5"/>
        <v>26.083333333333332</v>
      </c>
      <c r="F34">
        <f t="shared" si="1"/>
        <v>23.5</v>
      </c>
      <c r="G34">
        <v>2.35E-2</v>
      </c>
      <c r="H34">
        <v>1.34</v>
      </c>
      <c r="I34" s="1">
        <f t="shared" si="6"/>
        <v>1394.5555555555557</v>
      </c>
      <c r="J34">
        <f t="shared" si="3"/>
        <v>1340</v>
      </c>
      <c r="K34">
        <f t="shared" si="4"/>
        <v>1344.2</v>
      </c>
    </row>
    <row r="35" spans="4:11" x14ac:dyDescent="0.25">
      <c r="D35">
        <v>58.8</v>
      </c>
      <c r="E35" s="1">
        <f t="shared" si="5"/>
        <v>23.666666666666668</v>
      </c>
      <c r="F35">
        <f t="shared" si="1"/>
        <v>23.7</v>
      </c>
      <c r="G35">
        <v>2.3699999999999999E-2</v>
      </c>
      <c r="H35">
        <v>1.39</v>
      </c>
      <c r="I35" s="1">
        <f t="shared" si="6"/>
        <v>1351.2222222222222</v>
      </c>
      <c r="J35">
        <f t="shared" si="3"/>
        <v>1390</v>
      </c>
      <c r="K35">
        <f t="shared" si="4"/>
        <v>1393.56</v>
      </c>
    </row>
    <row r="36" spans="4:11" x14ac:dyDescent="0.25">
      <c r="D36">
        <v>60.3</v>
      </c>
      <c r="E36" s="1">
        <f t="shared" si="5"/>
        <v>25.266666666666666</v>
      </c>
      <c r="F36">
        <f t="shared" si="1"/>
        <v>23.8</v>
      </c>
      <c r="G36">
        <v>2.3800000000000002E-2</v>
      </c>
      <c r="H36">
        <v>1.44</v>
      </c>
      <c r="I36" s="1">
        <f t="shared" si="6"/>
        <v>1285.3333333333333</v>
      </c>
      <c r="J36">
        <f t="shared" si="3"/>
        <v>1440</v>
      </c>
      <c r="K36">
        <f t="shared" si="4"/>
        <v>1435.1399999999999</v>
      </c>
    </row>
    <row r="37" spans="4:11" x14ac:dyDescent="0.25">
      <c r="D37">
        <v>61.9</v>
      </c>
      <c r="E37" s="1">
        <f t="shared" si="5"/>
        <v>24.316666666666666</v>
      </c>
      <c r="F37">
        <f t="shared" si="1"/>
        <v>23.400000000000002</v>
      </c>
      <c r="G37">
        <v>2.3400000000000001E-2</v>
      </c>
      <c r="H37">
        <v>1.45</v>
      </c>
      <c r="I37" s="1">
        <f t="shared" si="6"/>
        <v>1214.8888888888889</v>
      </c>
      <c r="J37">
        <f t="shared" si="3"/>
        <v>1450</v>
      </c>
      <c r="K37">
        <f t="shared" si="4"/>
        <v>1448.46</v>
      </c>
    </row>
    <row r="38" spans="4:11" x14ac:dyDescent="0.25">
      <c r="D38">
        <v>63.5</v>
      </c>
      <c r="E38" s="1">
        <f t="shared" si="5"/>
        <v>25.349999999999998</v>
      </c>
      <c r="F38">
        <f t="shared" si="1"/>
        <v>29.2</v>
      </c>
      <c r="G38">
        <v>2.92E-2</v>
      </c>
      <c r="H38">
        <v>1.86</v>
      </c>
      <c r="I38" s="1">
        <f t="shared" si="6"/>
        <v>1214.8888888888889</v>
      </c>
      <c r="J38">
        <f t="shared" si="3"/>
        <v>1860</v>
      </c>
      <c r="K38">
        <f t="shared" si="4"/>
        <v>1854.2</v>
      </c>
    </row>
    <row r="39" spans="4:11" x14ac:dyDescent="0.25">
      <c r="D39">
        <v>65.099999999999994</v>
      </c>
      <c r="E39" s="1">
        <f t="shared" si="5"/>
        <v>22.918333333333333</v>
      </c>
      <c r="F39">
        <f t="shared" si="1"/>
        <v>22.3</v>
      </c>
      <c r="G39">
        <v>2.23E-2</v>
      </c>
      <c r="H39">
        <v>1.45</v>
      </c>
      <c r="I39" s="1">
        <f t="shared" si="6"/>
        <v>1140.4444444444443</v>
      </c>
      <c r="J39">
        <f t="shared" si="3"/>
        <v>1450</v>
      </c>
      <c r="K39">
        <f t="shared" si="4"/>
        <v>1451.73</v>
      </c>
    </row>
    <row r="40" spans="4:11" x14ac:dyDescent="0.25">
      <c r="D40">
        <v>66.599999999999994</v>
      </c>
      <c r="E40" s="1">
        <f t="shared" si="5"/>
        <v>21.385000000000002</v>
      </c>
      <c r="F40">
        <f t="shared" si="1"/>
        <v>29.7</v>
      </c>
      <c r="G40">
        <v>2.9700000000000001E-2</v>
      </c>
      <c r="H40">
        <v>1.98</v>
      </c>
      <c r="I40" s="1">
        <f t="shared" si="6"/>
        <v>1090.2222222222222</v>
      </c>
      <c r="J40">
        <f t="shared" si="3"/>
        <v>1980</v>
      </c>
      <c r="K40">
        <f t="shared" si="4"/>
        <v>1978.0199999999998</v>
      </c>
    </row>
    <row r="41" spans="4:11" x14ac:dyDescent="0.25">
      <c r="D41">
        <v>68.2</v>
      </c>
      <c r="E41" s="1">
        <f t="shared" si="5"/>
        <v>19.701666666666664</v>
      </c>
      <c r="F41">
        <f t="shared" si="1"/>
        <v>9.11</v>
      </c>
      <c r="G41">
        <v>9.11E-3</v>
      </c>
      <c r="H41">
        <v>0.621</v>
      </c>
      <c r="I41" s="1">
        <f t="shared" si="6"/>
        <v>964.77777777777783</v>
      </c>
      <c r="J41">
        <f t="shared" si="3"/>
        <v>621</v>
      </c>
      <c r="K41">
        <f t="shared" si="4"/>
        <v>621.30200000000002</v>
      </c>
    </row>
    <row r="42" spans="4:11" x14ac:dyDescent="0.25">
      <c r="D42">
        <v>69.8</v>
      </c>
      <c r="E42" s="1">
        <f t="shared" si="5"/>
        <v>16.651666666666667</v>
      </c>
      <c r="F42">
        <f t="shared" si="1"/>
        <v>14.6</v>
      </c>
      <c r="G42">
        <v>1.46E-2</v>
      </c>
      <c r="H42">
        <v>1.02</v>
      </c>
      <c r="I42" s="1">
        <f t="shared" si="6"/>
        <v>1014.6666666666666</v>
      </c>
      <c r="J42">
        <f t="shared" si="3"/>
        <v>1020</v>
      </c>
      <c r="K42">
        <f t="shared" si="4"/>
        <v>1019.0799999999999</v>
      </c>
    </row>
    <row r="43" spans="4:11" x14ac:dyDescent="0.25">
      <c r="D43">
        <v>71.3</v>
      </c>
      <c r="E43" s="1">
        <f t="shared" si="5"/>
        <v>14.735000000000001</v>
      </c>
      <c r="F43">
        <f t="shared" si="1"/>
        <v>13.299999999999999</v>
      </c>
      <c r="G43">
        <v>1.3299999999999999E-2</v>
      </c>
      <c r="H43">
        <v>0.95</v>
      </c>
      <c r="I43" s="1">
        <f t="shared" si="6"/>
        <v>1056.8888888888889</v>
      </c>
      <c r="J43">
        <f t="shared" si="3"/>
        <v>950</v>
      </c>
      <c r="K43">
        <f t="shared" si="4"/>
        <v>948.28999999999985</v>
      </c>
    </row>
    <row r="44" spans="4:11" x14ac:dyDescent="0.25">
      <c r="D44">
        <v>72.900000000000006</v>
      </c>
      <c r="E44" s="1">
        <f t="shared" si="5"/>
        <v>12.968333333333332</v>
      </c>
      <c r="F44">
        <f t="shared" si="1"/>
        <v>10.9</v>
      </c>
      <c r="G44">
        <v>1.09E-2</v>
      </c>
      <c r="H44">
        <v>0.79700000000000004</v>
      </c>
      <c r="I44" s="1">
        <f t="shared" si="6"/>
        <v>1082.4444444444443</v>
      </c>
      <c r="J44">
        <f t="shared" si="3"/>
        <v>797</v>
      </c>
      <c r="K44">
        <f t="shared" si="4"/>
        <v>794.61000000000013</v>
      </c>
    </row>
    <row r="45" spans="4:11" x14ac:dyDescent="0.25">
      <c r="D45">
        <v>74.5</v>
      </c>
      <c r="E45" s="1">
        <f t="shared" si="5"/>
        <v>13.999999999999998</v>
      </c>
      <c r="F45">
        <f t="shared" si="1"/>
        <v>10.8</v>
      </c>
      <c r="G45">
        <v>1.0800000000000001E-2</v>
      </c>
      <c r="H45">
        <v>0.80600000000000005</v>
      </c>
      <c r="I45" s="1">
        <f t="shared" si="6"/>
        <v>1127.2222222222222</v>
      </c>
      <c r="J45">
        <f t="shared" si="3"/>
        <v>806</v>
      </c>
      <c r="K45">
        <f t="shared" si="4"/>
        <v>804.6</v>
      </c>
    </row>
    <row r="46" spans="4:11" x14ac:dyDescent="0.25">
      <c r="D46">
        <v>76.099999999999994</v>
      </c>
      <c r="E46" s="1">
        <f t="shared" si="5"/>
        <v>13.666666666666664</v>
      </c>
      <c r="F46">
        <f t="shared" si="1"/>
        <v>19.099999999999998</v>
      </c>
      <c r="G46">
        <v>1.9099999999999999E-2</v>
      </c>
      <c r="H46">
        <v>1.45</v>
      </c>
      <c r="I46" s="1">
        <f t="shared" si="6"/>
        <v>1161</v>
      </c>
      <c r="J46">
        <f t="shared" si="3"/>
        <v>1450</v>
      </c>
      <c r="K46">
        <f t="shared" si="4"/>
        <v>1453.5099999999998</v>
      </c>
    </row>
    <row r="47" spans="4:11" x14ac:dyDescent="0.25">
      <c r="D47">
        <v>77.599999999999994</v>
      </c>
      <c r="E47" s="1">
        <f t="shared" si="5"/>
        <v>13.199999999999998</v>
      </c>
      <c r="F47">
        <f t="shared" si="1"/>
        <v>15.299999999999999</v>
      </c>
      <c r="G47">
        <v>1.5299999999999999E-2</v>
      </c>
      <c r="H47">
        <v>1.19</v>
      </c>
      <c r="I47" s="1">
        <f t="shared" si="6"/>
        <v>1106.5555555555557</v>
      </c>
      <c r="J47">
        <f t="shared" si="3"/>
        <v>1190</v>
      </c>
      <c r="K47">
        <f t="shared" si="4"/>
        <v>1187.2799999999997</v>
      </c>
    </row>
    <row r="48" spans="4:11" x14ac:dyDescent="0.25">
      <c r="D48">
        <v>79.2</v>
      </c>
      <c r="E48" s="1">
        <f t="shared" si="5"/>
        <v>13.549999999999999</v>
      </c>
      <c r="F48">
        <f t="shared" si="1"/>
        <v>12.6</v>
      </c>
      <c r="G48">
        <v>1.26E-2</v>
      </c>
      <c r="H48">
        <v>0.998</v>
      </c>
      <c r="I48" s="1">
        <f t="shared" si="6"/>
        <v>1124.3333333333333</v>
      </c>
      <c r="J48">
        <f t="shared" si="3"/>
        <v>998</v>
      </c>
      <c r="K48">
        <f t="shared" si="4"/>
        <v>997.92</v>
      </c>
    </row>
    <row r="49" spans="4:11" x14ac:dyDescent="0.25">
      <c r="D49">
        <v>80.8</v>
      </c>
      <c r="E49" s="1">
        <f t="shared" si="5"/>
        <v>14.516666666666666</v>
      </c>
      <c r="F49">
        <f t="shared" si="1"/>
        <v>10.5</v>
      </c>
      <c r="G49">
        <v>1.0500000000000001E-2</v>
      </c>
      <c r="H49">
        <v>0.85099999999999998</v>
      </c>
      <c r="I49" s="1">
        <f t="shared" si="6"/>
        <v>1130.1111111111111</v>
      </c>
      <c r="J49">
        <f t="shared" si="3"/>
        <v>851</v>
      </c>
      <c r="K49">
        <f t="shared" si="4"/>
        <v>848.4</v>
      </c>
    </row>
    <row r="50" spans="4:11" x14ac:dyDescent="0.25">
      <c r="D50">
        <v>82.4</v>
      </c>
      <c r="E50" s="1">
        <f t="shared" si="5"/>
        <v>13.633333333333333</v>
      </c>
      <c r="F50">
        <f t="shared" si="1"/>
        <v>13</v>
      </c>
      <c r="G50">
        <v>1.2999999999999999E-2</v>
      </c>
      <c r="H50">
        <v>1.07</v>
      </c>
      <c r="I50" s="1">
        <f t="shared" si="6"/>
        <v>1130</v>
      </c>
      <c r="J50">
        <f t="shared" si="3"/>
        <v>1070</v>
      </c>
      <c r="K50">
        <f t="shared" si="4"/>
        <v>1071.2</v>
      </c>
    </row>
    <row r="51" spans="4:11" x14ac:dyDescent="0.25">
      <c r="D51">
        <v>83.9</v>
      </c>
      <c r="E51" s="1">
        <f t="shared" si="5"/>
        <v>13.383333333333333</v>
      </c>
      <c r="F51">
        <f t="shared" si="1"/>
        <v>16.600000000000001</v>
      </c>
      <c r="G51">
        <v>1.66E-2</v>
      </c>
      <c r="H51">
        <v>1.4</v>
      </c>
      <c r="I51" s="1">
        <f t="shared" si="6"/>
        <v>1145.5555555555557</v>
      </c>
      <c r="J51">
        <f t="shared" si="3"/>
        <v>1400</v>
      </c>
      <c r="K51">
        <f t="shared" si="4"/>
        <v>1392.7400000000002</v>
      </c>
    </row>
    <row r="52" spans="4:11" x14ac:dyDescent="0.25">
      <c r="D52">
        <v>85.5</v>
      </c>
      <c r="E52" s="1">
        <f t="shared" si="5"/>
        <v>13.383333333333333</v>
      </c>
      <c r="F52">
        <f t="shared" si="1"/>
        <v>13.799999999999999</v>
      </c>
      <c r="G52">
        <v>1.38E-2</v>
      </c>
      <c r="H52">
        <v>1.18</v>
      </c>
      <c r="I52" s="1">
        <f t="shared" si="6"/>
        <v>1071.3333333333333</v>
      </c>
      <c r="J52">
        <f t="shared" si="3"/>
        <v>1180</v>
      </c>
      <c r="K52">
        <f t="shared" si="4"/>
        <v>1179.8999999999999</v>
      </c>
    </row>
    <row r="53" spans="4:11" x14ac:dyDescent="0.25">
      <c r="D53">
        <v>87.1</v>
      </c>
      <c r="E53" s="1">
        <f t="shared" si="5"/>
        <v>13.399999999999999</v>
      </c>
      <c r="F53">
        <f t="shared" si="1"/>
        <v>13.799999999999999</v>
      </c>
      <c r="G53">
        <v>1.38E-2</v>
      </c>
      <c r="H53">
        <v>1.2</v>
      </c>
      <c r="I53" s="1">
        <f t="shared" si="6"/>
        <v>1071.3333333333333</v>
      </c>
      <c r="J53">
        <f t="shared" si="3"/>
        <v>1200</v>
      </c>
      <c r="K53">
        <f t="shared" si="4"/>
        <v>1201.9799999999998</v>
      </c>
    </row>
    <row r="54" spans="4:11" x14ac:dyDescent="0.25">
      <c r="D54">
        <v>88.6</v>
      </c>
      <c r="E54" s="1">
        <f t="shared" si="5"/>
        <v>13.699999999999998</v>
      </c>
      <c r="F54">
        <f t="shared" si="1"/>
        <v>12.6</v>
      </c>
      <c r="G54">
        <v>1.26E-2</v>
      </c>
      <c r="H54">
        <v>1.1100000000000001</v>
      </c>
      <c r="I54" s="1">
        <f t="shared" si="6"/>
        <v>1059.1111111111111</v>
      </c>
      <c r="J54">
        <f t="shared" si="3"/>
        <v>1110</v>
      </c>
      <c r="K54">
        <f t="shared" si="4"/>
        <v>1116.3599999999999</v>
      </c>
    </row>
    <row r="55" spans="4:11" x14ac:dyDescent="0.25">
      <c r="D55">
        <v>90.2</v>
      </c>
      <c r="E55" s="1">
        <f t="shared" si="5"/>
        <v>12.799999999999999</v>
      </c>
      <c r="F55">
        <f t="shared" si="1"/>
        <v>10.6</v>
      </c>
      <c r="G55">
        <v>1.06E-2</v>
      </c>
      <c r="H55">
        <v>0.96</v>
      </c>
      <c r="I55" s="1">
        <f t="shared" si="6"/>
        <v>1045.4444444444443</v>
      </c>
      <c r="J55">
        <f t="shared" si="3"/>
        <v>960</v>
      </c>
      <c r="K55">
        <f t="shared" si="4"/>
        <v>956.12</v>
      </c>
    </row>
    <row r="56" spans="4:11" x14ac:dyDescent="0.25">
      <c r="D56">
        <v>91.8</v>
      </c>
      <c r="E56" s="1">
        <f t="shared" si="5"/>
        <v>11.993333333333332</v>
      </c>
      <c r="F56">
        <f t="shared" si="1"/>
        <v>14.8</v>
      </c>
      <c r="G56">
        <v>1.4800000000000001E-2</v>
      </c>
      <c r="H56">
        <v>1.35</v>
      </c>
      <c r="I56" s="1">
        <f t="shared" si="6"/>
        <v>1052.1111111111111</v>
      </c>
      <c r="J56">
        <f t="shared" si="3"/>
        <v>1350</v>
      </c>
      <c r="K56">
        <f t="shared" si="4"/>
        <v>1358.64</v>
      </c>
    </row>
    <row r="57" spans="4:11" x14ac:dyDescent="0.25">
      <c r="D57">
        <v>93.4</v>
      </c>
      <c r="E57" s="1">
        <f t="shared" si="5"/>
        <v>11.793333333333335</v>
      </c>
      <c r="F57">
        <f t="shared" si="1"/>
        <v>11.2</v>
      </c>
      <c r="G57">
        <v>1.12E-2</v>
      </c>
      <c r="H57">
        <v>1.05</v>
      </c>
      <c r="I57" s="1">
        <f t="shared" si="6"/>
        <v>965.88888888888891</v>
      </c>
      <c r="J57">
        <f t="shared" si="3"/>
        <v>1050</v>
      </c>
      <c r="K57">
        <f t="shared" si="4"/>
        <v>1046.08</v>
      </c>
    </row>
    <row r="58" spans="4:11" x14ac:dyDescent="0.25">
      <c r="D58">
        <v>94.9</v>
      </c>
      <c r="E58" s="1">
        <f t="shared" si="5"/>
        <v>10.936666666666666</v>
      </c>
      <c r="F58">
        <f t="shared" si="1"/>
        <v>8.9599999999999991</v>
      </c>
      <c r="G58">
        <v>8.9599999999999992E-3</v>
      </c>
      <c r="H58">
        <v>0.85</v>
      </c>
      <c r="I58" s="1">
        <f t="shared" si="6"/>
        <v>958.55555555555554</v>
      </c>
      <c r="J58">
        <f t="shared" si="3"/>
        <v>850</v>
      </c>
      <c r="K58">
        <f t="shared" si="4"/>
        <v>850.30399999999997</v>
      </c>
    </row>
    <row r="59" spans="4:11" x14ac:dyDescent="0.25">
      <c r="D59">
        <v>96.5</v>
      </c>
      <c r="E59" s="1">
        <f t="shared" si="5"/>
        <v>11.136666666666668</v>
      </c>
      <c r="F59">
        <f t="shared" si="1"/>
        <v>12.6</v>
      </c>
      <c r="G59">
        <v>1.26E-2</v>
      </c>
      <c r="H59">
        <v>1.21</v>
      </c>
      <c r="I59" s="1">
        <f t="shared" si="6"/>
        <v>994.11111111111109</v>
      </c>
      <c r="J59">
        <f t="shared" si="3"/>
        <v>1210</v>
      </c>
      <c r="K59">
        <f t="shared" si="4"/>
        <v>1215.8999999999999</v>
      </c>
    </row>
    <row r="60" spans="4:11" x14ac:dyDescent="0.25">
      <c r="D60">
        <v>98.1</v>
      </c>
      <c r="E60" s="1">
        <f t="shared" si="5"/>
        <v>10.469999999999999</v>
      </c>
      <c r="F60">
        <f t="shared" si="1"/>
        <v>7.46</v>
      </c>
      <c r="G60">
        <v>7.4599999999999996E-3</v>
      </c>
      <c r="H60">
        <v>0.73199999999999998</v>
      </c>
      <c r="I60" s="1">
        <f t="shared" si="6"/>
        <v>946.77777777777783</v>
      </c>
      <c r="J60">
        <f t="shared" si="3"/>
        <v>732</v>
      </c>
      <c r="K60">
        <f t="shared" si="4"/>
        <v>731.82599999999991</v>
      </c>
    </row>
    <row r="61" spans="4:11" x14ac:dyDescent="0.25">
      <c r="D61">
        <v>99.7</v>
      </c>
      <c r="E61" s="1">
        <f t="shared" si="5"/>
        <v>10.203333333333335</v>
      </c>
      <c r="F61">
        <f t="shared" si="1"/>
        <v>11.799999999999999</v>
      </c>
      <c r="G61">
        <v>1.18E-2</v>
      </c>
      <c r="H61">
        <v>1.18</v>
      </c>
      <c r="I61" s="1">
        <f t="shared" si="6"/>
        <v>1066.5555555555557</v>
      </c>
      <c r="J61">
        <f t="shared" si="3"/>
        <v>1180</v>
      </c>
      <c r="K61">
        <f t="shared" si="4"/>
        <v>1176.46</v>
      </c>
    </row>
    <row r="62" spans="4:11" x14ac:dyDescent="0.25">
      <c r="D62">
        <v>101</v>
      </c>
      <c r="E62" s="1">
        <f t="shared" si="5"/>
        <v>10.343333333333332</v>
      </c>
      <c r="F62">
        <f t="shared" si="1"/>
        <v>10.8</v>
      </c>
      <c r="G62">
        <v>1.0800000000000001E-2</v>
      </c>
      <c r="H62">
        <v>1.0900000000000001</v>
      </c>
      <c r="I62" s="1">
        <f t="shared" si="6"/>
        <v>1028</v>
      </c>
      <c r="J62">
        <f t="shared" si="3"/>
        <v>1090</v>
      </c>
      <c r="K62">
        <f t="shared" si="4"/>
        <v>1090.8000000000002</v>
      </c>
    </row>
    <row r="63" spans="4:11" x14ac:dyDescent="0.25">
      <c r="D63">
        <v>103</v>
      </c>
      <c r="E63" s="1">
        <f t="shared" si="5"/>
        <v>9.1466666666666665</v>
      </c>
      <c r="F63">
        <f t="shared" si="1"/>
        <v>9.6</v>
      </c>
      <c r="G63">
        <v>9.5999999999999992E-3</v>
      </c>
      <c r="H63">
        <v>0.98699999999999999</v>
      </c>
      <c r="I63" s="1">
        <f t="shared" si="6"/>
        <v>1100.2222222222222</v>
      </c>
      <c r="J63">
        <f t="shared" si="3"/>
        <v>987</v>
      </c>
      <c r="K63">
        <f t="shared" si="4"/>
        <v>988.8</v>
      </c>
    </row>
    <row r="64" spans="4:11" x14ac:dyDescent="0.25">
      <c r="D64">
        <v>104</v>
      </c>
      <c r="E64" s="1">
        <f t="shared" si="5"/>
        <v>9.4283333333333328</v>
      </c>
      <c r="F64">
        <f t="shared" si="1"/>
        <v>9.7999999999999989</v>
      </c>
      <c r="G64">
        <v>9.7999999999999997E-3</v>
      </c>
      <c r="H64">
        <v>1.02</v>
      </c>
      <c r="I64" s="1">
        <f t="shared" si="6"/>
        <v>1105</v>
      </c>
      <c r="J64">
        <f t="shared" si="3"/>
        <v>1020</v>
      </c>
      <c r="K64">
        <f t="shared" si="4"/>
        <v>1019.1999999999999</v>
      </c>
    </row>
    <row r="65" spans="4:11" x14ac:dyDescent="0.25">
      <c r="D65">
        <v>106</v>
      </c>
      <c r="E65" s="1">
        <f t="shared" si="5"/>
        <v>9.2449999999999992</v>
      </c>
      <c r="F65">
        <f t="shared" si="1"/>
        <v>5.42</v>
      </c>
      <c r="G65">
        <v>5.4200000000000003E-3</v>
      </c>
      <c r="H65">
        <v>0.57399999999999995</v>
      </c>
      <c r="I65" s="1">
        <f t="shared" si="6"/>
        <v>1118.3333333333333</v>
      </c>
      <c r="J65">
        <f t="shared" si="3"/>
        <v>574</v>
      </c>
      <c r="K65">
        <f t="shared" si="4"/>
        <v>574.52</v>
      </c>
    </row>
    <row r="66" spans="4:11" x14ac:dyDescent="0.25">
      <c r="D66">
        <v>108</v>
      </c>
      <c r="E66" s="1">
        <f t="shared" si="5"/>
        <v>8.6266666666666669</v>
      </c>
      <c r="F66">
        <f t="shared" si="1"/>
        <v>9.15</v>
      </c>
      <c r="G66">
        <v>9.1500000000000001E-3</v>
      </c>
      <c r="H66">
        <v>0.98399999999999999</v>
      </c>
      <c r="I66" s="1">
        <f t="shared" si="6"/>
        <v>1172.3333333333333</v>
      </c>
      <c r="J66">
        <f t="shared" si="3"/>
        <v>984</v>
      </c>
      <c r="K66">
        <f t="shared" si="4"/>
        <v>988.2</v>
      </c>
    </row>
    <row r="67" spans="4:11" x14ac:dyDescent="0.25">
      <c r="D67">
        <v>109</v>
      </c>
      <c r="E67" s="1">
        <f t="shared" si="5"/>
        <v>9.7266666666666666</v>
      </c>
      <c r="F67">
        <f t="shared" si="1"/>
        <v>10.7</v>
      </c>
      <c r="G67">
        <v>1.0699999999999999E-2</v>
      </c>
      <c r="H67">
        <v>1.17</v>
      </c>
      <c r="I67" s="1">
        <f t="shared" si="6"/>
        <v>1151.4444444444443</v>
      </c>
      <c r="J67">
        <f t="shared" si="3"/>
        <v>1170</v>
      </c>
      <c r="K67">
        <f t="shared" si="4"/>
        <v>1166.3</v>
      </c>
    </row>
    <row r="68" spans="4:11" x14ac:dyDescent="0.25">
      <c r="D68">
        <v>111</v>
      </c>
      <c r="E68" s="1">
        <f t="shared" si="5"/>
        <v>9.3133333333333344</v>
      </c>
      <c r="F68">
        <f t="shared" si="1"/>
        <v>7.09</v>
      </c>
      <c r="G68">
        <v>7.0899999999999999E-3</v>
      </c>
      <c r="H68">
        <v>0.78400000000000003</v>
      </c>
      <c r="I68" s="1">
        <f t="shared" si="6"/>
        <v>1108.1111111111111</v>
      </c>
      <c r="J68">
        <f t="shared" si="3"/>
        <v>784</v>
      </c>
      <c r="K68">
        <f t="shared" si="4"/>
        <v>786.99</v>
      </c>
    </row>
    <row r="69" spans="4:11" x14ac:dyDescent="0.25">
      <c r="D69">
        <v>112</v>
      </c>
      <c r="E69" s="1">
        <f t="shared" si="5"/>
        <v>10.926666666666668</v>
      </c>
      <c r="F69">
        <f t="shared" ref="F69:F93" si="7">G69*1000</f>
        <v>16.2</v>
      </c>
      <c r="G69">
        <v>1.6199999999999999E-2</v>
      </c>
      <c r="H69">
        <v>1.81</v>
      </c>
      <c r="I69" s="1">
        <f t="shared" si="6"/>
        <v>1114</v>
      </c>
      <c r="J69">
        <f t="shared" ref="J69:J93" si="8">H69*1000</f>
        <v>1810</v>
      </c>
      <c r="K69">
        <f t="shared" ref="K69:K93" si="9">D69*F69</f>
        <v>1814.3999999999999</v>
      </c>
    </row>
    <row r="70" spans="4:11" x14ac:dyDescent="0.25">
      <c r="D70">
        <v>114</v>
      </c>
      <c r="E70" s="1">
        <f t="shared" si="5"/>
        <v>10.87</v>
      </c>
      <c r="F70">
        <f t="shared" si="7"/>
        <v>7.32</v>
      </c>
      <c r="G70">
        <v>7.3200000000000001E-3</v>
      </c>
      <c r="H70">
        <v>0.83299999999999996</v>
      </c>
      <c r="I70" s="1">
        <f t="shared" si="6"/>
        <v>1011.7777777777778</v>
      </c>
      <c r="J70">
        <f t="shared" si="8"/>
        <v>833</v>
      </c>
      <c r="K70">
        <f t="shared" si="9"/>
        <v>834.48</v>
      </c>
    </row>
    <row r="71" spans="4:11" x14ac:dyDescent="0.25">
      <c r="D71">
        <v>115</v>
      </c>
      <c r="E71" s="1">
        <f t="shared" si="5"/>
        <v>10.691666666666668</v>
      </c>
      <c r="F71">
        <f t="shared" si="7"/>
        <v>15.100000000000001</v>
      </c>
      <c r="G71">
        <v>1.5100000000000001E-2</v>
      </c>
      <c r="H71">
        <v>1.74</v>
      </c>
      <c r="I71" s="1">
        <f t="shared" si="6"/>
        <v>975.33333333333337</v>
      </c>
      <c r="J71">
        <f t="shared" si="8"/>
        <v>1740</v>
      </c>
      <c r="K71">
        <f t="shared" si="9"/>
        <v>1736.5000000000002</v>
      </c>
    </row>
    <row r="72" spans="4:11" x14ac:dyDescent="0.25">
      <c r="D72">
        <v>117</v>
      </c>
      <c r="E72" s="1">
        <f t="shared" ref="E72:E88" si="10">(F69+F70+F71+F72+F73+F74)/6</f>
        <v>10.984999999999999</v>
      </c>
      <c r="F72">
        <f t="shared" si="7"/>
        <v>8.81</v>
      </c>
      <c r="G72">
        <v>8.8100000000000001E-3</v>
      </c>
      <c r="H72">
        <v>1.03</v>
      </c>
      <c r="I72" s="1">
        <f t="shared" si="6"/>
        <v>892.88888888888891</v>
      </c>
      <c r="J72">
        <f t="shared" si="8"/>
        <v>1030</v>
      </c>
      <c r="K72">
        <f t="shared" si="9"/>
        <v>1030.77</v>
      </c>
    </row>
    <row r="73" spans="4:11" x14ac:dyDescent="0.25">
      <c r="D73">
        <v>119</v>
      </c>
      <c r="E73" s="1">
        <f t="shared" si="10"/>
        <v>9.3766666666666669</v>
      </c>
      <c r="F73">
        <f t="shared" si="7"/>
        <v>9.629999999999999</v>
      </c>
      <c r="G73">
        <v>9.6299999999999997E-3</v>
      </c>
      <c r="H73">
        <v>1.1399999999999999</v>
      </c>
      <c r="I73" s="1">
        <f t="shared" si="6"/>
        <v>832.11111111111109</v>
      </c>
      <c r="J73">
        <f t="shared" si="8"/>
        <v>1140</v>
      </c>
      <c r="K73">
        <f t="shared" si="9"/>
        <v>1145.9699999999998</v>
      </c>
    </row>
    <row r="74" spans="4:11" x14ac:dyDescent="0.25">
      <c r="D74">
        <v>120</v>
      </c>
      <c r="E74" s="1">
        <f t="shared" si="10"/>
        <v>9.2116666666666678</v>
      </c>
      <c r="F74">
        <f t="shared" si="7"/>
        <v>8.85</v>
      </c>
      <c r="G74">
        <v>8.8500000000000002E-3</v>
      </c>
      <c r="H74">
        <v>1.06</v>
      </c>
      <c r="I74" s="1">
        <f t="shared" si="6"/>
        <v>837.66666666666663</v>
      </c>
      <c r="J74">
        <f t="shared" si="8"/>
        <v>1060</v>
      </c>
      <c r="K74">
        <f t="shared" si="9"/>
        <v>1062</v>
      </c>
    </row>
    <row r="75" spans="4:11" x14ac:dyDescent="0.25">
      <c r="D75">
        <v>122</v>
      </c>
      <c r="E75" s="1">
        <f t="shared" si="10"/>
        <v>7.8133333333333335</v>
      </c>
      <c r="F75">
        <f t="shared" si="7"/>
        <v>6.5500000000000007</v>
      </c>
      <c r="G75">
        <v>6.5500000000000003E-3</v>
      </c>
      <c r="H75">
        <v>0.79600000000000004</v>
      </c>
      <c r="I75" s="1">
        <f t="shared" si="6"/>
        <v>834.33333333333337</v>
      </c>
      <c r="J75">
        <f t="shared" si="8"/>
        <v>796</v>
      </c>
      <c r="K75">
        <f t="shared" si="9"/>
        <v>799.10000000000014</v>
      </c>
    </row>
    <row r="76" spans="4:11" x14ac:dyDescent="0.25">
      <c r="D76">
        <v>123</v>
      </c>
      <c r="E76" s="1">
        <f t="shared" si="10"/>
        <v>7.5183333333333335</v>
      </c>
      <c r="F76">
        <f t="shared" si="7"/>
        <v>6.33</v>
      </c>
      <c r="G76">
        <v>6.3299999999999997E-3</v>
      </c>
      <c r="H76">
        <v>0.78</v>
      </c>
      <c r="I76" s="1">
        <f t="shared" si="6"/>
        <v>810.22222222222217</v>
      </c>
      <c r="J76">
        <f t="shared" si="8"/>
        <v>780</v>
      </c>
      <c r="K76">
        <f t="shared" si="9"/>
        <v>778.59</v>
      </c>
    </row>
    <row r="77" spans="4:11" x14ac:dyDescent="0.25">
      <c r="D77">
        <v>125</v>
      </c>
      <c r="E77" s="1">
        <f t="shared" si="10"/>
        <v>6.57</v>
      </c>
      <c r="F77">
        <f t="shared" si="7"/>
        <v>6.71</v>
      </c>
      <c r="G77">
        <v>6.7099999999999998E-3</v>
      </c>
      <c r="H77">
        <v>0.83699999999999997</v>
      </c>
      <c r="I77" s="1">
        <f t="shared" si="6"/>
        <v>963.55555555555554</v>
      </c>
      <c r="J77">
        <f t="shared" si="8"/>
        <v>837</v>
      </c>
      <c r="K77">
        <f t="shared" si="9"/>
        <v>838.75</v>
      </c>
    </row>
    <row r="78" spans="4:11" x14ac:dyDescent="0.25">
      <c r="D78">
        <v>126</v>
      </c>
      <c r="E78" s="1">
        <f t="shared" si="10"/>
        <v>6.38</v>
      </c>
      <c r="F78">
        <f t="shared" si="7"/>
        <v>7.04</v>
      </c>
      <c r="G78">
        <v>7.0400000000000003E-3</v>
      </c>
      <c r="H78">
        <v>0.89</v>
      </c>
      <c r="I78" s="1">
        <f t="shared" si="6"/>
        <v>981</v>
      </c>
      <c r="J78">
        <f t="shared" si="8"/>
        <v>890</v>
      </c>
      <c r="K78">
        <f t="shared" si="9"/>
        <v>887.04</v>
      </c>
    </row>
    <row r="79" spans="4:11" x14ac:dyDescent="0.25">
      <c r="D79">
        <v>128</v>
      </c>
      <c r="E79" s="1">
        <f t="shared" si="10"/>
        <v>5.9033333333333333</v>
      </c>
      <c r="F79">
        <f t="shared" si="7"/>
        <v>3.94</v>
      </c>
      <c r="G79">
        <v>3.9399999999999999E-3</v>
      </c>
      <c r="H79">
        <v>0.505</v>
      </c>
      <c r="I79" s="1">
        <f t="shared" si="6"/>
        <v>939.44444444444446</v>
      </c>
      <c r="J79">
        <f t="shared" si="8"/>
        <v>505</v>
      </c>
      <c r="K79">
        <f t="shared" si="9"/>
        <v>504.32</v>
      </c>
    </row>
    <row r="80" spans="4:11" x14ac:dyDescent="0.25">
      <c r="D80">
        <v>130</v>
      </c>
      <c r="E80" s="1">
        <f t="shared" si="10"/>
        <v>6.3366666666666669</v>
      </c>
      <c r="F80">
        <f t="shared" si="7"/>
        <v>7.71</v>
      </c>
      <c r="G80">
        <v>7.7099999999999998E-3</v>
      </c>
      <c r="H80">
        <v>0.998</v>
      </c>
      <c r="I80" s="1">
        <f t="shared" si="6"/>
        <v>936.33333333333337</v>
      </c>
      <c r="J80">
        <f t="shared" si="8"/>
        <v>998</v>
      </c>
      <c r="K80">
        <f t="shared" si="9"/>
        <v>1002.3</v>
      </c>
    </row>
    <row r="81" spans="4:11" x14ac:dyDescent="0.25">
      <c r="D81">
        <v>131</v>
      </c>
      <c r="E81" s="1">
        <f t="shared" si="10"/>
        <v>6.4933333333333332</v>
      </c>
      <c r="F81">
        <f t="shared" si="7"/>
        <v>3.69</v>
      </c>
      <c r="G81">
        <v>3.6900000000000001E-3</v>
      </c>
      <c r="H81">
        <v>0.48299999999999998</v>
      </c>
      <c r="I81" s="1">
        <f t="shared" si="6"/>
        <v>879.77777777777783</v>
      </c>
      <c r="J81">
        <f t="shared" si="8"/>
        <v>483</v>
      </c>
      <c r="K81">
        <f t="shared" si="9"/>
        <v>483.39</v>
      </c>
    </row>
    <row r="82" spans="4:11" x14ac:dyDescent="0.25">
      <c r="D82">
        <v>133</v>
      </c>
      <c r="E82" s="1">
        <f t="shared" si="10"/>
        <v>6.03</v>
      </c>
      <c r="F82">
        <f t="shared" si="7"/>
        <v>8.93</v>
      </c>
      <c r="G82">
        <v>8.9300000000000004E-3</v>
      </c>
      <c r="H82">
        <v>1.19</v>
      </c>
      <c r="I82" s="1">
        <f t="shared" si="6"/>
        <v>881.44444444444446</v>
      </c>
      <c r="J82">
        <f t="shared" si="8"/>
        <v>1190</v>
      </c>
      <c r="K82">
        <f t="shared" si="9"/>
        <v>1187.69</v>
      </c>
    </row>
    <row r="83" spans="4:11" x14ac:dyDescent="0.25">
      <c r="D83">
        <v>134</v>
      </c>
      <c r="E83" s="1">
        <f t="shared" si="10"/>
        <v>7.9899999999999993</v>
      </c>
      <c r="F83">
        <f t="shared" si="7"/>
        <v>7.6499999999999995</v>
      </c>
      <c r="G83">
        <v>7.6499999999999997E-3</v>
      </c>
      <c r="H83">
        <v>1.03</v>
      </c>
      <c r="I83" s="1">
        <f t="shared" si="6"/>
        <v>820.66666666666663</v>
      </c>
      <c r="J83">
        <f t="shared" si="8"/>
        <v>1030</v>
      </c>
      <c r="K83">
        <f t="shared" si="9"/>
        <v>1025.0999999999999</v>
      </c>
    </row>
    <row r="84" spans="4:11" x14ac:dyDescent="0.25">
      <c r="D84">
        <v>136</v>
      </c>
      <c r="E84" s="1">
        <f t="shared" si="10"/>
        <v>7.8983333333333334</v>
      </c>
      <c r="F84">
        <f t="shared" si="7"/>
        <v>4.26</v>
      </c>
      <c r="G84">
        <v>4.2599999999999999E-3</v>
      </c>
      <c r="H84">
        <v>0.57899999999999996</v>
      </c>
      <c r="I84" s="1">
        <f t="shared" si="6"/>
        <v>841.77777777777783</v>
      </c>
      <c r="J84">
        <f t="shared" si="8"/>
        <v>579</v>
      </c>
      <c r="K84">
        <f t="shared" si="9"/>
        <v>579.36</v>
      </c>
    </row>
    <row r="85" spans="4:11" x14ac:dyDescent="0.25">
      <c r="D85">
        <v>137</v>
      </c>
      <c r="E85" s="1">
        <f t="shared" si="10"/>
        <v>7.8949999999999987</v>
      </c>
      <c r="F85">
        <f t="shared" si="7"/>
        <v>15.7</v>
      </c>
      <c r="G85">
        <v>1.5699999999999999E-2</v>
      </c>
      <c r="H85">
        <v>2.16</v>
      </c>
      <c r="I85" s="1">
        <f>(J85+J86+J87+J88+J89+J90+J91+J92+J93)/9</f>
        <v>907.44444444444446</v>
      </c>
      <c r="J85">
        <f t="shared" si="8"/>
        <v>2160</v>
      </c>
      <c r="K85">
        <f t="shared" si="9"/>
        <v>2150.9</v>
      </c>
    </row>
    <row r="86" spans="4:11" x14ac:dyDescent="0.25">
      <c r="D86">
        <v>139</v>
      </c>
      <c r="E86" s="1">
        <f t="shared" si="10"/>
        <v>6.9649999999999999</v>
      </c>
      <c r="F86">
        <f t="shared" si="7"/>
        <v>7.16</v>
      </c>
      <c r="G86">
        <v>7.1599999999999997E-3</v>
      </c>
      <c r="H86">
        <v>0.99399999999999999</v>
      </c>
      <c r="I86" s="1">
        <f>(J86+J87+J88+J89+J90+J91+J92+J93)/8</f>
        <v>750.875</v>
      </c>
      <c r="J86">
        <f t="shared" si="8"/>
        <v>994</v>
      </c>
      <c r="K86">
        <f t="shared" si="9"/>
        <v>995.24</v>
      </c>
    </row>
    <row r="87" spans="4:11" x14ac:dyDescent="0.25">
      <c r="D87">
        <v>141</v>
      </c>
      <c r="E87" s="1">
        <f t="shared" si="10"/>
        <v>6.2566666666666668</v>
      </c>
      <c r="F87">
        <f t="shared" si="7"/>
        <v>3.67</v>
      </c>
      <c r="G87">
        <v>3.6700000000000001E-3</v>
      </c>
      <c r="H87">
        <v>0.51600000000000001</v>
      </c>
      <c r="I87" s="1">
        <f>(J87+J88+J89+J90+J91+J92+J93)/7</f>
        <v>716.14285714285711</v>
      </c>
      <c r="J87">
        <f t="shared" si="8"/>
        <v>516</v>
      </c>
      <c r="K87">
        <f t="shared" si="9"/>
        <v>517.47</v>
      </c>
    </row>
    <row r="88" spans="4:11" x14ac:dyDescent="0.25">
      <c r="D88">
        <v>142</v>
      </c>
      <c r="E88" s="1">
        <f t="shared" si="10"/>
        <v>6.1183333333333332</v>
      </c>
      <c r="F88">
        <f t="shared" si="7"/>
        <v>3.35</v>
      </c>
      <c r="G88">
        <v>3.3500000000000001E-3</v>
      </c>
      <c r="H88">
        <v>0.47699999999999998</v>
      </c>
      <c r="I88" s="1">
        <f>(J83+J84+J85+J86+J87+J88)/6</f>
        <v>959.33333333333337</v>
      </c>
      <c r="J88">
        <f t="shared" si="8"/>
        <v>477</v>
      </c>
      <c r="K88">
        <f t="shared" si="9"/>
        <v>475.7</v>
      </c>
    </row>
    <row r="89" spans="4:11" x14ac:dyDescent="0.25">
      <c r="D89">
        <v>144</v>
      </c>
      <c r="E89" s="1">
        <f t="shared" ref="E89:E92" si="11">(F84+F85+F86+F87+F88+F89)/6</f>
        <v>6.2566666666666668</v>
      </c>
      <c r="F89">
        <f t="shared" si="7"/>
        <v>3.4</v>
      </c>
      <c r="G89">
        <v>3.3999999999999998E-3</v>
      </c>
      <c r="H89">
        <v>0.48899999999999999</v>
      </c>
      <c r="I89" s="1">
        <f t="shared" ref="I89:I92" si="12">(J84+J85+J86+J87+J88+J89)/6</f>
        <v>869.16666666666663</v>
      </c>
      <c r="J89">
        <f t="shared" si="8"/>
        <v>489</v>
      </c>
      <c r="K89">
        <f t="shared" si="9"/>
        <v>489.59999999999997</v>
      </c>
    </row>
    <row r="90" spans="4:11" x14ac:dyDescent="0.25">
      <c r="D90">
        <v>145</v>
      </c>
      <c r="E90" s="1">
        <f t="shared" si="11"/>
        <v>6.1183333333333332</v>
      </c>
      <c r="F90">
        <f t="shared" si="7"/>
        <v>3.4299999999999997</v>
      </c>
      <c r="G90">
        <v>3.4299999999999999E-3</v>
      </c>
      <c r="H90">
        <v>0.498</v>
      </c>
      <c r="I90" s="1">
        <f t="shared" si="12"/>
        <v>855.66666666666663</v>
      </c>
      <c r="J90">
        <f t="shared" si="8"/>
        <v>498</v>
      </c>
      <c r="K90">
        <f t="shared" si="9"/>
        <v>497.34999999999997</v>
      </c>
    </row>
    <row r="91" spans="4:11" x14ac:dyDescent="0.25">
      <c r="D91">
        <v>147</v>
      </c>
      <c r="E91" s="1">
        <f t="shared" si="11"/>
        <v>4.2316666666666665</v>
      </c>
      <c r="F91">
        <f t="shared" si="7"/>
        <v>4.38</v>
      </c>
      <c r="G91">
        <v>4.3800000000000002E-3</v>
      </c>
      <c r="H91">
        <v>0.64300000000000002</v>
      </c>
      <c r="I91" s="1">
        <f t="shared" si="12"/>
        <v>602.83333333333337</v>
      </c>
      <c r="J91">
        <f t="shared" si="8"/>
        <v>643</v>
      </c>
      <c r="K91">
        <f t="shared" si="9"/>
        <v>643.86</v>
      </c>
    </row>
    <row r="92" spans="4:11" x14ac:dyDescent="0.25">
      <c r="D92">
        <v>148</v>
      </c>
      <c r="E92" s="1">
        <f t="shared" si="11"/>
        <v>4.4116666666666662</v>
      </c>
      <c r="F92">
        <f t="shared" si="7"/>
        <v>8.24</v>
      </c>
      <c r="G92">
        <v>8.2400000000000008E-3</v>
      </c>
      <c r="H92">
        <v>1.22</v>
      </c>
      <c r="I92" s="1">
        <f t="shared" si="12"/>
        <v>640.5</v>
      </c>
      <c r="J92">
        <f t="shared" si="8"/>
        <v>1220</v>
      </c>
      <c r="K92">
        <f t="shared" si="9"/>
        <v>1219.52</v>
      </c>
    </row>
    <row r="93" spans="4:11" x14ac:dyDescent="0.25">
      <c r="D93">
        <v>150</v>
      </c>
      <c r="E93" s="1">
        <f>(F88+F89+F90+F91+F92+F93)/6</f>
        <v>5.1049999999999995</v>
      </c>
      <c r="F93">
        <f t="shared" si="7"/>
        <v>7.83</v>
      </c>
      <c r="G93">
        <v>7.8300000000000002E-3</v>
      </c>
      <c r="H93">
        <v>1.17</v>
      </c>
      <c r="I93" s="1">
        <f>(J88+J89+J90+J91+J92+J93)/6</f>
        <v>749.5</v>
      </c>
      <c r="J93">
        <f t="shared" si="8"/>
        <v>1170</v>
      </c>
      <c r="K93">
        <f t="shared" si="9"/>
        <v>1174.5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</vt:lpstr>
      <vt:lpstr>PAA solution</vt:lpstr>
      <vt:lpstr>Viscosity vs. Shear Rate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Lirong Zhong</dc:creator>
  <cp:lastModifiedBy>test</cp:lastModifiedBy>
  <dcterms:created xsi:type="dcterms:W3CDTF">2013-03-04T16:19:46Z</dcterms:created>
  <dcterms:modified xsi:type="dcterms:W3CDTF">2013-10-09T17:35:28Z</dcterms:modified>
</cp:coreProperties>
</file>