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0" windowWidth="19160" windowHeight="9600" activeTab="3"/>
  </bookViews>
  <sheets>
    <sheet name="Value" sheetId="1" r:id="rId1"/>
    <sheet name="PosteriorWPrNoClay" sheetId="9" r:id="rId2"/>
    <sheet name="PosteriorwithGaussPrior" sheetId="13" r:id="rId3"/>
    <sheet name="Sinter PrNoClay" sheetId="10" r:id="rId4"/>
    <sheet name="sloped PrNoClay" sheetId="11" r:id="rId5"/>
    <sheet name="Sheet1" sheetId="12" r:id="rId6"/>
  </sheets>
  <calcPr calcId="145621"/>
</workbook>
</file>

<file path=xl/calcChain.xml><?xml version="1.0" encoding="utf-8"?>
<calcChain xmlns="http://schemas.openxmlformats.org/spreadsheetml/2006/main">
  <c r="R74" i="9" l="1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C74" i="9"/>
  <c r="AJ10" i="13"/>
  <c r="F27" i="13"/>
  <c r="D27" i="13"/>
  <c r="E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X12" i="13"/>
  <c r="AA10" i="13"/>
  <c r="V10" i="13"/>
  <c r="V26" i="13" s="1"/>
  <c r="W10" i="13"/>
  <c r="W26" i="13" s="1"/>
  <c r="X10" i="13"/>
  <c r="X26" i="13" s="1"/>
  <c r="Y10" i="13"/>
  <c r="Y26" i="13" s="1"/>
  <c r="Z10" i="13"/>
  <c r="Z26" i="13" s="1"/>
  <c r="AB10" i="13"/>
  <c r="AB26" i="13" s="1"/>
  <c r="AC10" i="13"/>
  <c r="AD10" i="13"/>
  <c r="AE10" i="13"/>
  <c r="AF10" i="13"/>
  <c r="AF26" i="13" s="1"/>
  <c r="AG10" i="13"/>
  <c r="AH10" i="13"/>
  <c r="AI10" i="13"/>
  <c r="V11" i="13"/>
  <c r="W11" i="13"/>
  <c r="X11" i="13"/>
  <c r="Y11" i="13"/>
  <c r="Z11" i="13"/>
  <c r="AA11" i="13"/>
  <c r="AB11" i="13"/>
  <c r="AC11" i="13"/>
  <c r="AC26" i="13" s="1"/>
  <c r="AD11" i="13"/>
  <c r="AD26" i="13" s="1"/>
  <c r="AE11" i="13"/>
  <c r="AF11" i="13"/>
  <c r="AG11" i="13"/>
  <c r="AG26" i="13" s="1"/>
  <c r="AH11" i="13"/>
  <c r="AH26" i="13" s="1"/>
  <c r="AI11" i="13"/>
  <c r="AJ11" i="13"/>
  <c r="AJ26" i="13" s="1"/>
  <c r="V12" i="13"/>
  <c r="W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V15" i="13"/>
  <c r="W15" i="13"/>
  <c r="X15" i="13"/>
  <c r="Y15" i="13"/>
  <c r="Z15" i="13"/>
  <c r="AA15" i="13"/>
  <c r="AA26" i="13" s="1"/>
  <c r="AB15" i="13"/>
  <c r="AC15" i="13"/>
  <c r="AD15" i="13"/>
  <c r="AE15" i="13"/>
  <c r="AE26" i="13" s="1"/>
  <c r="AF15" i="13"/>
  <c r="AG15" i="13"/>
  <c r="AH15" i="13"/>
  <c r="AI15" i="13"/>
  <c r="AI26" i="13" s="1"/>
  <c r="AJ15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U21" i="13"/>
  <c r="U11" i="13"/>
  <c r="U12" i="13"/>
  <c r="U13" i="13"/>
  <c r="U14" i="13"/>
  <c r="U15" i="13"/>
  <c r="U16" i="13"/>
  <c r="U17" i="13"/>
  <c r="U18" i="13"/>
  <c r="U19" i="13"/>
  <c r="U20" i="13"/>
  <c r="U22" i="13"/>
  <c r="U23" i="13"/>
  <c r="U24" i="13"/>
  <c r="U25" i="13"/>
  <c r="U10" i="13"/>
  <c r="U26" i="13" s="1"/>
  <c r="G65" i="9" l="1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C65" i="9"/>
  <c r="D65" i="9"/>
  <c r="E65" i="9"/>
  <c r="F65" i="9"/>
  <c r="H65" i="9"/>
  <c r="I65" i="9"/>
  <c r="J65" i="9"/>
  <c r="K65" i="9"/>
  <c r="L65" i="9"/>
  <c r="M65" i="9"/>
  <c r="N65" i="9"/>
  <c r="O65" i="9"/>
  <c r="P65" i="9"/>
  <c r="Q65" i="9"/>
  <c r="R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C56" i="9"/>
</calcChain>
</file>

<file path=xl/comments1.xml><?xml version="1.0" encoding="utf-8"?>
<comments xmlns="http://schemas.openxmlformats.org/spreadsheetml/2006/main">
  <authors>
    <author>trainorguitt1</author>
  </authors>
  <commentList>
    <comment ref="AF56" authorId="0">
      <text>
        <r>
          <rPr>
            <b/>
            <sz val="9"/>
            <color indexed="81"/>
            <rFont val="Tahoma"/>
            <charset val="1"/>
          </rPr>
          <t>trainorguitt1:</t>
        </r>
        <r>
          <rPr>
            <sz val="9"/>
            <color indexed="81"/>
            <rFont val="Tahoma"/>
            <charset val="1"/>
          </rPr>
          <t xml:space="preserve">
this was wrong in my code. I was trying to account for interpreations outside of the N locations, but not doing it well.</t>
        </r>
      </text>
    </comment>
  </commentList>
</comments>
</file>

<file path=xl/sharedStrings.xml><?xml version="1.0" encoding="utf-8"?>
<sst xmlns="http://schemas.openxmlformats.org/spreadsheetml/2006/main" count="409" uniqueCount="76">
  <si>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</si>
  <si>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</si>
  <si>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</si>
  <si>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</si>
  <si>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</si>
  <si>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</si>
  <si>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</si>
  <si>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</si>
  <si>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</si>
  <si>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</si>
  <si>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</si>
  <si>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</si>
  <si>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</si>
  <si>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</si>
  <si>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</si>
  <si>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]</t>
  </si>
  <si>
    <t>x = -3500</t>
  </si>
  <si>
    <t>x = -3000</t>
  </si>
  <si>
    <t>x = -2500</t>
  </si>
  <si>
    <t>x = -2000</t>
  </si>
  <si>
    <t>x = -1500</t>
  </si>
  <si>
    <t>x = -1000</t>
  </si>
  <si>
    <t>x = -500</t>
  </si>
  <si>
    <t>x = 500</t>
  </si>
  <si>
    <t>x = 1000</t>
  </si>
  <si>
    <t>x = 0</t>
  </si>
  <si>
    <t>x = 1500</t>
  </si>
  <si>
    <t>x = 2000</t>
  </si>
  <si>
    <t>x = 2500</t>
  </si>
  <si>
    <t>x = 3000</t>
  </si>
  <si>
    <t>x = 3500</t>
  </si>
  <si>
    <t>~x = -3000</t>
  </si>
  <si>
    <t>~x = -2500</t>
  </si>
  <si>
    <t>~x = -2000</t>
  </si>
  <si>
    <t>~x = -1500</t>
  </si>
  <si>
    <t>~x = -1000</t>
  </si>
  <si>
    <t>~x = -500</t>
  </si>
  <si>
    <t>~x = 0</t>
  </si>
  <si>
    <t>~x = 500</t>
  </si>
  <si>
    <t>~x = 1000</t>
  </si>
  <si>
    <t>~x = 1500</t>
  </si>
  <si>
    <t>~x = 2000</t>
  </si>
  <si>
    <t>~x = 2500</t>
  </si>
  <si>
    <t>~x = 3000</t>
  </si>
  <si>
    <t>~x = 3500</t>
  </si>
  <si>
    <t>~x = -3500</t>
  </si>
  <si>
    <t>a 16</t>
  </si>
  <si>
    <t>x=NO CAP</t>
  </si>
  <si>
    <t>[[</t>
  </si>
  <si>
    <t>NO PICK</t>
  </si>
  <si>
    <t>x= NO CAP</t>
  </si>
  <si>
    <t>NO PICKS</t>
  </si>
  <si>
    <t>NO CAP</t>
  </si>
  <si>
    <t>UNDEFINED</t>
  </si>
  <si>
    <t>Clay Cap only</t>
  </si>
  <si>
    <t>Wide Gaussian Prior</t>
  </si>
  <si>
    <t>Clay Cap only- Realistic values</t>
  </si>
  <si>
    <t>Clay Cap only - Forgiving value outcomes</t>
  </si>
  <si>
    <t>Sinter - Forgiving value outcomes</t>
  </si>
  <si>
    <t>Deeper Cap/Sinter - Realistic vlaues</t>
  </si>
  <si>
    <t>Deeper Cap/Sinter - Forgiving vlaues</t>
  </si>
  <si>
    <t>Sinter - Realistic value outcomes</t>
  </si>
  <si>
    <t>Uniform &amp; Narrow Gaussian Prior</t>
  </si>
  <si>
    <t>VOI perfect</t>
  </si>
  <si>
    <t xml:space="preserve">Deeper Cap/Sinter </t>
  </si>
  <si>
    <t xml:space="preserve">Sinter </t>
  </si>
  <si>
    <t>RELIABILTY!</t>
  </si>
  <si>
    <t>figure 15?</t>
  </si>
  <si>
    <t>marg_weight</t>
  </si>
  <si>
    <t>Prd_m</t>
  </si>
  <si>
    <t>prior Wide guass</t>
  </si>
  <si>
    <t>PrMG * Prd_M : FOR NEW MARGINAL</t>
  </si>
  <si>
    <t>PRrm_d Gauss1800</t>
  </si>
  <si>
    <t>a)</t>
  </si>
  <si>
    <t>b)</t>
  </si>
  <si>
    <t>orig marg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</si>
</sst>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/>
    <xf numFmtId="165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5" fontId="0" fillId="0" borderId="0" xfId="1" applyNumberFormat="1" applyFont="1"/>
    <xf numFmtId="164" fontId="0" fillId="2" borderId="0" xfId="0" applyNumberFormat="1" applyFill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9" fontId="0" fillId="0" borderId="0" xfId="1" applyFont="1"/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6" fontId="6" fillId="0" borderId="0" xfId="0" applyNumberFormat="1" applyFont="1"/>
    <xf numFmtId="0" fontId="0" fillId="0" borderId="0" xfId="0" applyFill="1" applyBorder="1"/>
    <xf numFmtId="6" fontId="5" fillId="0" borderId="0" xfId="0" applyNumberFormat="1" applyFont="1" applyFill="1" applyBorder="1" applyAlignment="1">
      <alignment horizontal="center" vertical="center" wrapText="1"/>
    </xf>
    <xf numFmtId="167" fontId="0" fillId="0" borderId="0" xfId="3" applyNumberFormat="1" applyFont="1"/>
    <xf numFmtId="0" fontId="0" fillId="0" borderId="0" xfId="0" applyAlignment="1">
      <alignment wrapText="1"/>
    </xf>
    <xf numFmtId="6" fontId="7" fillId="0" borderId="0" xfId="0" applyNumberFormat="1" applyFont="1" applyFill="1" applyBorder="1" applyAlignment="1">
      <alignment horizontal="center" vertical="center" wrapText="1"/>
    </xf>
    <xf numFmtId="167" fontId="8" fillId="0" borderId="0" xfId="3" applyNumberFormat="1" applyFont="1"/>
    <xf numFmtId="6" fontId="7" fillId="0" borderId="0" xfId="0" applyNumberFormat="1" applyFont="1"/>
    <xf numFmtId="6" fontId="7" fillId="0" borderId="0" xfId="0" applyNumberFormat="1" applyFont="1" applyFill="1" applyBorder="1"/>
    <xf numFmtId="168" fontId="0" fillId="0" borderId="0" xfId="2" applyNumberFormat="1" applyFont="1"/>
    <xf numFmtId="167" fontId="0" fillId="4" borderId="0" xfId="3" applyNumberFormat="1" applyFont="1" applyFill="1"/>
    <xf numFmtId="6" fontId="7" fillId="4" borderId="0" xfId="0" applyNumberFormat="1" applyFont="1" applyFill="1"/>
    <xf numFmtId="6" fontId="7" fillId="4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7" fontId="8" fillId="3" borderId="0" xfId="3" applyNumberFormat="1" applyFont="1" applyFill="1"/>
    <xf numFmtId="6" fontId="7" fillId="3" borderId="0" xfId="0" applyNumberFormat="1" applyFont="1" applyFill="1" applyBorder="1"/>
    <xf numFmtId="6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12" fillId="0" borderId="0" xfId="0" applyFont="1"/>
    <xf numFmtId="0" fontId="11" fillId="0" borderId="0" xfId="0" applyFont="1"/>
    <xf numFmtId="165" fontId="0" fillId="0" borderId="0" xfId="0" applyNumberFormat="1" applyBorder="1" applyAlignment="1">
      <alignment horizontal="center"/>
    </xf>
    <xf numFmtId="10" fontId="0" fillId="0" borderId="0" xfId="1" applyNumberFormat="1" applyFont="1"/>
    <xf numFmtId="10" fontId="0" fillId="4" borderId="0" xfId="1" applyNumberFormat="1" applyFont="1" applyFill="1"/>
    <xf numFmtId="0" fontId="1" fillId="0" borderId="10" xfId="0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0" fillId="0" borderId="6" xfId="1" applyNumberFormat="1" applyFont="1" applyBorder="1" applyAlignment="1">
      <alignment horizontal="center" vertical="center" textRotation="90"/>
    </xf>
    <xf numFmtId="165" fontId="0" fillId="0" borderId="7" xfId="1" applyNumberFormat="1" applyFont="1" applyBorder="1" applyAlignment="1">
      <alignment horizontal="center" vertical="center" textRotation="9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4">
    <dxf>
      <fill>
        <patternFill patternType="none">
          <bgColor auto="1"/>
        </patternFill>
      </fill>
    </dxf>
    <dxf>
      <font>
        <b/>
        <i val="0"/>
        <strike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</font>
    </dxf>
    <dxf>
      <fill>
        <patternFill patternType="none">
          <bgColor auto="1"/>
        </patternFill>
      </fill>
    </dxf>
    <dxf>
      <font>
        <b/>
        <i val="0"/>
        <strike val="0"/>
      </font>
    </dxf>
    <dxf>
      <fill>
        <patternFill patternType="none">
          <bgColor auto="1"/>
        </patternFill>
      </fill>
    </dxf>
    <dxf>
      <font>
        <b/>
        <i val="0"/>
        <strike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39555094875699"/>
          <c:y val="1.2623304658661674E-2"/>
          <c:w val="0.58678766506597024"/>
          <c:h val="0.8555181092942220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Deeper Cap/Sinter - Forgiving vlaues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Sheet1!$C$7:$C$8</c:f>
              <c:numCache>
                <c:formatCode>_("$"* #,##0_);_("$"* \(#,##0\);_("$"* "-"??_);_(@_)</c:formatCode>
                <c:ptCount val="2"/>
                <c:pt idx="0">
                  <c:v>319398</c:v>
                </c:pt>
                <c:pt idx="1">
                  <c:v>105155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Deeper Cap/Sinter - Realistic vlaues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Sheet1!$D$7:$D$8</c:f>
              <c:numCache>
                <c:formatCode>_("$"* #,##0_);_("$"* \(#,##0\);_("$"* "-"??_);_(@_)</c:formatCode>
                <c:ptCount val="2"/>
                <c:pt idx="0">
                  <c:v>264000</c:v>
                </c:pt>
                <c:pt idx="1">
                  <c:v>215419</c:v>
                </c:pt>
              </c:numCache>
            </c:numRef>
          </c:val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Sinter - Forgiving value outcomes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Sheet1!$E$7:$E$8</c:f>
              <c:numCache>
                <c:formatCode>"$"#,##0_);[Red]\("$"#,##0\)</c:formatCode>
                <c:ptCount val="2"/>
                <c:pt idx="0">
                  <c:v>356890</c:v>
                </c:pt>
                <c:pt idx="1">
                  <c:v>142646</c:v>
                </c:pt>
              </c:numCache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Sinter - Realistic value outcomes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Sheet1!$F$7:$F$8</c:f>
              <c:numCache>
                <c:formatCode>"$"#,##0_);[Red]\("$"#,##0\)</c:formatCode>
                <c:ptCount val="2"/>
                <c:pt idx="0">
                  <c:v>295250</c:v>
                </c:pt>
                <c:pt idx="1">
                  <c:v>246669</c:v>
                </c:pt>
              </c:numCache>
            </c:numRef>
          </c:val>
        </c:ser>
        <c:ser>
          <c:idx val="4"/>
          <c:order val="4"/>
          <c:tx>
            <c:strRef>
              <c:f>Sheet1!$H$6</c:f>
              <c:strCache>
                <c:ptCount val="1"/>
                <c:pt idx="0">
                  <c:v>Clay Cap only - Forgiving value outcomes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Sheet1!$H$7:$H$8</c:f>
              <c:numCache>
                <c:formatCode>"$"#,##0_);[Red]\("$"#,##0\)</c:formatCode>
                <c:ptCount val="2"/>
                <c:pt idx="0">
                  <c:v>362715</c:v>
                </c:pt>
                <c:pt idx="1">
                  <c:v>148471</c:v>
                </c:pt>
              </c:numCache>
            </c:numRef>
          </c:val>
        </c:ser>
        <c:ser>
          <c:idx val="5"/>
          <c:order val="5"/>
          <c:tx>
            <c:strRef>
              <c:f>Sheet1!$I$6</c:f>
              <c:strCache>
                <c:ptCount val="1"/>
                <c:pt idx="0">
                  <c:v>Clay Cap only- Realistic values</c:v>
                </c:pt>
              </c:strCache>
            </c:strRef>
          </c:tx>
          <c:invertIfNegative val="0"/>
          <c:cat>
            <c:strRef>
              <c:f>Sheet1!$A$7:$A$8</c:f>
              <c:strCache>
                <c:ptCount val="2"/>
                <c:pt idx="0">
                  <c:v>Uniform &amp; Narrow Gaussian Prior</c:v>
                </c:pt>
                <c:pt idx="1">
                  <c:v>Wide Gaussian Prior</c:v>
                </c:pt>
              </c:strCache>
            </c:strRef>
          </c:cat>
          <c:val>
            <c:numRef>
              <c:f>Sheet1!$I$7:$I$8</c:f>
              <c:numCache>
                <c:formatCode>"$"#,##0_);[Red]\("$"#,##0\)</c:formatCode>
                <c:ptCount val="2"/>
                <c:pt idx="0">
                  <c:v>303250</c:v>
                </c:pt>
                <c:pt idx="1">
                  <c:v>254668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13473408"/>
        <c:axId val="113474944"/>
        <c:axId val="111786176"/>
      </c:bar3DChart>
      <c:catAx>
        <c:axId val="1134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3474944"/>
        <c:crosses val="autoZero"/>
        <c:auto val="0"/>
        <c:lblAlgn val="ctr"/>
        <c:lblOffset val="100"/>
        <c:noMultiLvlLbl val="0"/>
      </c:catAx>
      <c:valAx>
        <c:axId val="11347494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3473408"/>
        <c:crosses val="autoZero"/>
        <c:crossBetween val="between"/>
      </c:valAx>
      <c:serAx>
        <c:axId val="11178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74944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VOI</a:t>
            </a:r>
            <a:r>
              <a:rPr lang="en-US" sz="2800" baseline="-25000"/>
              <a:t>imperfect</a:t>
            </a:r>
          </a:p>
        </c:rich>
      </c:tx>
      <c:layout>
        <c:manualLayout>
          <c:xMode val="edge"/>
          <c:yMode val="edge"/>
          <c:x val="0.43486514795719761"/>
          <c:y val="3.324099722991689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18787819657191"/>
          <c:y val="8.5380359311041792E-2"/>
          <c:w val="0.82357656177041905"/>
          <c:h val="0.79341178347181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Sheet1!$A$12:$B$12</c:f>
              <c:strCache>
                <c:ptCount val="1"/>
                <c:pt idx="0">
                  <c:v>Uniform &amp; Narrow Gaussian Prior</c:v>
                </c:pt>
              </c:strCache>
            </c:strRef>
          </c:tx>
          <c:invertIfNegative val="0"/>
          <c:cat>
            <c:strRef>
              <c:f>Sheet1!$C$11:$J$11</c:f>
              <c:strCache>
                <c:ptCount val="8"/>
                <c:pt idx="0">
                  <c:v>VOI perfect</c:v>
                </c:pt>
                <c:pt idx="1">
                  <c:v>Clay Cap only</c:v>
                </c:pt>
                <c:pt idx="2">
                  <c:v>Sinter </c:v>
                </c:pt>
                <c:pt idx="3">
                  <c:v>Deeper Cap/Sinter </c:v>
                </c:pt>
                <c:pt idx="4">
                  <c:v>VOI perfect</c:v>
                </c:pt>
                <c:pt idx="5">
                  <c:v>Clay Cap only</c:v>
                </c:pt>
                <c:pt idx="6">
                  <c:v>Sinter </c:v>
                </c:pt>
                <c:pt idx="7">
                  <c:v>Deeper Cap/Sinter </c:v>
                </c:pt>
              </c:strCache>
            </c:strRef>
          </c:cat>
          <c:val>
            <c:numRef>
              <c:f>Sheet1!$C$12:$J$12</c:f>
              <c:numCache>
                <c:formatCode>"$"#,##0_);[Red]\("$"#,##0\)</c:formatCode>
                <c:ptCount val="8"/>
                <c:pt idx="0" formatCode="_(&quot;$&quot;* #,##0_);_(&quot;$&quot;* \(#,##0\);_(&quot;$&quot;* &quot;-&quot;??_);_(@_)">
                  <c:v>450000</c:v>
                </c:pt>
                <c:pt idx="1">
                  <c:v>362715</c:v>
                </c:pt>
                <c:pt idx="2">
                  <c:v>356890</c:v>
                </c:pt>
                <c:pt idx="3" formatCode="_(&quot;$&quot;* #,##0_);_(&quot;$&quot;* \(#,##0\);_(&quot;$&quot;* &quot;-&quot;??_);_(@_)">
                  <c:v>308785</c:v>
                </c:pt>
                <c:pt idx="4">
                  <c:v>450000</c:v>
                </c:pt>
                <c:pt idx="5">
                  <c:v>303250</c:v>
                </c:pt>
                <c:pt idx="6">
                  <c:v>295250</c:v>
                </c:pt>
                <c:pt idx="7" formatCode="_(&quot;$&quot;* #,##0_);_(&quot;$&quot;* \(#,##0\);_(&quot;$&quot;* &quot;-&quot;??_);_(@_)">
                  <c:v>238800</c:v>
                </c:pt>
              </c:numCache>
            </c:numRef>
          </c:val>
        </c:ser>
        <c:ser>
          <c:idx val="1"/>
          <c:order val="1"/>
          <c:tx>
            <c:strRef>
              <c:f>Sheet1!$A$13:$B$13</c:f>
              <c:strCache>
                <c:ptCount val="1"/>
                <c:pt idx="0">
                  <c:v>Wide Gaussian Prior</c:v>
                </c:pt>
              </c:strCache>
            </c:strRef>
          </c:tx>
          <c:invertIfNegative val="0"/>
          <c:cat>
            <c:strRef>
              <c:f>Sheet1!$C$11:$J$11</c:f>
              <c:strCache>
                <c:ptCount val="8"/>
                <c:pt idx="0">
                  <c:v>VOI perfect</c:v>
                </c:pt>
                <c:pt idx="1">
                  <c:v>Clay Cap only</c:v>
                </c:pt>
                <c:pt idx="2">
                  <c:v>Sinter </c:v>
                </c:pt>
                <c:pt idx="3">
                  <c:v>Deeper Cap/Sinter </c:v>
                </c:pt>
                <c:pt idx="4">
                  <c:v>VOI perfect</c:v>
                </c:pt>
                <c:pt idx="5">
                  <c:v>Clay Cap only</c:v>
                </c:pt>
                <c:pt idx="6">
                  <c:v>Sinter </c:v>
                </c:pt>
                <c:pt idx="7">
                  <c:v>Deeper Cap/Sinter </c:v>
                </c:pt>
              </c:strCache>
            </c:strRef>
          </c:cat>
          <c:val>
            <c:numRef>
              <c:f>Sheet1!$C$13:$J$13</c:f>
              <c:numCache>
                <c:formatCode>"$"#,##0_);[Red]\("$"#,##0\)</c:formatCode>
                <c:ptCount val="8"/>
                <c:pt idx="0" formatCode="_(&quot;$&quot;* #,##0_);_(&quot;$&quot;* \(#,##0\);_(&quot;$&quot;* &quot;-&quot;??_);_(@_)">
                  <c:v>235756</c:v>
                </c:pt>
                <c:pt idx="1">
                  <c:v>148471</c:v>
                </c:pt>
                <c:pt idx="2">
                  <c:v>142646</c:v>
                </c:pt>
                <c:pt idx="3" formatCode="_(&quot;$&quot;* #,##0_);_(&quot;$&quot;* \(#,##0\);_(&quot;$&quot;* &quot;-&quot;??_);_(@_)">
                  <c:v>94542</c:v>
                </c:pt>
                <c:pt idx="4" formatCode="_(&quot;$&quot;* #,##0_);_(&quot;$&quot;* \(#,##0\);_(&quot;$&quot;* &quot;-&quot;??_);_(@_)">
                  <c:v>401418</c:v>
                </c:pt>
                <c:pt idx="5">
                  <c:v>254668</c:v>
                </c:pt>
                <c:pt idx="6">
                  <c:v>246669</c:v>
                </c:pt>
                <c:pt idx="7" formatCode="_(&quot;$&quot;* #,##0_);_(&quot;$&quot;* \(#,##0\);_(&quot;$&quot;* &quot;-&quot;??_);_(@_)">
                  <c:v>190218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13251456"/>
        <c:axId val="113252992"/>
        <c:axId val="0"/>
      </c:bar3DChart>
      <c:catAx>
        <c:axId val="113251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13252992"/>
        <c:crossesAt val="0"/>
        <c:auto val="1"/>
        <c:lblAlgn val="ctr"/>
        <c:lblOffset val="100"/>
        <c:noMultiLvlLbl val="0"/>
      </c:catAx>
      <c:valAx>
        <c:axId val="113252992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32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803466361979911"/>
          <c:y val="0.12463483615794561"/>
          <c:w val="0.27304065801467581"/>
          <c:h val="0.17205138831330294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561974</xdr:colOff>
      <xdr:row>0</xdr:row>
      <xdr:rowOff>9523</xdr:rowOff>
    </xdr:from>
    <xdr:to>
      <xdr:col>25</xdr:col>
      <xdr:colOff>114300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252410</xdr:colOff>
      <xdr:row>17</xdr:row>
      <xdr:rowOff>57150</xdr:rowOff>
    </xdr:from>
    <xdr:to>
      <xdr:col>16</xdr:col>
      <xdr:colOff>57150</xdr:colOff>
      <xdr:row>58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4"/>
  <sheetViews>
    <sheetView zoomScale="40" zoomScaleNormal="40" workbookViewId="0">
      <selection activeCell="K41" sqref="K41"/>
    </sheetView>
  </sheetViews>
  <sheetFormatPr defaultRowHeight="14.5" x14ac:dyDescent="0.35"/>
  <cols>
    <col min="1" max="1" width="16.90625" bestFit="1" customWidth="1"/>
    <col min="2" max="2" width="9.08984375" customWidth="1"/>
    <col min="3" max="3" width="9.7265625" customWidth="1"/>
    <col min="4" max="4" width="9.453125" customWidth="1"/>
    <col min="5" max="5" width="10.36328125" customWidth="1"/>
    <col min="6" max="6" width="10.6328125" customWidth="1"/>
    <col min="7" max="7" width="9.08984375" customWidth="1"/>
    <col min="8" max="8" width="10.6328125" customWidth="1"/>
    <col min="9" max="9" width="7.7265625" customWidth="1"/>
    <col min="10" max="10" width="9.08984375" customWidth="1"/>
    <col min="11" max="11" width="9.7265625" customWidth="1"/>
    <col min="12" max="12" width="9.6328125" customWidth="1"/>
    <col min="13" max="13" width="8.7265625" customWidth="1"/>
    <col min="14" max="14" width="10.36328125" customWidth="1"/>
    <col min="15" max="15" width="9.453125" customWidth="1"/>
    <col min="16" max="16" width="8.08984375" customWidth="1"/>
    <col min="17" max="17" width="9.6328125" customWidth="1"/>
    <col min="18" max="18" width="10.7265625" customWidth="1"/>
    <col min="19" max="22" width="10.1796875" bestFit="1" customWidth="1"/>
    <col min="23" max="26" width="10" bestFit="1" customWidth="1"/>
    <col min="27" max="32" width="10.1796875" bestFit="1" customWidth="1"/>
    <col min="33" max="33" width="12" bestFit="1" customWidth="1"/>
  </cols>
  <sheetData>
    <row r="1" spans="1:34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t="s">
        <v>46</v>
      </c>
      <c r="R1" s="1"/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t="s">
        <v>14</v>
      </c>
      <c r="AH1" t="s">
        <v>46</v>
      </c>
    </row>
    <row r="2" spans="1:34" x14ac:dyDescent="0.35">
      <c r="A2" s="1" t="s">
        <v>16</v>
      </c>
      <c r="B2" s="2">
        <v>500</v>
      </c>
      <c r="C2" s="2">
        <v>200</v>
      </c>
      <c r="D2" s="2">
        <v>0</v>
      </c>
      <c r="E2" s="2">
        <v>-500</v>
      </c>
      <c r="F2" s="2">
        <v>-500</v>
      </c>
      <c r="G2" s="2">
        <v>-500</v>
      </c>
      <c r="H2" s="2">
        <v>-500</v>
      </c>
      <c r="I2" s="2">
        <v>-500</v>
      </c>
      <c r="J2" s="2">
        <v>-500</v>
      </c>
      <c r="K2" s="2">
        <v>-500</v>
      </c>
      <c r="L2" s="2">
        <v>-500</v>
      </c>
      <c r="M2" s="2">
        <v>-500</v>
      </c>
      <c r="N2" s="2">
        <v>-500</v>
      </c>
      <c r="O2" s="2">
        <v>-500</v>
      </c>
      <c r="P2" s="2">
        <v>-500</v>
      </c>
      <c r="Q2" s="1">
        <v>0</v>
      </c>
      <c r="R2" s="2" t="s">
        <v>16</v>
      </c>
      <c r="S2" s="2">
        <v>500</v>
      </c>
      <c r="T2" s="2">
        <v>366</v>
      </c>
      <c r="U2" s="2">
        <v>232</v>
      </c>
      <c r="V2" s="2">
        <v>98</v>
      </c>
      <c r="W2" s="2">
        <v>-500</v>
      </c>
      <c r="X2" s="2">
        <v>-500</v>
      </c>
      <c r="Y2" s="2">
        <v>-500</v>
      </c>
      <c r="Z2" s="2">
        <v>-500</v>
      </c>
      <c r="AA2" s="2">
        <v>-500</v>
      </c>
      <c r="AB2" s="2">
        <v>-500</v>
      </c>
      <c r="AC2" s="2">
        <v>-500</v>
      </c>
      <c r="AD2" s="2">
        <v>-500</v>
      </c>
      <c r="AE2" s="2">
        <v>-500</v>
      </c>
      <c r="AF2" s="2">
        <v>-500</v>
      </c>
      <c r="AG2" s="1">
        <v>-500</v>
      </c>
      <c r="AH2">
        <v>0</v>
      </c>
    </row>
    <row r="3" spans="1:34" x14ac:dyDescent="0.35">
      <c r="A3" s="1" t="s">
        <v>17</v>
      </c>
      <c r="B3" s="2">
        <v>200</v>
      </c>
      <c r="C3" s="2">
        <v>500</v>
      </c>
      <c r="D3" s="2">
        <v>200</v>
      </c>
      <c r="E3" s="2">
        <v>0</v>
      </c>
      <c r="F3" s="2">
        <v>-500</v>
      </c>
      <c r="G3" s="2">
        <v>-500</v>
      </c>
      <c r="H3" s="2">
        <v>-500</v>
      </c>
      <c r="I3" s="2">
        <v>-500</v>
      </c>
      <c r="J3" s="2">
        <v>-500</v>
      </c>
      <c r="K3" s="2">
        <v>-500</v>
      </c>
      <c r="L3" s="2">
        <v>-500</v>
      </c>
      <c r="M3" s="2">
        <v>-500</v>
      </c>
      <c r="N3" s="2">
        <v>-500</v>
      </c>
      <c r="O3" s="2">
        <v>-500</v>
      </c>
      <c r="P3" s="2">
        <v>-500</v>
      </c>
      <c r="Q3" s="1">
        <v>0</v>
      </c>
      <c r="R3" s="2" t="s">
        <v>17</v>
      </c>
      <c r="S3" s="2">
        <v>366</v>
      </c>
      <c r="T3" s="2">
        <v>500</v>
      </c>
      <c r="U3" s="2">
        <v>366</v>
      </c>
      <c r="V3" s="2">
        <v>232</v>
      </c>
      <c r="W3" s="2">
        <v>98</v>
      </c>
      <c r="X3" s="2">
        <v>-500</v>
      </c>
      <c r="Y3" s="2">
        <v>-500</v>
      </c>
      <c r="Z3" s="2">
        <v>-500</v>
      </c>
      <c r="AA3" s="2">
        <v>-500</v>
      </c>
      <c r="AB3" s="2">
        <v>-500</v>
      </c>
      <c r="AC3" s="2">
        <v>-500</v>
      </c>
      <c r="AD3" s="2">
        <v>-500</v>
      </c>
      <c r="AE3" s="2">
        <v>-500</v>
      </c>
      <c r="AF3" s="2">
        <v>-500</v>
      </c>
      <c r="AG3" s="2">
        <v>-500</v>
      </c>
      <c r="AH3" s="1">
        <v>0</v>
      </c>
    </row>
    <row r="4" spans="1:34" x14ac:dyDescent="0.35">
      <c r="A4" s="1" t="s">
        <v>18</v>
      </c>
      <c r="B4" s="2">
        <v>0</v>
      </c>
      <c r="C4" s="2">
        <v>200</v>
      </c>
      <c r="D4" s="2">
        <v>500</v>
      </c>
      <c r="E4" s="2">
        <v>200</v>
      </c>
      <c r="F4" s="2">
        <v>0</v>
      </c>
      <c r="G4" s="2">
        <v>-500</v>
      </c>
      <c r="H4" s="2">
        <v>-500</v>
      </c>
      <c r="I4" s="2">
        <v>-500</v>
      </c>
      <c r="J4" s="2">
        <v>-500</v>
      </c>
      <c r="K4" s="2">
        <v>-500</v>
      </c>
      <c r="L4" s="2">
        <v>-500</v>
      </c>
      <c r="M4" s="2">
        <v>-500</v>
      </c>
      <c r="N4" s="2">
        <v>-500</v>
      </c>
      <c r="O4" s="2">
        <v>-500</v>
      </c>
      <c r="P4" s="2">
        <v>-500</v>
      </c>
      <c r="Q4" s="1">
        <v>0</v>
      </c>
      <c r="R4" s="2" t="s">
        <v>18</v>
      </c>
      <c r="S4" s="2">
        <v>232</v>
      </c>
      <c r="T4" s="2">
        <v>366</v>
      </c>
      <c r="U4" s="2">
        <v>500</v>
      </c>
      <c r="V4" s="2">
        <v>366</v>
      </c>
      <c r="W4" s="2">
        <v>232</v>
      </c>
      <c r="X4" s="2">
        <v>98</v>
      </c>
      <c r="Y4" s="2">
        <v>-500</v>
      </c>
      <c r="Z4" s="2">
        <v>-500</v>
      </c>
      <c r="AA4" s="2">
        <v>-500</v>
      </c>
      <c r="AB4" s="2">
        <v>-500</v>
      </c>
      <c r="AC4" s="2">
        <v>-500</v>
      </c>
      <c r="AD4" s="2">
        <v>-500</v>
      </c>
      <c r="AE4" s="2">
        <v>-500</v>
      </c>
      <c r="AF4" s="2">
        <v>-500</v>
      </c>
      <c r="AG4" s="2">
        <v>-500</v>
      </c>
      <c r="AH4" s="1">
        <v>0</v>
      </c>
    </row>
    <row r="5" spans="1:34" x14ac:dyDescent="0.35">
      <c r="A5" s="1" t="s">
        <v>19</v>
      </c>
      <c r="B5" s="2">
        <v>-500</v>
      </c>
      <c r="C5" s="2">
        <v>0</v>
      </c>
      <c r="D5" s="2">
        <v>200</v>
      </c>
      <c r="E5" s="2">
        <v>500</v>
      </c>
      <c r="F5" s="2">
        <v>200</v>
      </c>
      <c r="G5" s="2">
        <v>0</v>
      </c>
      <c r="H5" s="2">
        <v>-500</v>
      </c>
      <c r="I5" s="2">
        <v>-500</v>
      </c>
      <c r="J5" s="2">
        <v>-500</v>
      </c>
      <c r="K5" s="2">
        <v>-500</v>
      </c>
      <c r="L5" s="2">
        <v>-500</v>
      </c>
      <c r="M5" s="2">
        <v>-500</v>
      </c>
      <c r="N5" s="2">
        <v>-500</v>
      </c>
      <c r="O5" s="2">
        <v>-500</v>
      </c>
      <c r="P5" s="2">
        <v>-500</v>
      </c>
      <c r="Q5" s="1">
        <v>0</v>
      </c>
      <c r="R5" s="2" t="s">
        <v>19</v>
      </c>
      <c r="S5" s="2">
        <v>98</v>
      </c>
      <c r="T5" s="2">
        <v>232</v>
      </c>
      <c r="U5" s="2">
        <v>366</v>
      </c>
      <c r="V5" s="2">
        <v>500</v>
      </c>
      <c r="W5" s="2">
        <v>366</v>
      </c>
      <c r="X5" s="2">
        <v>232</v>
      </c>
      <c r="Y5" s="2">
        <v>98</v>
      </c>
      <c r="Z5" s="2">
        <v>-500</v>
      </c>
      <c r="AA5" s="2">
        <v>-500</v>
      </c>
      <c r="AB5" s="2">
        <v>-500</v>
      </c>
      <c r="AC5" s="2">
        <v>-500</v>
      </c>
      <c r="AD5" s="2">
        <v>-500</v>
      </c>
      <c r="AE5" s="2">
        <v>-500</v>
      </c>
      <c r="AF5" s="2">
        <v>-500</v>
      </c>
      <c r="AG5" s="2">
        <v>-500</v>
      </c>
      <c r="AH5" s="1">
        <v>0</v>
      </c>
    </row>
    <row r="6" spans="1:34" x14ac:dyDescent="0.35">
      <c r="A6" s="1" t="s">
        <v>20</v>
      </c>
      <c r="B6" s="2">
        <v>-500</v>
      </c>
      <c r="C6" s="2">
        <v>-500</v>
      </c>
      <c r="D6" s="2">
        <v>0</v>
      </c>
      <c r="E6" s="2">
        <v>200</v>
      </c>
      <c r="F6" s="2">
        <v>500</v>
      </c>
      <c r="G6" s="2">
        <v>200</v>
      </c>
      <c r="H6" s="2">
        <v>0</v>
      </c>
      <c r="I6" s="2">
        <v>-500</v>
      </c>
      <c r="J6" s="2">
        <v>-500</v>
      </c>
      <c r="K6" s="2">
        <v>-500</v>
      </c>
      <c r="L6" s="2">
        <v>-500</v>
      </c>
      <c r="M6" s="2">
        <v>-500</v>
      </c>
      <c r="N6" s="2">
        <v>-500</v>
      </c>
      <c r="O6" s="2">
        <v>-500</v>
      </c>
      <c r="P6" s="2">
        <v>-500</v>
      </c>
      <c r="Q6" s="1">
        <v>0</v>
      </c>
      <c r="R6" s="2" t="s">
        <v>20</v>
      </c>
      <c r="S6" s="2">
        <v>-500</v>
      </c>
      <c r="T6" s="2">
        <v>98</v>
      </c>
      <c r="U6" s="2">
        <v>232</v>
      </c>
      <c r="V6" s="2">
        <v>366</v>
      </c>
      <c r="W6" s="2">
        <v>500</v>
      </c>
      <c r="X6" s="2">
        <v>366</v>
      </c>
      <c r="Y6" s="2">
        <v>232</v>
      </c>
      <c r="Z6" s="2">
        <v>98</v>
      </c>
      <c r="AA6" s="2">
        <v>-500</v>
      </c>
      <c r="AB6" s="2">
        <v>-500</v>
      </c>
      <c r="AC6" s="2">
        <v>-500</v>
      </c>
      <c r="AD6" s="2">
        <v>-500</v>
      </c>
      <c r="AE6" s="2">
        <v>-500</v>
      </c>
      <c r="AF6" s="2">
        <v>-500</v>
      </c>
      <c r="AG6" s="2">
        <v>-500</v>
      </c>
      <c r="AH6" s="1">
        <v>0</v>
      </c>
    </row>
    <row r="7" spans="1:34" x14ac:dyDescent="0.35">
      <c r="A7" s="1" t="s">
        <v>21</v>
      </c>
      <c r="B7" s="2">
        <v>-500</v>
      </c>
      <c r="C7" s="2">
        <v>-500</v>
      </c>
      <c r="D7" s="2">
        <v>-500</v>
      </c>
      <c r="E7" s="2">
        <v>0</v>
      </c>
      <c r="F7" s="2">
        <v>200</v>
      </c>
      <c r="G7" s="2">
        <v>500</v>
      </c>
      <c r="H7" s="2">
        <v>200</v>
      </c>
      <c r="I7" s="2">
        <v>0</v>
      </c>
      <c r="J7" s="2">
        <v>-500</v>
      </c>
      <c r="K7" s="2">
        <v>-500</v>
      </c>
      <c r="L7" s="2">
        <v>-500</v>
      </c>
      <c r="M7" s="2">
        <v>-500</v>
      </c>
      <c r="N7" s="2">
        <v>-500</v>
      </c>
      <c r="O7" s="2">
        <v>-500</v>
      </c>
      <c r="P7" s="2">
        <v>-500</v>
      </c>
      <c r="Q7" s="1">
        <v>0</v>
      </c>
      <c r="R7" s="2" t="s">
        <v>21</v>
      </c>
      <c r="S7" s="2">
        <v>-500</v>
      </c>
      <c r="T7" s="2">
        <v>-500</v>
      </c>
      <c r="U7" s="2">
        <v>98</v>
      </c>
      <c r="V7" s="2">
        <v>232</v>
      </c>
      <c r="W7" s="2">
        <v>366</v>
      </c>
      <c r="X7" s="2">
        <v>500</v>
      </c>
      <c r="Y7" s="2">
        <v>366</v>
      </c>
      <c r="Z7" s="2">
        <v>232</v>
      </c>
      <c r="AA7" s="2">
        <v>98</v>
      </c>
      <c r="AB7" s="2">
        <v>-500</v>
      </c>
      <c r="AC7" s="2">
        <v>-500</v>
      </c>
      <c r="AD7" s="2">
        <v>-500</v>
      </c>
      <c r="AE7" s="2">
        <v>-500</v>
      </c>
      <c r="AF7" s="2">
        <v>-500</v>
      </c>
      <c r="AG7" s="2">
        <v>-500</v>
      </c>
      <c r="AH7" s="1">
        <v>0</v>
      </c>
    </row>
    <row r="8" spans="1:34" x14ac:dyDescent="0.35">
      <c r="A8" s="1" t="s">
        <v>22</v>
      </c>
      <c r="B8" s="2">
        <v>-500</v>
      </c>
      <c r="C8" s="2">
        <v>-500</v>
      </c>
      <c r="D8" s="2">
        <v>-500</v>
      </c>
      <c r="E8" s="2">
        <v>-500</v>
      </c>
      <c r="F8" s="2">
        <v>0</v>
      </c>
      <c r="G8" s="2">
        <v>200</v>
      </c>
      <c r="H8" s="2">
        <v>500</v>
      </c>
      <c r="I8" s="2">
        <v>200</v>
      </c>
      <c r="J8" s="2">
        <v>0</v>
      </c>
      <c r="K8" s="2">
        <v>-500</v>
      </c>
      <c r="L8" s="2">
        <v>-500</v>
      </c>
      <c r="M8" s="2">
        <v>-500</v>
      </c>
      <c r="N8" s="2">
        <v>-500</v>
      </c>
      <c r="O8" s="2">
        <v>-500</v>
      </c>
      <c r="P8" s="2">
        <v>-500</v>
      </c>
      <c r="Q8" s="1">
        <v>0</v>
      </c>
      <c r="R8" s="2" t="s">
        <v>22</v>
      </c>
      <c r="S8" s="2">
        <v>-500</v>
      </c>
      <c r="T8" s="2">
        <v>-500</v>
      </c>
      <c r="U8" s="2">
        <v>-500</v>
      </c>
      <c r="V8" s="2">
        <v>98</v>
      </c>
      <c r="W8" s="2">
        <v>232</v>
      </c>
      <c r="X8" s="2">
        <v>366</v>
      </c>
      <c r="Y8" s="2">
        <v>500</v>
      </c>
      <c r="Z8" s="2">
        <v>366</v>
      </c>
      <c r="AA8" s="2">
        <v>232</v>
      </c>
      <c r="AB8" s="2">
        <v>98</v>
      </c>
      <c r="AC8" s="2">
        <v>-500</v>
      </c>
      <c r="AD8" s="2">
        <v>-500</v>
      </c>
      <c r="AE8" s="2">
        <v>-500</v>
      </c>
      <c r="AF8" s="2">
        <v>-500</v>
      </c>
      <c r="AG8" s="2">
        <v>-500</v>
      </c>
      <c r="AH8" s="1">
        <v>0</v>
      </c>
    </row>
    <row r="9" spans="1:34" x14ac:dyDescent="0.35">
      <c r="A9" s="1" t="s">
        <v>25</v>
      </c>
      <c r="B9" s="2">
        <v>-500</v>
      </c>
      <c r="C9" s="2">
        <v>-500</v>
      </c>
      <c r="D9" s="2">
        <v>-500</v>
      </c>
      <c r="E9" s="2">
        <v>-500</v>
      </c>
      <c r="F9" s="2">
        <v>-500</v>
      </c>
      <c r="G9" s="2">
        <v>0</v>
      </c>
      <c r="H9" s="2">
        <v>200</v>
      </c>
      <c r="I9" s="2">
        <v>500</v>
      </c>
      <c r="J9" s="2">
        <v>200</v>
      </c>
      <c r="K9" s="2">
        <v>0</v>
      </c>
      <c r="L9" s="2">
        <v>-500</v>
      </c>
      <c r="M9" s="2">
        <v>-500</v>
      </c>
      <c r="N9" s="2">
        <v>-500</v>
      </c>
      <c r="O9" s="2">
        <v>-500</v>
      </c>
      <c r="P9" s="2">
        <v>-500</v>
      </c>
      <c r="Q9" s="1">
        <v>0</v>
      </c>
      <c r="R9" s="2" t="s">
        <v>25</v>
      </c>
      <c r="S9" s="2">
        <v>-500</v>
      </c>
      <c r="T9" s="2">
        <v>-500</v>
      </c>
      <c r="U9" s="2">
        <v>-500</v>
      </c>
      <c r="V9" s="2">
        <v>-500</v>
      </c>
      <c r="W9" s="2">
        <v>98</v>
      </c>
      <c r="X9" s="2">
        <v>232</v>
      </c>
      <c r="Y9" s="2">
        <v>366</v>
      </c>
      <c r="Z9" s="2">
        <v>500</v>
      </c>
      <c r="AA9" s="2">
        <v>366</v>
      </c>
      <c r="AB9" s="2">
        <v>232</v>
      </c>
      <c r="AC9" s="2">
        <v>98</v>
      </c>
      <c r="AD9" s="2">
        <v>-500</v>
      </c>
      <c r="AE9" s="2">
        <v>-500</v>
      </c>
      <c r="AF9" s="2">
        <v>-500</v>
      </c>
      <c r="AG9" s="2">
        <v>-500</v>
      </c>
      <c r="AH9" s="1">
        <v>0</v>
      </c>
    </row>
    <row r="10" spans="1:34" x14ac:dyDescent="0.35">
      <c r="A10" s="1" t="s">
        <v>23</v>
      </c>
      <c r="B10" s="2">
        <v>-500</v>
      </c>
      <c r="C10" s="2">
        <v>-500</v>
      </c>
      <c r="D10" s="2">
        <v>-500</v>
      </c>
      <c r="E10" s="2">
        <v>-500</v>
      </c>
      <c r="F10" s="2">
        <v>-500</v>
      </c>
      <c r="G10" s="2">
        <v>-500</v>
      </c>
      <c r="H10" s="2">
        <v>0</v>
      </c>
      <c r="I10" s="2">
        <v>200</v>
      </c>
      <c r="J10" s="2">
        <v>500</v>
      </c>
      <c r="K10" s="2">
        <v>200</v>
      </c>
      <c r="L10" s="2">
        <v>0</v>
      </c>
      <c r="M10" s="2">
        <v>-500</v>
      </c>
      <c r="N10" s="2">
        <v>-500</v>
      </c>
      <c r="O10" s="2">
        <v>-500</v>
      </c>
      <c r="P10" s="2">
        <v>-500</v>
      </c>
      <c r="Q10" s="1">
        <v>0</v>
      </c>
      <c r="R10" s="2" t="s">
        <v>23</v>
      </c>
      <c r="S10" s="2">
        <v>-500</v>
      </c>
      <c r="T10" s="2">
        <v>-500</v>
      </c>
      <c r="U10" s="2">
        <v>-500</v>
      </c>
      <c r="V10" s="2">
        <v>-500</v>
      </c>
      <c r="W10" s="2">
        <v>-500</v>
      </c>
      <c r="X10" s="2">
        <v>98</v>
      </c>
      <c r="Y10" s="2">
        <v>232</v>
      </c>
      <c r="Z10" s="2">
        <v>366</v>
      </c>
      <c r="AA10" s="2">
        <v>500</v>
      </c>
      <c r="AB10" s="2">
        <v>366</v>
      </c>
      <c r="AC10" s="2">
        <v>232</v>
      </c>
      <c r="AD10" s="2">
        <v>98</v>
      </c>
      <c r="AE10" s="2">
        <v>-500</v>
      </c>
      <c r="AF10" s="2">
        <v>-500</v>
      </c>
      <c r="AG10" s="2">
        <v>-500</v>
      </c>
      <c r="AH10" s="1">
        <v>0</v>
      </c>
    </row>
    <row r="11" spans="1:34" x14ac:dyDescent="0.35">
      <c r="A11" s="1" t="s">
        <v>24</v>
      </c>
      <c r="B11" s="2">
        <v>-500</v>
      </c>
      <c r="C11" s="2">
        <v>-500</v>
      </c>
      <c r="D11" s="2">
        <v>-500</v>
      </c>
      <c r="E11" s="2">
        <v>-500</v>
      </c>
      <c r="F11" s="2">
        <v>-500</v>
      </c>
      <c r="G11" s="2">
        <v>-500</v>
      </c>
      <c r="H11" s="2">
        <v>-500</v>
      </c>
      <c r="I11" s="2">
        <v>0</v>
      </c>
      <c r="J11" s="2">
        <v>200</v>
      </c>
      <c r="K11" s="2">
        <v>500</v>
      </c>
      <c r="L11" s="2">
        <v>200</v>
      </c>
      <c r="M11" s="2">
        <v>0</v>
      </c>
      <c r="N11" s="2">
        <v>-500</v>
      </c>
      <c r="O11" s="2">
        <v>-500</v>
      </c>
      <c r="P11" s="2">
        <v>-500</v>
      </c>
      <c r="Q11" s="1">
        <v>0</v>
      </c>
      <c r="R11" s="2" t="s">
        <v>24</v>
      </c>
      <c r="S11" s="2">
        <v>-500</v>
      </c>
      <c r="T11" s="2">
        <v>-500</v>
      </c>
      <c r="U11" s="2">
        <v>-500</v>
      </c>
      <c r="V11" s="2">
        <v>-500</v>
      </c>
      <c r="W11" s="2">
        <v>-500</v>
      </c>
      <c r="X11" s="2">
        <v>-500</v>
      </c>
      <c r="Y11" s="2">
        <v>98</v>
      </c>
      <c r="Z11" s="2">
        <v>232</v>
      </c>
      <c r="AA11" s="2">
        <v>366</v>
      </c>
      <c r="AB11" s="2">
        <v>500</v>
      </c>
      <c r="AC11" s="2">
        <v>366</v>
      </c>
      <c r="AD11" s="2">
        <v>232</v>
      </c>
      <c r="AE11" s="2">
        <v>98</v>
      </c>
      <c r="AF11" s="2">
        <v>-500</v>
      </c>
      <c r="AG11" s="2">
        <v>-500</v>
      </c>
      <c r="AH11" s="1">
        <v>0</v>
      </c>
    </row>
    <row r="12" spans="1:34" x14ac:dyDescent="0.35">
      <c r="A12" s="1" t="s">
        <v>26</v>
      </c>
      <c r="B12" s="2">
        <v>-500</v>
      </c>
      <c r="C12" s="2">
        <v>-500</v>
      </c>
      <c r="D12" s="2">
        <v>-500</v>
      </c>
      <c r="E12" s="2">
        <v>-500</v>
      </c>
      <c r="F12" s="2">
        <v>-500</v>
      </c>
      <c r="G12" s="2">
        <v>-500</v>
      </c>
      <c r="H12" s="2">
        <v>-500</v>
      </c>
      <c r="I12" s="2">
        <v>-500</v>
      </c>
      <c r="J12" s="2">
        <v>0</v>
      </c>
      <c r="K12" s="2">
        <v>200</v>
      </c>
      <c r="L12" s="2">
        <v>500</v>
      </c>
      <c r="M12" s="2">
        <v>200</v>
      </c>
      <c r="N12" s="2">
        <v>0</v>
      </c>
      <c r="O12" s="2">
        <v>-500</v>
      </c>
      <c r="P12" s="2">
        <v>-500</v>
      </c>
      <c r="Q12" s="1">
        <v>0</v>
      </c>
      <c r="R12" s="2" t="s">
        <v>26</v>
      </c>
      <c r="S12" s="2">
        <v>-500</v>
      </c>
      <c r="T12" s="2">
        <v>-500</v>
      </c>
      <c r="U12" s="2">
        <v>-500</v>
      </c>
      <c r="V12" s="2">
        <v>-500</v>
      </c>
      <c r="W12" s="2">
        <v>-500</v>
      </c>
      <c r="X12" s="2">
        <v>-500</v>
      </c>
      <c r="Y12" s="2">
        <v>-500</v>
      </c>
      <c r="Z12" s="2">
        <v>98</v>
      </c>
      <c r="AA12" s="2">
        <v>232</v>
      </c>
      <c r="AB12" s="2">
        <v>366</v>
      </c>
      <c r="AC12" s="2">
        <v>500</v>
      </c>
      <c r="AD12" s="2">
        <v>366</v>
      </c>
      <c r="AE12" s="2">
        <v>232</v>
      </c>
      <c r="AF12" s="2">
        <v>98</v>
      </c>
      <c r="AG12" s="2">
        <v>-500</v>
      </c>
      <c r="AH12" s="1">
        <v>0</v>
      </c>
    </row>
    <row r="13" spans="1:34" x14ac:dyDescent="0.35">
      <c r="A13" s="1" t="s">
        <v>27</v>
      </c>
      <c r="B13" s="2">
        <v>-500</v>
      </c>
      <c r="C13" s="2">
        <v>-500</v>
      </c>
      <c r="D13" s="2">
        <v>-500</v>
      </c>
      <c r="E13" s="2">
        <v>-500</v>
      </c>
      <c r="F13" s="2">
        <v>-500</v>
      </c>
      <c r="G13" s="2">
        <v>-500</v>
      </c>
      <c r="H13" s="2">
        <v>-500</v>
      </c>
      <c r="I13" s="2">
        <v>-500</v>
      </c>
      <c r="J13" s="2">
        <v>-500</v>
      </c>
      <c r="K13" s="2">
        <v>0</v>
      </c>
      <c r="L13" s="2">
        <v>200</v>
      </c>
      <c r="M13" s="2">
        <v>500</v>
      </c>
      <c r="N13" s="2">
        <v>200</v>
      </c>
      <c r="O13" s="2">
        <v>0</v>
      </c>
      <c r="P13" s="2">
        <v>-500</v>
      </c>
      <c r="Q13" s="1">
        <v>0</v>
      </c>
      <c r="R13" s="2" t="s">
        <v>27</v>
      </c>
      <c r="S13" s="2">
        <v>-500</v>
      </c>
      <c r="T13" s="2">
        <v>-500</v>
      </c>
      <c r="U13" s="2">
        <v>-500</v>
      </c>
      <c r="V13" s="2">
        <v>-500</v>
      </c>
      <c r="W13" s="2">
        <v>-500</v>
      </c>
      <c r="X13" s="2">
        <v>-500</v>
      </c>
      <c r="Y13" s="2">
        <v>-500</v>
      </c>
      <c r="Z13" s="2">
        <v>-500</v>
      </c>
      <c r="AA13" s="2">
        <v>98</v>
      </c>
      <c r="AB13" s="2">
        <v>232</v>
      </c>
      <c r="AC13" s="2">
        <v>366</v>
      </c>
      <c r="AD13" s="2">
        <v>500</v>
      </c>
      <c r="AE13" s="2">
        <v>366</v>
      </c>
      <c r="AF13" s="2">
        <v>232</v>
      </c>
      <c r="AG13" s="2">
        <v>98</v>
      </c>
      <c r="AH13" s="1">
        <v>0</v>
      </c>
    </row>
    <row r="14" spans="1:34" x14ac:dyDescent="0.35">
      <c r="A14" s="1" t="s">
        <v>28</v>
      </c>
      <c r="B14" s="2">
        <v>-500</v>
      </c>
      <c r="C14" s="2">
        <v>-500</v>
      </c>
      <c r="D14" s="2">
        <v>-500</v>
      </c>
      <c r="E14" s="2">
        <v>-500</v>
      </c>
      <c r="F14" s="2">
        <v>-500</v>
      </c>
      <c r="G14" s="2">
        <v>-500</v>
      </c>
      <c r="H14" s="2">
        <v>-500</v>
      </c>
      <c r="I14" s="2">
        <v>-500</v>
      </c>
      <c r="J14" s="2">
        <v>-500</v>
      </c>
      <c r="K14" s="2">
        <v>-500</v>
      </c>
      <c r="L14" s="2">
        <v>0</v>
      </c>
      <c r="M14" s="2">
        <v>200</v>
      </c>
      <c r="N14" s="2">
        <v>500</v>
      </c>
      <c r="O14" s="2">
        <v>200</v>
      </c>
      <c r="P14" s="2">
        <v>0</v>
      </c>
      <c r="Q14" s="1">
        <v>0</v>
      </c>
      <c r="R14" s="2" t="s">
        <v>28</v>
      </c>
      <c r="S14" s="2">
        <v>-500</v>
      </c>
      <c r="T14" s="2">
        <v>-500</v>
      </c>
      <c r="U14" s="2">
        <v>-500</v>
      </c>
      <c r="V14" s="2">
        <v>-500</v>
      </c>
      <c r="W14" s="2">
        <v>-500</v>
      </c>
      <c r="X14" s="2">
        <v>-500</v>
      </c>
      <c r="Y14" s="2">
        <v>-500</v>
      </c>
      <c r="Z14" s="2">
        <v>-500</v>
      </c>
      <c r="AA14" s="2">
        <v>-500</v>
      </c>
      <c r="AB14" s="2">
        <v>98</v>
      </c>
      <c r="AC14" s="2">
        <v>232</v>
      </c>
      <c r="AD14" s="2">
        <v>366</v>
      </c>
      <c r="AE14" s="2">
        <v>500</v>
      </c>
      <c r="AF14" s="2">
        <v>366</v>
      </c>
      <c r="AG14" s="2">
        <v>232</v>
      </c>
      <c r="AH14" s="1">
        <v>0</v>
      </c>
    </row>
    <row r="15" spans="1:34" x14ac:dyDescent="0.35">
      <c r="A15" s="1" t="s">
        <v>29</v>
      </c>
      <c r="B15" s="2">
        <v>-500</v>
      </c>
      <c r="C15" s="2">
        <v>-500</v>
      </c>
      <c r="D15" s="2">
        <v>-500</v>
      </c>
      <c r="E15" s="2">
        <v>-500</v>
      </c>
      <c r="F15" s="2">
        <v>-500</v>
      </c>
      <c r="G15" s="2">
        <v>-500</v>
      </c>
      <c r="H15" s="2">
        <v>-500</v>
      </c>
      <c r="I15" s="2">
        <v>-500</v>
      </c>
      <c r="J15" s="2">
        <v>-500</v>
      </c>
      <c r="K15" s="2">
        <v>-500</v>
      </c>
      <c r="L15" s="2">
        <v>-500</v>
      </c>
      <c r="M15" s="2">
        <v>0</v>
      </c>
      <c r="N15" s="2">
        <v>200</v>
      </c>
      <c r="O15" s="2">
        <v>500</v>
      </c>
      <c r="P15" s="2">
        <v>200</v>
      </c>
      <c r="Q15" s="1">
        <v>0</v>
      </c>
      <c r="R15" s="2" t="s">
        <v>29</v>
      </c>
      <c r="S15" s="2">
        <v>-500</v>
      </c>
      <c r="T15" s="2">
        <v>-500</v>
      </c>
      <c r="U15" s="2">
        <v>-500</v>
      </c>
      <c r="V15" s="2">
        <v>-500</v>
      </c>
      <c r="W15" s="2">
        <v>-500</v>
      </c>
      <c r="X15" s="2">
        <v>-500</v>
      </c>
      <c r="Y15" s="2">
        <v>-500</v>
      </c>
      <c r="Z15" s="2">
        <v>-500</v>
      </c>
      <c r="AA15" s="2">
        <v>-500</v>
      </c>
      <c r="AB15" s="2">
        <v>-500</v>
      </c>
      <c r="AC15" s="2">
        <v>98</v>
      </c>
      <c r="AD15" s="2">
        <v>232</v>
      </c>
      <c r="AE15" s="2">
        <v>366</v>
      </c>
      <c r="AF15" s="2">
        <v>500</v>
      </c>
      <c r="AG15" s="2">
        <v>366</v>
      </c>
      <c r="AH15" s="1">
        <v>0</v>
      </c>
    </row>
    <row r="16" spans="1:34" x14ac:dyDescent="0.35">
      <c r="A16" s="1" t="s">
        <v>30</v>
      </c>
      <c r="B16" s="2">
        <v>-500</v>
      </c>
      <c r="C16" s="2">
        <v>-500</v>
      </c>
      <c r="D16" s="2">
        <v>-500</v>
      </c>
      <c r="E16" s="2">
        <v>-500</v>
      </c>
      <c r="F16" s="2">
        <v>-500</v>
      </c>
      <c r="G16" s="2">
        <v>-500</v>
      </c>
      <c r="H16" s="2">
        <v>-500</v>
      </c>
      <c r="I16" s="2">
        <v>-500</v>
      </c>
      <c r="J16" s="2">
        <v>-500</v>
      </c>
      <c r="K16" s="2">
        <v>-500</v>
      </c>
      <c r="L16" s="2">
        <v>-500</v>
      </c>
      <c r="M16" s="2">
        <v>-500</v>
      </c>
      <c r="N16" s="2">
        <v>0</v>
      </c>
      <c r="O16" s="2">
        <v>200</v>
      </c>
      <c r="P16" s="2">
        <v>500</v>
      </c>
      <c r="Q16" s="1">
        <v>0</v>
      </c>
      <c r="R16" s="2" t="s">
        <v>30</v>
      </c>
      <c r="S16" s="2">
        <v>-500</v>
      </c>
      <c r="T16" s="2">
        <v>-500</v>
      </c>
      <c r="U16" s="2">
        <v>-500</v>
      </c>
      <c r="V16" s="2">
        <v>-500</v>
      </c>
      <c r="W16" s="2">
        <v>-500</v>
      </c>
      <c r="X16" s="2">
        <v>-500</v>
      </c>
      <c r="Y16" s="2">
        <v>-500</v>
      </c>
      <c r="Z16" s="2">
        <v>-500</v>
      </c>
      <c r="AA16" s="2">
        <v>-500</v>
      </c>
      <c r="AB16" s="2">
        <v>-500</v>
      </c>
      <c r="AC16" s="2">
        <v>-500</v>
      </c>
      <c r="AD16" s="2">
        <v>98</v>
      </c>
      <c r="AE16" s="2">
        <v>232</v>
      </c>
      <c r="AF16" s="2">
        <v>366</v>
      </c>
      <c r="AG16" s="2">
        <v>500</v>
      </c>
      <c r="AH16" s="1">
        <v>0</v>
      </c>
    </row>
    <row r="17" spans="1:34" x14ac:dyDescent="0.35">
      <c r="A17" t="s">
        <v>47</v>
      </c>
      <c r="B17" s="2">
        <v>-500</v>
      </c>
      <c r="C17" s="2">
        <v>-500</v>
      </c>
      <c r="D17" s="2">
        <v>-500</v>
      </c>
      <c r="E17" s="2">
        <v>-500</v>
      </c>
      <c r="F17" s="2">
        <v>-500</v>
      </c>
      <c r="G17" s="2">
        <v>-500</v>
      </c>
      <c r="H17" s="2">
        <v>-500</v>
      </c>
      <c r="I17" s="2">
        <v>-500</v>
      </c>
      <c r="J17" s="2">
        <v>-500</v>
      </c>
      <c r="K17" s="2">
        <v>-500</v>
      </c>
      <c r="L17" s="2">
        <v>-500</v>
      </c>
      <c r="M17" s="2">
        <v>-500</v>
      </c>
      <c r="N17" s="2">
        <v>-500</v>
      </c>
      <c r="O17" s="2">
        <v>-500</v>
      </c>
      <c r="P17" s="2">
        <v>-500</v>
      </c>
      <c r="Q17" s="1">
        <v>0</v>
      </c>
      <c r="R17" t="s">
        <v>47</v>
      </c>
      <c r="S17" s="2">
        <v>-500</v>
      </c>
      <c r="T17" s="2">
        <v>-500</v>
      </c>
      <c r="U17" s="2">
        <v>-500</v>
      </c>
      <c r="V17" s="2">
        <v>-500</v>
      </c>
      <c r="W17" s="2">
        <v>-500</v>
      </c>
      <c r="X17" s="2">
        <v>-500</v>
      </c>
      <c r="Y17" s="2">
        <v>-500</v>
      </c>
      <c r="Z17" s="2">
        <v>-500</v>
      </c>
      <c r="AA17" s="2">
        <v>-500</v>
      </c>
      <c r="AB17" s="2">
        <v>-500</v>
      </c>
      <c r="AC17" s="2">
        <v>-500</v>
      </c>
      <c r="AD17" s="2">
        <v>-500</v>
      </c>
      <c r="AE17" s="2">
        <v>-500</v>
      </c>
      <c r="AF17" s="2">
        <v>-500</v>
      </c>
      <c r="AG17" s="2">
        <v>-500</v>
      </c>
      <c r="AH17" s="1">
        <v>0</v>
      </c>
    </row>
    <row r="18" spans="1:34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34" x14ac:dyDescent="0.3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4" x14ac:dyDescent="0.3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4" ht="15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4" ht="1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4" ht="15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4" ht="15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ht="15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ht="15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4" ht="15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4" ht="1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4" ht="15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4" ht="15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4" ht="15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4" ht="15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4" ht="1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4" ht="15" x14ac:dyDescent="0.25"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4" ht="15" x14ac:dyDescent="0.25"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4" ht="15" x14ac:dyDescent="0.25"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3"/>
    </row>
    <row r="54" spans="1:34" ht="15" x14ac:dyDescent="0.25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4" ht="15" x14ac:dyDescent="0.25"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2"/>
    </row>
    <row r="56" spans="1:34" ht="15" x14ac:dyDescent="0.25"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5"/>
      <c r="AG56" s="12"/>
    </row>
    <row r="58" spans="1:34" ht="15" x14ac:dyDescent="0.25"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60" spans="1:34" ht="1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3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3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3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3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3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3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3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3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9" spans="1:34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34" x14ac:dyDescent="0.3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8" spans="1:34" ht="21" x14ac:dyDescent="0.5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21" x14ac:dyDescent="0.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21" x14ac:dyDescent="0.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21" x14ac:dyDescent="0.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21" x14ac:dyDescent="0.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21" x14ac:dyDescent="0.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21" x14ac:dyDescent="0.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21" x14ac:dyDescent="0.5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21" x14ac:dyDescent="0.5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21" x14ac:dyDescent="0.5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1" x14ac:dyDescent="0.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1" x14ac:dyDescent="0.5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21" x14ac:dyDescent="0.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21" x14ac:dyDescent="0.5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21" x14ac:dyDescent="0.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21" x14ac:dyDescent="0.5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21" x14ac:dyDescent="0.5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</sheetData>
  <conditionalFormatting sqref="B2:P16">
    <cfRule type="colorScale" priority="6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B19:P33">
    <cfRule type="colorScale" priority="6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B35:P49">
    <cfRule type="colorScale" priority="65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R2:AF16">
    <cfRule type="colorScale" priority="6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2:Q1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A4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:AF33">
    <cfRule type="colorScale" priority="61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R55:AF55">
    <cfRule type="colorScale" priority="59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R53:AF53">
    <cfRule type="colorScale" priority="5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R35:AF49">
    <cfRule type="colorScale" priority="5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35:Q4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1:AH75 AH76">
    <cfRule type="colorScale" priority="55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R61:R76">
    <cfRule type="colorScale" priority="54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A61:A75">
    <cfRule type="colorScale" priority="52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S76:AC76">
    <cfRule type="colorScale" priority="51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AD76:AG76">
    <cfRule type="colorScale" priority="50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B61:Q75 Q76">
    <cfRule type="colorScale" priority="33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B76:L76">
    <cfRule type="colorScale" priority="32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M76:P76">
    <cfRule type="colorScale" priority="31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A76">
    <cfRule type="colorScale" priority="30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A80:A94">
    <cfRule type="colorScale" priority="29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A95">
    <cfRule type="colorScale" priority="25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B80:Q95">
    <cfRule type="colorScale" priority="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99:A113">
    <cfRule type="colorScale" priority="17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B99:Q114">
    <cfRule type="colorScale" priority="16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A114">
    <cfRule type="colorScale" priority="13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R99:R114">
    <cfRule type="colorScale" priority="11">
      <colorScale>
        <cfvo type="min"/>
        <cfvo type="percentile" val="50"/>
        <cfvo type="max"/>
        <color theme="0" tint="-0.499984740745262"/>
        <color theme="0" tint="-0.249977111117893"/>
        <color theme="0"/>
      </colorScale>
    </cfRule>
  </conditionalFormatting>
  <conditionalFormatting sqref="S99:AH113 AH114">
    <cfRule type="colorScale" priority="8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S114:AC114">
    <cfRule type="colorScale" priority="7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AD114:AG114">
    <cfRule type="colorScale" priority="6">
      <colorScale>
        <cfvo type="min"/>
        <cfvo type="num" val="0"/>
        <cfvo type="max"/>
        <color theme="0" tint="-0.499984740745262"/>
        <color theme="0" tint="-0.249977111117893"/>
        <color theme="0"/>
      </colorScale>
    </cfRule>
  </conditionalFormatting>
  <conditionalFormatting sqref="AG3:AG16">
    <cfRule type="colorScale" priority="5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H3:AH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P17"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:AG17">
    <cfRule type="colorScale" priority="1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74"/>
  <sheetViews>
    <sheetView topLeftCell="A37" zoomScale="50" zoomScaleNormal="50" workbookViewId="0">
      <selection activeCell="M47" sqref="M47"/>
    </sheetView>
  </sheetViews>
  <sheetFormatPr defaultRowHeight="14.5" x14ac:dyDescent="0.35"/>
  <cols>
    <col min="2" max="2" width="14.08984375" bestFit="1" customWidth="1"/>
    <col min="3" max="17" width="11.54296875" bestFit="1" customWidth="1"/>
    <col min="18" max="18" width="10.54296875" bestFit="1" customWidth="1"/>
  </cols>
  <sheetData>
    <row r="1" spans="20:36" ht="15" x14ac:dyDescent="0.25"/>
    <row r="2" spans="20:36" ht="15" x14ac:dyDescent="0.25"/>
    <row r="3" spans="20:36" ht="15" x14ac:dyDescent="0.25"/>
    <row r="4" spans="20:36" ht="15" x14ac:dyDescent="0.25"/>
    <row r="5" spans="20:36" ht="15" x14ac:dyDescent="0.25"/>
    <row r="6" spans="20:36" ht="15" x14ac:dyDescent="0.25"/>
    <row r="7" spans="20:36" ht="15" x14ac:dyDescent="0.25"/>
    <row r="8" spans="20:36" ht="15" x14ac:dyDescent="0.25"/>
    <row r="9" spans="20:36" ht="15" x14ac:dyDescent="0.25"/>
    <row r="10" spans="20:36" ht="15" x14ac:dyDescent="0.25"/>
    <row r="11" spans="20:36" ht="15" x14ac:dyDescent="0.25"/>
    <row r="12" spans="20:36" ht="15" x14ac:dyDescent="0.25"/>
    <row r="13" spans="20:36" ht="15" x14ac:dyDescent="0.25"/>
    <row r="14" spans="20:36" ht="15" x14ac:dyDescent="0.25"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20:36" ht="15" x14ac:dyDescent="0.25"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20:36" ht="15" x14ac:dyDescent="0.25"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2:36" ht="15" x14ac:dyDescent="0.25"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2:36" ht="15.75" thickBot="1" x14ac:dyDescent="0.3">
      <c r="B18" s="10"/>
      <c r="C18" s="11" t="s">
        <v>45</v>
      </c>
      <c r="D18" s="11" t="s">
        <v>31</v>
      </c>
      <c r="E18" s="11" t="s">
        <v>32</v>
      </c>
      <c r="F18" s="11" t="s">
        <v>33</v>
      </c>
      <c r="G18" s="11" t="s">
        <v>34</v>
      </c>
      <c r="H18" s="11" t="s">
        <v>35</v>
      </c>
      <c r="I18" s="11" t="s">
        <v>36</v>
      </c>
      <c r="J18" s="11" t="s">
        <v>37</v>
      </c>
      <c r="K18" s="11" t="s">
        <v>38</v>
      </c>
      <c r="L18" s="11" t="s">
        <v>39</v>
      </c>
      <c r="M18" s="11" t="s">
        <v>40</v>
      </c>
      <c r="N18" s="11" t="s">
        <v>41</v>
      </c>
      <c r="O18" s="11" t="s">
        <v>42</v>
      </c>
      <c r="P18" s="11" t="s">
        <v>43</v>
      </c>
      <c r="Q18" s="11" t="s">
        <v>44</v>
      </c>
      <c r="R18" s="17" t="s">
        <v>49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36" ht="15.75" thickBot="1" x14ac:dyDescent="0.3">
      <c r="B19" s="9" t="s">
        <v>16</v>
      </c>
      <c r="C19" s="8">
        <v>0.375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9">
        <v>0.19834710999999999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5.75" thickBot="1" x14ac:dyDescent="0.3">
      <c r="B20" s="9" t="s">
        <v>17</v>
      </c>
      <c r="C20" s="3">
        <v>0.625</v>
      </c>
      <c r="D20" s="4">
        <v>0.26666666999999999</v>
      </c>
      <c r="E20" s="3">
        <v>0.24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9"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5.75" thickBot="1" x14ac:dyDescent="0.3">
      <c r="B21" s="9" t="s">
        <v>18</v>
      </c>
      <c r="C21" s="3">
        <v>0</v>
      </c>
      <c r="D21" s="3">
        <v>0.73333333000000001</v>
      </c>
      <c r="E21" s="4">
        <v>0</v>
      </c>
      <c r="F21" s="3">
        <v>0.41176470999999998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9"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5.75" thickBot="1" x14ac:dyDescent="0.3">
      <c r="B22" s="9" t="s">
        <v>19</v>
      </c>
      <c r="C22" s="3">
        <v>0</v>
      </c>
      <c r="D22" s="3">
        <v>0</v>
      </c>
      <c r="E22" s="3">
        <v>0.76</v>
      </c>
      <c r="F22" s="4">
        <v>0</v>
      </c>
      <c r="G22" s="3">
        <v>0.33333332999999998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9"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15.75" thickBot="1" x14ac:dyDescent="0.3">
      <c r="B23" s="9" t="s">
        <v>20</v>
      </c>
      <c r="C23" s="3">
        <v>0</v>
      </c>
      <c r="D23" s="3">
        <v>0</v>
      </c>
      <c r="E23" s="3">
        <v>0</v>
      </c>
      <c r="F23" s="3">
        <v>0.58823528999999997</v>
      </c>
      <c r="G23" s="4">
        <v>0</v>
      </c>
      <c r="H23" s="3">
        <v>0.21739130000000001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9"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5.75" thickBot="1" x14ac:dyDescent="0.3">
      <c r="B24" s="9" t="s">
        <v>21</v>
      </c>
      <c r="C24" s="3">
        <v>0</v>
      </c>
      <c r="D24" s="3">
        <v>0</v>
      </c>
      <c r="E24" s="3">
        <v>0</v>
      </c>
      <c r="F24" s="3">
        <v>0</v>
      </c>
      <c r="G24" s="3">
        <v>0.66666667000000002</v>
      </c>
      <c r="H24" s="4">
        <v>0.43478261000000001</v>
      </c>
      <c r="I24" s="3">
        <v>8.8235289999999994E-2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9"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5.75" thickBot="1" x14ac:dyDescent="0.3">
      <c r="B25" s="9" t="s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0.34782608999999998</v>
      </c>
      <c r="I25" s="4">
        <v>0.17647059000000001</v>
      </c>
      <c r="J25" s="3">
        <v>0.91666667000000002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9"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15.75" thickBot="1" x14ac:dyDescent="0.3">
      <c r="B26" s="9" t="s">
        <v>25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0.73529412000000005</v>
      </c>
      <c r="J26" s="4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9"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5.75" thickBot="1" x14ac:dyDescent="0.3">
      <c r="B27" s="9" t="s">
        <v>23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8.3333329999999997E-2</v>
      </c>
      <c r="K27" s="4">
        <v>0.11111111</v>
      </c>
      <c r="L27" s="3">
        <v>0.78571429000000004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9"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5.75" thickBot="1" x14ac:dyDescent="0.3">
      <c r="B28" s="9" t="s">
        <v>24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0.88888889000000004</v>
      </c>
      <c r="L28" s="4">
        <v>0</v>
      </c>
      <c r="M28" s="3">
        <v>0.29032258</v>
      </c>
      <c r="N28" s="3">
        <v>0</v>
      </c>
      <c r="O28" s="3">
        <v>0</v>
      </c>
      <c r="P28" s="3">
        <v>0</v>
      </c>
      <c r="Q28" s="3">
        <v>0</v>
      </c>
      <c r="R28" s="19"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15.75" thickBot="1" x14ac:dyDescent="0.3">
      <c r="B29" s="9" t="s">
        <v>26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0.21428570999999999</v>
      </c>
      <c r="M29" s="4">
        <v>0.29032258</v>
      </c>
      <c r="N29" s="3">
        <v>0.33333332999999998</v>
      </c>
      <c r="O29" s="3">
        <v>0.25</v>
      </c>
      <c r="P29" s="3">
        <v>0</v>
      </c>
      <c r="Q29" s="3">
        <v>0</v>
      </c>
      <c r="R29" s="19"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2:36" ht="15.75" thickBot="1" x14ac:dyDescent="0.3">
      <c r="B30" s="9" t="s">
        <v>27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0.41935484000000001</v>
      </c>
      <c r="N30" s="4">
        <v>0.46666667000000001</v>
      </c>
      <c r="O30" s="3">
        <v>0.25</v>
      </c>
      <c r="P30" s="3">
        <v>0</v>
      </c>
      <c r="Q30" s="3">
        <v>0</v>
      </c>
      <c r="R30" s="19"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36" ht="15.75" thickBot="1" x14ac:dyDescent="0.3">
      <c r="B31" s="9" t="s">
        <v>28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0.2</v>
      </c>
      <c r="O31" s="4">
        <v>0</v>
      </c>
      <c r="P31" s="3">
        <v>0.73333333000000001</v>
      </c>
      <c r="Q31" s="3">
        <v>0</v>
      </c>
      <c r="R31" s="19">
        <v>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2:36" ht="15.75" thickBot="1" x14ac:dyDescent="0.3">
      <c r="B32" s="9" t="s">
        <v>29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0.5</v>
      </c>
      <c r="P32" s="4">
        <v>0.26666666999999999</v>
      </c>
      <c r="Q32" s="3">
        <v>0.77777777999999997</v>
      </c>
      <c r="R32" s="19"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2:36" ht="15.75" thickBot="1" x14ac:dyDescent="0.3">
      <c r="B33" s="9" t="s">
        <v>30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4">
        <v>0.22222222</v>
      </c>
      <c r="R33" s="19">
        <v>0.28512397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2:36" ht="15" thickBot="1" x14ac:dyDescent="0.4">
      <c r="B34" s="9" t="s">
        <v>50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0">
        <v>0.51652893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2:36" x14ac:dyDescent="0.35">
      <c r="B35" s="4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4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36" ht="15" thickBot="1" x14ac:dyDescent="0.4">
      <c r="B36" s="10"/>
      <c r="C36" s="11" t="s">
        <v>45</v>
      </c>
      <c r="D36" s="11" t="s">
        <v>31</v>
      </c>
      <c r="E36" s="11" t="s">
        <v>32</v>
      </c>
      <c r="F36" s="11" t="s">
        <v>33</v>
      </c>
      <c r="G36" s="11" t="s">
        <v>34</v>
      </c>
      <c r="H36" s="11" t="s">
        <v>35</v>
      </c>
      <c r="I36" s="11" t="s">
        <v>36</v>
      </c>
      <c r="J36" s="11" t="s">
        <v>37</v>
      </c>
      <c r="K36" s="11" t="s">
        <v>38</v>
      </c>
      <c r="L36" s="11" t="s">
        <v>39</v>
      </c>
      <c r="M36" s="11" t="s">
        <v>40</v>
      </c>
      <c r="N36" s="11" t="s">
        <v>41</v>
      </c>
      <c r="O36" s="11" t="s">
        <v>42</v>
      </c>
      <c r="P36" s="11" t="s">
        <v>43</v>
      </c>
      <c r="Q36" s="11" t="s">
        <v>44</v>
      </c>
      <c r="R36" s="17" t="s">
        <v>49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2:36" x14ac:dyDescent="0.35">
      <c r="B37" s="9" t="s">
        <v>16</v>
      </c>
      <c r="C37">
        <v>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16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2:36" x14ac:dyDescent="0.35">
      <c r="B38" s="9" t="s">
        <v>17</v>
      </c>
      <c r="C38">
        <v>15</v>
      </c>
      <c r="D38">
        <v>4</v>
      </c>
      <c r="E38">
        <v>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2:36" x14ac:dyDescent="0.35">
      <c r="B39" s="9" t="s">
        <v>18</v>
      </c>
      <c r="C39">
        <v>0</v>
      </c>
      <c r="D39">
        <v>11</v>
      </c>
      <c r="E39">
        <v>0</v>
      </c>
      <c r="F39">
        <v>14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2:36" x14ac:dyDescent="0.35">
      <c r="B40" s="9" t="s">
        <v>19</v>
      </c>
      <c r="C40">
        <v>0</v>
      </c>
      <c r="D40">
        <v>0</v>
      </c>
      <c r="E40">
        <v>19</v>
      </c>
      <c r="F40">
        <v>0</v>
      </c>
      <c r="G40">
        <v>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6" x14ac:dyDescent="0.35">
      <c r="B41" s="9" t="s">
        <v>20</v>
      </c>
      <c r="C41">
        <v>0</v>
      </c>
      <c r="D41">
        <v>0</v>
      </c>
      <c r="E41">
        <v>0</v>
      </c>
      <c r="F41">
        <v>20</v>
      </c>
      <c r="G41">
        <v>0</v>
      </c>
      <c r="H41">
        <v>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2:36" x14ac:dyDescent="0.35">
      <c r="B42" s="9" t="s">
        <v>21</v>
      </c>
      <c r="C42">
        <v>0</v>
      </c>
      <c r="D42">
        <v>0</v>
      </c>
      <c r="E42">
        <v>0</v>
      </c>
      <c r="F42">
        <v>0</v>
      </c>
      <c r="G42">
        <v>12</v>
      </c>
      <c r="H42">
        <v>10</v>
      </c>
      <c r="I42">
        <v>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36" x14ac:dyDescent="0.35">
      <c r="B43" s="9" t="s">
        <v>22</v>
      </c>
      <c r="C43">
        <v>0</v>
      </c>
      <c r="D43">
        <v>0</v>
      </c>
      <c r="E43">
        <v>0</v>
      </c>
      <c r="F43">
        <v>0</v>
      </c>
      <c r="G43">
        <v>0</v>
      </c>
      <c r="H43">
        <v>8</v>
      </c>
      <c r="I43">
        <v>6</v>
      </c>
      <c r="J43">
        <v>11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2:36" x14ac:dyDescent="0.35">
      <c r="B44" s="9" t="s">
        <v>25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2:36" x14ac:dyDescent="0.35">
      <c r="B45" s="9" t="s">
        <v>23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2</v>
      </c>
      <c r="L45">
        <v>22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2:36" x14ac:dyDescent="0.35">
      <c r="B46" s="9" t="s">
        <v>24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16</v>
      </c>
      <c r="L46">
        <v>0</v>
      </c>
      <c r="M46">
        <v>9</v>
      </c>
      <c r="N46">
        <v>0</v>
      </c>
      <c r="O46">
        <v>0</v>
      </c>
      <c r="P46">
        <v>0</v>
      </c>
      <c r="Q46">
        <v>0</v>
      </c>
      <c r="R46">
        <v>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2:36" x14ac:dyDescent="0.35">
      <c r="B47" s="9" t="s">
        <v>26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6</v>
      </c>
      <c r="M47">
        <v>9</v>
      </c>
      <c r="N47">
        <v>5</v>
      </c>
      <c r="O47">
        <v>5</v>
      </c>
      <c r="P47">
        <v>0</v>
      </c>
      <c r="Q47">
        <v>0</v>
      </c>
      <c r="R47">
        <v>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2:36" x14ac:dyDescent="0.35">
      <c r="B48" s="9" t="s">
        <v>27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13</v>
      </c>
      <c r="N48">
        <v>7</v>
      </c>
      <c r="O48">
        <v>5</v>
      </c>
      <c r="P48">
        <v>0</v>
      </c>
      <c r="Q48">
        <v>0</v>
      </c>
      <c r="R48">
        <v>0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2:36" x14ac:dyDescent="0.35">
      <c r="B49" s="9" t="s">
        <v>28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3</v>
      </c>
      <c r="O49">
        <v>0</v>
      </c>
      <c r="P49">
        <v>22</v>
      </c>
      <c r="Q49">
        <v>0</v>
      </c>
      <c r="R49">
        <v>0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2:36" x14ac:dyDescent="0.35">
      <c r="B50" s="9" t="s">
        <v>29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10</v>
      </c>
      <c r="P50">
        <v>8</v>
      </c>
      <c r="Q50">
        <v>7</v>
      </c>
      <c r="R50">
        <v>0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x14ac:dyDescent="0.35">
      <c r="B51" s="9" t="s">
        <v>30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23</v>
      </c>
    </row>
    <row r="52" spans="2:36" x14ac:dyDescent="0.35">
      <c r="B52" s="9" t="s">
        <v>50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25</v>
      </c>
    </row>
    <row r="54" spans="2:36" x14ac:dyDescent="0.35">
      <c r="C54" t="s">
        <v>66</v>
      </c>
      <c r="H54" t="s">
        <v>66</v>
      </c>
      <c r="L54" t="s">
        <v>66</v>
      </c>
      <c r="P54" t="s">
        <v>66</v>
      </c>
      <c r="R54" s="18"/>
    </row>
    <row r="55" spans="2:36" ht="15" thickBot="1" x14ac:dyDescent="0.4">
      <c r="B55" s="10"/>
      <c r="C55" s="11" t="s">
        <v>45</v>
      </c>
      <c r="D55" s="11" t="s">
        <v>31</v>
      </c>
      <c r="E55" s="11" t="s">
        <v>32</v>
      </c>
      <c r="F55" s="11" t="s">
        <v>33</v>
      </c>
      <c r="G55" s="11" t="s">
        <v>34</v>
      </c>
      <c r="H55" s="11" t="s">
        <v>35</v>
      </c>
      <c r="I55" s="11" t="s">
        <v>36</v>
      </c>
      <c r="J55" s="11" t="s">
        <v>37</v>
      </c>
      <c r="K55" s="11" t="s">
        <v>38</v>
      </c>
      <c r="L55" s="11" t="s">
        <v>39</v>
      </c>
      <c r="M55" s="11" t="s">
        <v>40</v>
      </c>
      <c r="N55" s="11" t="s">
        <v>41</v>
      </c>
      <c r="O55" s="11" t="s">
        <v>42</v>
      </c>
      <c r="P55" s="11" t="s">
        <v>43</v>
      </c>
      <c r="Q55" s="11" t="s">
        <v>44</v>
      </c>
      <c r="R55" s="17" t="s">
        <v>49</v>
      </c>
    </row>
    <row r="56" spans="2:36" ht="15" thickBot="1" x14ac:dyDescent="0.4">
      <c r="B56" s="9" t="s">
        <v>16</v>
      </c>
      <c r="C56" s="8">
        <f>C37/25</f>
        <v>0.36</v>
      </c>
      <c r="D56" s="3">
        <f t="shared" ref="D56:R56" si="0">D37/25</f>
        <v>0</v>
      </c>
      <c r="E56" s="3">
        <f t="shared" si="0"/>
        <v>0</v>
      </c>
      <c r="F56" s="3">
        <f t="shared" si="0"/>
        <v>0</v>
      </c>
      <c r="G56" s="3">
        <f t="shared" si="0"/>
        <v>0</v>
      </c>
      <c r="H56" s="3">
        <f t="shared" si="0"/>
        <v>0</v>
      </c>
      <c r="I56" s="3">
        <f t="shared" si="0"/>
        <v>0</v>
      </c>
      <c r="J56" s="3">
        <f t="shared" si="0"/>
        <v>0</v>
      </c>
      <c r="K56" s="3">
        <f t="shared" si="0"/>
        <v>0</v>
      </c>
      <c r="L56" s="3">
        <f t="shared" si="0"/>
        <v>0</v>
      </c>
      <c r="M56" s="3">
        <f t="shared" si="0"/>
        <v>0</v>
      </c>
      <c r="N56" s="3">
        <f t="shared" si="0"/>
        <v>0</v>
      </c>
      <c r="O56" s="3">
        <f t="shared" si="0"/>
        <v>0</v>
      </c>
      <c r="P56" s="3">
        <f t="shared" si="0"/>
        <v>0</v>
      </c>
      <c r="Q56" s="3">
        <f t="shared" si="0"/>
        <v>0</v>
      </c>
      <c r="R56" s="19">
        <f t="shared" si="0"/>
        <v>0.64</v>
      </c>
    </row>
    <row r="57" spans="2:36" ht="15" thickBot="1" x14ac:dyDescent="0.4">
      <c r="B57" s="9" t="s">
        <v>17</v>
      </c>
      <c r="C57" s="3">
        <f t="shared" ref="C57:R57" si="1">C38/25</f>
        <v>0.6</v>
      </c>
      <c r="D57" s="4">
        <f t="shared" si="1"/>
        <v>0.16</v>
      </c>
      <c r="E57" s="3">
        <f t="shared" si="1"/>
        <v>0.24</v>
      </c>
      <c r="F57" s="3">
        <f t="shared" si="1"/>
        <v>0</v>
      </c>
      <c r="G57" s="3">
        <f t="shared" si="1"/>
        <v>0</v>
      </c>
      <c r="H57" s="3">
        <f t="shared" si="1"/>
        <v>0</v>
      </c>
      <c r="I57" s="3">
        <f t="shared" si="1"/>
        <v>0</v>
      </c>
      <c r="J57" s="3">
        <f t="shared" si="1"/>
        <v>0</v>
      </c>
      <c r="K57" s="3">
        <f t="shared" si="1"/>
        <v>0</v>
      </c>
      <c r="L57" s="3">
        <f t="shared" si="1"/>
        <v>0</v>
      </c>
      <c r="M57" s="3">
        <f t="shared" si="1"/>
        <v>0</v>
      </c>
      <c r="N57" s="3">
        <f t="shared" si="1"/>
        <v>0</v>
      </c>
      <c r="O57" s="3">
        <f t="shared" si="1"/>
        <v>0</v>
      </c>
      <c r="P57" s="3">
        <f t="shared" si="1"/>
        <v>0</v>
      </c>
      <c r="Q57" s="3">
        <f t="shared" si="1"/>
        <v>0</v>
      </c>
      <c r="R57" s="19">
        <f t="shared" si="1"/>
        <v>0</v>
      </c>
    </row>
    <row r="58" spans="2:36" ht="15" thickBot="1" x14ac:dyDescent="0.4">
      <c r="B58" s="9" t="s">
        <v>18</v>
      </c>
      <c r="C58" s="3">
        <f t="shared" ref="C58:R58" si="2">C39/25</f>
        <v>0</v>
      </c>
      <c r="D58" s="3">
        <f t="shared" si="2"/>
        <v>0.44</v>
      </c>
      <c r="E58" s="4">
        <f t="shared" si="2"/>
        <v>0</v>
      </c>
      <c r="F58" s="3">
        <f t="shared" si="2"/>
        <v>0.56000000000000005</v>
      </c>
      <c r="G58" s="3">
        <f t="shared" si="2"/>
        <v>0</v>
      </c>
      <c r="H58" s="3">
        <f t="shared" si="2"/>
        <v>0</v>
      </c>
      <c r="I58" s="3">
        <f t="shared" si="2"/>
        <v>0</v>
      </c>
      <c r="J58" s="3">
        <f t="shared" si="2"/>
        <v>0</v>
      </c>
      <c r="K58" s="3">
        <f t="shared" si="2"/>
        <v>0</v>
      </c>
      <c r="L58" s="3">
        <f t="shared" si="2"/>
        <v>0</v>
      </c>
      <c r="M58" s="3">
        <f t="shared" si="2"/>
        <v>0</v>
      </c>
      <c r="N58" s="3">
        <f t="shared" si="2"/>
        <v>0</v>
      </c>
      <c r="O58" s="3">
        <f t="shared" si="2"/>
        <v>0</v>
      </c>
      <c r="P58" s="3">
        <f t="shared" si="2"/>
        <v>0</v>
      </c>
      <c r="Q58" s="3">
        <f t="shared" si="2"/>
        <v>0</v>
      </c>
      <c r="R58" s="19">
        <f t="shared" si="2"/>
        <v>0</v>
      </c>
    </row>
    <row r="59" spans="2:36" ht="15" thickBot="1" x14ac:dyDescent="0.4">
      <c r="B59" s="9" t="s">
        <v>19</v>
      </c>
      <c r="C59" s="3">
        <f t="shared" ref="C59:R59" si="3">C40/25</f>
        <v>0</v>
      </c>
      <c r="D59" s="3">
        <f t="shared" si="3"/>
        <v>0</v>
      </c>
      <c r="E59" s="3">
        <f t="shared" si="3"/>
        <v>0.76</v>
      </c>
      <c r="F59" s="4">
        <f t="shared" si="3"/>
        <v>0</v>
      </c>
      <c r="G59" s="3">
        <f t="shared" si="3"/>
        <v>0.24</v>
      </c>
      <c r="H59" s="3">
        <f t="shared" si="3"/>
        <v>0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0</v>
      </c>
      <c r="M59" s="3">
        <f t="shared" si="3"/>
        <v>0</v>
      </c>
      <c r="N59" s="3">
        <f t="shared" si="3"/>
        <v>0</v>
      </c>
      <c r="O59" s="3">
        <f t="shared" si="3"/>
        <v>0</v>
      </c>
      <c r="P59" s="3">
        <f t="shared" si="3"/>
        <v>0</v>
      </c>
      <c r="Q59" s="3">
        <f t="shared" si="3"/>
        <v>0</v>
      </c>
      <c r="R59" s="19">
        <f t="shared" si="3"/>
        <v>0</v>
      </c>
    </row>
    <row r="60" spans="2:36" ht="15" thickBot="1" x14ac:dyDescent="0.4">
      <c r="B60" s="9" t="s">
        <v>20</v>
      </c>
      <c r="C60" s="3">
        <f t="shared" ref="C60:R60" si="4">C41/25</f>
        <v>0</v>
      </c>
      <c r="D60" s="3">
        <f t="shared" si="4"/>
        <v>0</v>
      </c>
      <c r="E60" s="3">
        <f t="shared" si="4"/>
        <v>0</v>
      </c>
      <c r="F60" s="3">
        <f t="shared" si="4"/>
        <v>0.8</v>
      </c>
      <c r="G60" s="4">
        <f t="shared" si="4"/>
        <v>0</v>
      </c>
      <c r="H60" s="3">
        <f t="shared" si="4"/>
        <v>0.2</v>
      </c>
      <c r="I60" s="3">
        <f t="shared" si="4"/>
        <v>0</v>
      </c>
      <c r="J60" s="3">
        <f t="shared" si="4"/>
        <v>0</v>
      </c>
      <c r="K60" s="3">
        <f t="shared" si="4"/>
        <v>0</v>
      </c>
      <c r="L60" s="3">
        <f t="shared" si="4"/>
        <v>0</v>
      </c>
      <c r="M60" s="3">
        <f t="shared" si="4"/>
        <v>0</v>
      </c>
      <c r="N60" s="3">
        <f t="shared" si="4"/>
        <v>0</v>
      </c>
      <c r="O60" s="3">
        <f t="shared" si="4"/>
        <v>0</v>
      </c>
      <c r="P60" s="3">
        <f t="shared" si="4"/>
        <v>0</v>
      </c>
      <c r="Q60" s="3">
        <f t="shared" si="4"/>
        <v>0</v>
      </c>
      <c r="R60" s="19">
        <f t="shared" si="4"/>
        <v>0</v>
      </c>
    </row>
    <row r="61" spans="2:36" ht="15" thickBot="1" x14ac:dyDescent="0.4">
      <c r="B61" s="9" t="s">
        <v>21</v>
      </c>
      <c r="C61" s="3">
        <f t="shared" ref="C61:R61" si="5">C42/25</f>
        <v>0</v>
      </c>
      <c r="D61" s="3">
        <f t="shared" si="5"/>
        <v>0</v>
      </c>
      <c r="E61" s="3">
        <f t="shared" si="5"/>
        <v>0</v>
      </c>
      <c r="F61" s="3">
        <f t="shared" si="5"/>
        <v>0</v>
      </c>
      <c r="G61" s="3">
        <f t="shared" si="5"/>
        <v>0.48</v>
      </c>
      <c r="H61" s="4">
        <f t="shared" si="5"/>
        <v>0.4</v>
      </c>
      <c r="I61" s="3">
        <f t="shared" si="5"/>
        <v>0.12</v>
      </c>
      <c r="J61" s="3">
        <f t="shared" si="5"/>
        <v>0</v>
      </c>
      <c r="K61" s="3">
        <f t="shared" si="5"/>
        <v>0</v>
      </c>
      <c r="L61" s="3">
        <f t="shared" si="5"/>
        <v>0</v>
      </c>
      <c r="M61" s="3">
        <f t="shared" si="5"/>
        <v>0</v>
      </c>
      <c r="N61" s="3">
        <f t="shared" si="5"/>
        <v>0</v>
      </c>
      <c r="O61" s="3">
        <f t="shared" si="5"/>
        <v>0</v>
      </c>
      <c r="P61" s="3">
        <f t="shared" si="5"/>
        <v>0</v>
      </c>
      <c r="Q61" s="3">
        <f t="shared" si="5"/>
        <v>0</v>
      </c>
      <c r="R61" s="19">
        <f t="shared" si="5"/>
        <v>0</v>
      </c>
    </row>
    <row r="62" spans="2:36" ht="15" thickBot="1" x14ac:dyDescent="0.4">
      <c r="B62" s="9" t="s">
        <v>22</v>
      </c>
      <c r="C62" s="3">
        <f t="shared" ref="C62:R62" si="6">C43/25</f>
        <v>0</v>
      </c>
      <c r="D62" s="3">
        <f t="shared" si="6"/>
        <v>0</v>
      </c>
      <c r="E62" s="3">
        <f t="shared" si="6"/>
        <v>0</v>
      </c>
      <c r="F62" s="3">
        <f t="shared" si="6"/>
        <v>0</v>
      </c>
      <c r="G62" s="3">
        <f t="shared" si="6"/>
        <v>0</v>
      </c>
      <c r="H62" s="3">
        <f t="shared" si="6"/>
        <v>0.32</v>
      </c>
      <c r="I62" s="4">
        <f t="shared" si="6"/>
        <v>0.24</v>
      </c>
      <c r="J62" s="3">
        <f t="shared" si="6"/>
        <v>0.44</v>
      </c>
      <c r="K62" s="3">
        <f t="shared" si="6"/>
        <v>0</v>
      </c>
      <c r="L62" s="3">
        <f t="shared" si="6"/>
        <v>0</v>
      </c>
      <c r="M62" s="3">
        <f t="shared" si="6"/>
        <v>0</v>
      </c>
      <c r="N62" s="3">
        <f t="shared" si="6"/>
        <v>0</v>
      </c>
      <c r="O62" s="3">
        <f t="shared" si="6"/>
        <v>0</v>
      </c>
      <c r="P62" s="3">
        <f t="shared" si="6"/>
        <v>0</v>
      </c>
      <c r="Q62" s="3">
        <f t="shared" si="6"/>
        <v>0</v>
      </c>
      <c r="R62" s="19">
        <f t="shared" si="6"/>
        <v>0</v>
      </c>
    </row>
    <row r="63" spans="2:36" ht="15" thickBot="1" x14ac:dyDescent="0.4">
      <c r="B63" s="9" t="s">
        <v>25</v>
      </c>
      <c r="C63" s="3">
        <f t="shared" ref="C63:R63" si="7">C44/25</f>
        <v>0</v>
      </c>
      <c r="D63" s="3">
        <f t="shared" si="7"/>
        <v>0</v>
      </c>
      <c r="E63" s="3">
        <f t="shared" si="7"/>
        <v>0</v>
      </c>
      <c r="F63" s="3">
        <f t="shared" si="7"/>
        <v>0</v>
      </c>
      <c r="G63" s="3">
        <f t="shared" si="7"/>
        <v>0</v>
      </c>
      <c r="H63" s="3">
        <f t="shared" si="7"/>
        <v>0</v>
      </c>
      <c r="I63" s="3">
        <f t="shared" si="7"/>
        <v>1</v>
      </c>
      <c r="J63" s="4">
        <f t="shared" si="7"/>
        <v>0</v>
      </c>
      <c r="K63" s="3">
        <f t="shared" si="7"/>
        <v>0</v>
      </c>
      <c r="L63" s="3">
        <f t="shared" si="7"/>
        <v>0</v>
      </c>
      <c r="M63" s="3">
        <f t="shared" si="7"/>
        <v>0</v>
      </c>
      <c r="N63" s="3">
        <f t="shared" si="7"/>
        <v>0</v>
      </c>
      <c r="O63" s="3">
        <f t="shared" si="7"/>
        <v>0</v>
      </c>
      <c r="P63" s="3">
        <f t="shared" si="7"/>
        <v>0</v>
      </c>
      <c r="Q63" s="3">
        <f t="shared" si="7"/>
        <v>0</v>
      </c>
      <c r="R63" s="19">
        <f t="shared" si="7"/>
        <v>0</v>
      </c>
    </row>
    <row r="64" spans="2:36" ht="15" thickBot="1" x14ac:dyDescent="0.4">
      <c r="B64" s="9" t="s">
        <v>23</v>
      </c>
      <c r="C64" s="3">
        <f t="shared" ref="C64:R64" si="8">C45/25</f>
        <v>0</v>
      </c>
      <c r="D64" s="3">
        <f t="shared" si="8"/>
        <v>0</v>
      </c>
      <c r="E64" s="3">
        <f t="shared" si="8"/>
        <v>0</v>
      </c>
      <c r="F64" s="3">
        <f t="shared" si="8"/>
        <v>0</v>
      </c>
      <c r="G64" s="3">
        <f t="shared" si="8"/>
        <v>0</v>
      </c>
      <c r="H64" s="3">
        <f t="shared" si="8"/>
        <v>0</v>
      </c>
      <c r="I64" s="3">
        <f t="shared" si="8"/>
        <v>0</v>
      </c>
      <c r="J64" s="3">
        <f t="shared" si="8"/>
        <v>0.04</v>
      </c>
      <c r="K64" s="4">
        <f t="shared" si="8"/>
        <v>0.08</v>
      </c>
      <c r="L64" s="3">
        <f t="shared" si="8"/>
        <v>0.88</v>
      </c>
      <c r="M64" s="3">
        <f t="shared" si="8"/>
        <v>0</v>
      </c>
      <c r="N64" s="3">
        <f t="shared" si="8"/>
        <v>0</v>
      </c>
      <c r="O64" s="3">
        <f t="shared" si="8"/>
        <v>0</v>
      </c>
      <c r="P64" s="3">
        <f t="shared" si="8"/>
        <v>0</v>
      </c>
      <c r="Q64" s="3">
        <f t="shared" si="8"/>
        <v>0</v>
      </c>
      <c r="R64" s="19">
        <f t="shared" si="8"/>
        <v>0</v>
      </c>
    </row>
    <row r="65" spans="2:18" ht="15" thickBot="1" x14ac:dyDescent="0.4">
      <c r="B65" s="9" t="s">
        <v>24</v>
      </c>
      <c r="C65" s="3">
        <f t="shared" ref="C65:R65" si="9">C46/25</f>
        <v>0</v>
      </c>
      <c r="D65" s="3">
        <f t="shared" si="9"/>
        <v>0</v>
      </c>
      <c r="E65" s="3">
        <f t="shared" si="9"/>
        <v>0</v>
      </c>
      <c r="F65" s="3">
        <f t="shared" si="9"/>
        <v>0</v>
      </c>
      <c r="G65" s="3">
        <f>G46/25</f>
        <v>0</v>
      </c>
      <c r="H65" s="3">
        <f t="shared" si="9"/>
        <v>0</v>
      </c>
      <c r="I65" s="3">
        <f t="shared" si="9"/>
        <v>0</v>
      </c>
      <c r="J65" s="3">
        <f t="shared" si="9"/>
        <v>0</v>
      </c>
      <c r="K65" s="3">
        <f t="shared" si="9"/>
        <v>0.64</v>
      </c>
      <c r="L65" s="4">
        <f t="shared" si="9"/>
        <v>0</v>
      </c>
      <c r="M65" s="3">
        <f t="shared" si="9"/>
        <v>0.36</v>
      </c>
      <c r="N65" s="3">
        <f t="shared" si="9"/>
        <v>0</v>
      </c>
      <c r="O65" s="3">
        <f t="shared" si="9"/>
        <v>0</v>
      </c>
      <c r="P65" s="3">
        <f t="shared" si="9"/>
        <v>0</v>
      </c>
      <c r="Q65" s="3">
        <f t="shared" si="9"/>
        <v>0</v>
      </c>
      <c r="R65" s="19">
        <f t="shared" si="9"/>
        <v>0</v>
      </c>
    </row>
    <row r="66" spans="2:18" ht="15" thickBot="1" x14ac:dyDescent="0.4">
      <c r="B66" s="9" t="s">
        <v>26</v>
      </c>
      <c r="C66" s="3">
        <f t="shared" ref="C66:R66" si="10">C47/25</f>
        <v>0</v>
      </c>
      <c r="D66" s="3">
        <f t="shared" si="10"/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  <c r="H66" s="3">
        <f t="shared" si="10"/>
        <v>0</v>
      </c>
      <c r="I66" s="3">
        <f t="shared" si="10"/>
        <v>0</v>
      </c>
      <c r="J66" s="3">
        <f t="shared" si="10"/>
        <v>0</v>
      </c>
      <c r="K66" s="3">
        <f t="shared" si="10"/>
        <v>0</v>
      </c>
      <c r="L66" s="3">
        <f t="shared" si="10"/>
        <v>0.24</v>
      </c>
      <c r="M66" s="4">
        <f t="shared" si="10"/>
        <v>0.36</v>
      </c>
      <c r="N66" s="3">
        <f t="shared" si="10"/>
        <v>0.2</v>
      </c>
      <c r="O66" s="3">
        <f t="shared" si="10"/>
        <v>0.2</v>
      </c>
      <c r="P66" s="3">
        <f t="shared" si="10"/>
        <v>0</v>
      </c>
      <c r="Q66" s="3">
        <f t="shared" si="10"/>
        <v>0</v>
      </c>
      <c r="R66" s="19">
        <f t="shared" si="10"/>
        <v>0</v>
      </c>
    </row>
    <row r="67" spans="2:18" ht="15" thickBot="1" x14ac:dyDescent="0.4">
      <c r="B67" s="9" t="s">
        <v>27</v>
      </c>
      <c r="C67" s="3">
        <f t="shared" ref="C67:R67" si="11">C48/25</f>
        <v>0</v>
      </c>
      <c r="D67" s="3">
        <f t="shared" si="11"/>
        <v>0</v>
      </c>
      <c r="E67" s="3">
        <f t="shared" si="11"/>
        <v>0</v>
      </c>
      <c r="F67" s="3">
        <f t="shared" si="11"/>
        <v>0</v>
      </c>
      <c r="G67" s="3">
        <f t="shared" si="11"/>
        <v>0</v>
      </c>
      <c r="H67" s="3">
        <f t="shared" si="11"/>
        <v>0</v>
      </c>
      <c r="I67" s="3">
        <f t="shared" si="11"/>
        <v>0</v>
      </c>
      <c r="J67" s="3">
        <f t="shared" si="11"/>
        <v>0</v>
      </c>
      <c r="K67" s="3">
        <f t="shared" si="11"/>
        <v>0</v>
      </c>
      <c r="L67" s="3">
        <f t="shared" si="11"/>
        <v>0</v>
      </c>
      <c r="M67" s="3">
        <f t="shared" si="11"/>
        <v>0.52</v>
      </c>
      <c r="N67" s="4">
        <f t="shared" si="11"/>
        <v>0.28000000000000003</v>
      </c>
      <c r="O67" s="3">
        <f t="shared" si="11"/>
        <v>0.2</v>
      </c>
      <c r="P67" s="3">
        <f t="shared" si="11"/>
        <v>0</v>
      </c>
      <c r="Q67" s="3">
        <f t="shared" si="11"/>
        <v>0</v>
      </c>
      <c r="R67" s="19">
        <f t="shared" si="11"/>
        <v>0</v>
      </c>
    </row>
    <row r="68" spans="2:18" ht="15" thickBot="1" x14ac:dyDescent="0.4">
      <c r="B68" s="9" t="s">
        <v>28</v>
      </c>
      <c r="C68" s="3">
        <f t="shared" ref="C68:R68" si="12">C49/25</f>
        <v>0</v>
      </c>
      <c r="D68" s="3">
        <f t="shared" si="12"/>
        <v>0</v>
      </c>
      <c r="E68" s="3">
        <f t="shared" si="12"/>
        <v>0</v>
      </c>
      <c r="F68" s="3">
        <f t="shared" si="12"/>
        <v>0</v>
      </c>
      <c r="G68" s="3">
        <f t="shared" si="12"/>
        <v>0</v>
      </c>
      <c r="H68" s="3">
        <f t="shared" si="12"/>
        <v>0</v>
      </c>
      <c r="I68" s="3">
        <f t="shared" si="12"/>
        <v>0</v>
      </c>
      <c r="J68" s="3">
        <f t="shared" si="12"/>
        <v>0</v>
      </c>
      <c r="K68" s="3">
        <f t="shared" si="12"/>
        <v>0</v>
      </c>
      <c r="L68" s="3">
        <f t="shared" si="12"/>
        <v>0</v>
      </c>
      <c r="M68" s="3">
        <f t="shared" si="12"/>
        <v>0</v>
      </c>
      <c r="N68" s="3">
        <f t="shared" si="12"/>
        <v>0.12</v>
      </c>
      <c r="O68" s="4">
        <f t="shared" si="12"/>
        <v>0</v>
      </c>
      <c r="P68" s="3">
        <f t="shared" si="12"/>
        <v>0.88</v>
      </c>
      <c r="Q68" s="3">
        <f t="shared" si="12"/>
        <v>0</v>
      </c>
      <c r="R68" s="19">
        <f t="shared" si="12"/>
        <v>0</v>
      </c>
    </row>
    <row r="69" spans="2:18" ht="15" thickBot="1" x14ac:dyDescent="0.4">
      <c r="B69" s="9" t="s">
        <v>29</v>
      </c>
      <c r="C69" s="3">
        <f t="shared" ref="C69:R69" si="13">C50/25</f>
        <v>0</v>
      </c>
      <c r="D69" s="3">
        <f t="shared" si="13"/>
        <v>0</v>
      </c>
      <c r="E69" s="3">
        <f t="shared" si="13"/>
        <v>0</v>
      </c>
      <c r="F69" s="3">
        <f t="shared" si="13"/>
        <v>0</v>
      </c>
      <c r="G69" s="3">
        <f t="shared" si="13"/>
        <v>0</v>
      </c>
      <c r="H69" s="3">
        <f t="shared" si="13"/>
        <v>0</v>
      </c>
      <c r="I69" s="3">
        <f t="shared" si="13"/>
        <v>0</v>
      </c>
      <c r="J69" s="3">
        <f t="shared" si="13"/>
        <v>0</v>
      </c>
      <c r="K69" s="3">
        <f t="shared" si="13"/>
        <v>0</v>
      </c>
      <c r="L69" s="3">
        <f t="shared" si="13"/>
        <v>0</v>
      </c>
      <c r="M69" s="3">
        <f t="shared" si="13"/>
        <v>0</v>
      </c>
      <c r="N69" s="3">
        <f t="shared" si="13"/>
        <v>0</v>
      </c>
      <c r="O69" s="3">
        <f t="shared" si="13"/>
        <v>0.4</v>
      </c>
      <c r="P69" s="4">
        <f t="shared" si="13"/>
        <v>0.32</v>
      </c>
      <c r="Q69" s="3">
        <f t="shared" si="13"/>
        <v>0.28000000000000003</v>
      </c>
      <c r="R69" s="19">
        <f t="shared" si="13"/>
        <v>0</v>
      </c>
    </row>
    <row r="70" spans="2:18" ht="15" thickBot="1" x14ac:dyDescent="0.4">
      <c r="B70" s="9" t="s">
        <v>30</v>
      </c>
      <c r="C70" s="3">
        <f t="shared" ref="C70:R70" si="14">C51/25</f>
        <v>0</v>
      </c>
      <c r="D70" s="3">
        <f t="shared" si="14"/>
        <v>0</v>
      </c>
      <c r="E70" s="3">
        <f t="shared" si="14"/>
        <v>0</v>
      </c>
      <c r="F70" s="3">
        <f t="shared" si="14"/>
        <v>0</v>
      </c>
      <c r="G70" s="3">
        <f t="shared" si="14"/>
        <v>0</v>
      </c>
      <c r="H70" s="3">
        <f t="shared" si="14"/>
        <v>0</v>
      </c>
      <c r="I70" s="3">
        <f t="shared" si="14"/>
        <v>0</v>
      </c>
      <c r="J70" s="3">
        <f t="shared" si="14"/>
        <v>0</v>
      </c>
      <c r="K70" s="3">
        <f t="shared" si="14"/>
        <v>0</v>
      </c>
      <c r="L70" s="3">
        <f t="shared" si="14"/>
        <v>0</v>
      </c>
      <c r="M70" s="3">
        <f t="shared" si="14"/>
        <v>0</v>
      </c>
      <c r="N70" s="3">
        <f t="shared" si="14"/>
        <v>0</v>
      </c>
      <c r="O70" s="3">
        <f t="shared" si="14"/>
        <v>0</v>
      </c>
      <c r="P70" s="3">
        <f t="shared" si="14"/>
        <v>0</v>
      </c>
      <c r="Q70" s="4">
        <f t="shared" si="14"/>
        <v>0.08</v>
      </c>
      <c r="R70" s="19">
        <f t="shared" si="14"/>
        <v>0.92</v>
      </c>
    </row>
    <row r="71" spans="2:18" ht="15" thickBot="1" x14ac:dyDescent="0.4">
      <c r="B71" s="9" t="s">
        <v>50</v>
      </c>
      <c r="C71" s="19">
        <f t="shared" ref="C71:R71" si="15">C52/25</f>
        <v>0</v>
      </c>
      <c r="D71" s="19">
        <f t="shared" si="15"/>
        <v>0</v>
      </c>
      <c r="E71" s="19">
        <f t="shared" si="15"/>
        <v>0</v>
      </c>
      <c r="F71" s="19">
        <f t="shared" si="15"/>
        <v>0</v>
      </c>
      <c r="G71" s="19">
        <f t="shared" si="15"/>
        <v>0</v>
      </c>
      <c r="H71" s="19">
        <f t="shared" si="15"/>
        <v>0</v>
      </c>
      <c r="I71" s="19">
        <f t="shared" si="15"/>
        <v>0</v>
      </c>
      <c r="J71" s="19">
        <f t="shared" si="15"/>
        <v>0</v>
      </c>
      <c r="K71" s="19">
        <f t="shared" si="15"/>
        <v>0</v>
      </c>
      <c r="L71" s="19">
        <f t="shared" si="15"/>
        <v>0</v>
      </c>
      <c r="M71" s="19">
        <f t="shared" si="15"/>
        <v>0</v>
      </c>
      <c r="N71" s="19">
        <f t="shared" si="15"/>
        <v>0</v>
      </c>
      <c r="O71" s="19">
        <f t="shared" si="15"/>
        <v>0</v>
      </c>
      <c r="P71" s="19">
        <f t="shared" si="15"/>
        <v>0</v>
      </c>
      <c r="Q71" s="19">
        <f t="shared" si="15"/>
        <v>0</v>
      </c>
      <c r="R71" s="20">
        <f t="shared" si="15"/>
        <v>1</v>
      </c>
    </row>
    <row r="72" spans="2:18" x14ac:dyDescent="0.3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2:18" x14ac:dyDescent="0.3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2:18" x14ac:dyDescent="0.35">
      <c r="C74" s="43">
        <f>SUM(C56:C71)</f>
        <v>0.96</v>
      </c>
      <c r="D74" s="43">
        <f t="shared" ref="D74:Q74" si="16">SUM(D56:D71)</f>
        <v>0.6</v>
      </c>
      <c r="E74" s="43">
        <f t="shared" si="16"/>
        <v>1</v>
      </c>
      <c r="F74" s="43">
        <f t="shared" si="16"/>
        <v>1.36</v>
      </c>
      <c r="G74" s="43">
        <f t="shared" si="16"/>
        <v>0.72</v>
      </c>
      <c r="H74" s="43">
        <f t="shared" si="16"/>
        <v>0.92000000000000015</v>
      </c>
      <c r="I74" s="43">
        <f t="shared" si="16"/>
        <v>1.3599999999999999</v>
      </c>
      <c r="J74" s="43">
        <f t="shared" si="16"/>
        <v>0.48</v>
      </c>
      <c r="K74" s="43">
        <f t="shared" si="16"/>
        <v>0.72</v>
      </c>
      <c r="L74" s="43">
        <f t="shared" si="16"/>
        <v>1.1200000000000001</v>
      </c>
      <c r="M74" s="43">
        <f t="shared" si="16"/>
        <v>1.24</v>
      </c>
      <c r="N74" s="43">
        <f t="shared" si="16"/>
        <v>0.60000000000000009</v>
      </c>
      <c r="O74" s="43">
        <f t="shared" si="16"/>
        <v>0.8</v>
      </c>
      <c r="P74" s="43">
        <f t="shared" si="16"/>
        <v>1.2</v>
      </c>
      <c r="Q74" s="43">
        <f t="shared" si="16"/>
        <v>0.36000000000000004</v>
      </c>
      <c r="R74" s="43">
        <f>SUM(R56:R71)</f>
        <v>2.56</v>
      </c>
    </row>
  </sheetData>
  <conditionalFormatting sqref="B18:R18 B19:B35">
    <cfRule type="colorScale" priority="11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C19:R35">
    <cfRule type="cellIs" dxfId="13" priority="9" stopIfTrue="1" operator="lessThan">
      <formula>0.01</formula>
    </cfRule>
    <cfRule type="colorScale" priority="10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B37:B52">
    <cfRule type="colorScale" priority="8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B36:R36">
    <cfRule type="colorScale" priority="7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B55:R55 B56:B71">
    <cfRule type="colorScale" priority="3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C56:R71">
    <cfRule type="cellIs" dxfId="12" priority="1" stopIfTrue="1" operator="lessThan">
      <formula>0.01</formula>
    </cfRule>
    <cfRule type="colorScale" priority="2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J80"/>
  <sheetViews>
    <sheetView zoomScale="50" zoomScaleNormal="50" workbookViewId="0">
      <selection activeCell="C63" sqref="C63:S79"/>
    </sheetView>
  </sheetViews>
  <sheetFormatPr defaultRowHeight="14.5" x14ac:dyDescent="0.35"/>
  <cols>
    <col min="3" max="3" width="14.08984375" bestFit="1" customWidth="1"/>
    <col min="4" max="4" width="13.90625" customWidth="1"/>
    <col min="5" max="15" width="13.1796875" bestFit="1" customWidth="1"/>
    <col min="16" max="16" width="12.08984375" bestFit="1" customWidth="1"/>
    <col min="17" max="18" width="13.1796875" bestFit="1" customWidth="1"/>
    <col min="19" max="19" width="12.08984375" bestFit="1" customWidth="1"/>
  </cols>
  <sheetData>
    <row r="2" spans="1:36" x14ac:dyDescent="0.35">
      <c r="D2" t="s">
        <v>75</v>
      </c>
    </row>
    <row r="3" spans="1:36" x14ac:dyDescent="0.35">
      <c r="D3" s="48">
        <v>0.06</v>
      </c>
      <c r="E3" s="48">
        <v>3.7499999999999999E-2</v>
      </c>
      <c r="F3" s="48">
        <v>6.25E-2</v>
      </c>
      <c r="G3" s="48">
        <v>8.5000000000000006E-2</v>
      </c>
      <c r="H3" s="48">
        <v>4.4999999999999998E-2</v>
      </c>
      <c r="I3" s="48">
        <v>5.7500000000000002E-2</v>
      </c>
      <c r="J3" s="48">
        <v>8.5000000000000006E-2</v>
      </c>
      <c r="K3" s="48">
        <v>0.03</v>
      </c>
      <c r="L3" s="48">
        <v>4.4999999999999998E-2</v>
      </c>
      <c r="M3" s="48">
        <v>7.0000000000000007E-2</v>
      </c>
      <c r="N3" s="48">
        <v>7.7499999999999999E-2</v>
      </c>
      <c r="O3" s="48">
        <v>3.7499999999999999E-2</v>
      </c>
      <c r="P3" s="48">
        <v>0.05</v>
      </c>
      <c r="Q3" s="48">
        <v>7.4999999999999997E-2</v>
      </c>
      <c r="R3" s="48">
        <v>2.2499999999999999E-2</v>
      </c>
      <c r="S3" s="48">
        <v>0.16</v>
      </c>
    </row>
    <row r="6" spans="1:36" x14ac:dyDescent="0.35">
      <c r="D6" t="s">
        <v>68</v>
      </c>
    </row>
    <row r="7" spans="1:36" x14ac:dyDescent="0.35">
      <c r="D7" s="48">
        <v>2.0812863599999998E-2</v>
      </c>
      <c r="E7" s="48">
        <v>2.1314802799999998E-2</v>
      </c>
      <c r="F7" s="48">
        <v>4.8438645199999998E-2</v>
      </c>
      <c r="G7" s="48">
        <v>8.050324880000001E-2</v>
      </c>
      <c r="H7" s="49">
        <v>5.6086634400000002E-2</v>
      </c>
      <c r="I7" s="49">
        <v>8.2266765200000008E-2</v>
      </c>
      <c r="J7" s="49">
        <v>0.13876110120000001</v>
      </c>
      <c r="K7" s="49">
        <v>4.8035788800000007E-2</v>
      </c>
      <c r="L7" s="49">
        <v>6.49684544E-2</v>
      </c>
      <c r="M7" s="49">
        <v>0.10563523280000001</v>
      </c>
      <c r="N7" s="49">
        <v>8.7352825999999995E-2</v>
      </c>
      <c r="O7" s="48">
        <v>3.4934546000000004E-2</v>
      </c>
      <c r="P7" s="48">
        <v>3.5973459999999999E-2</v>
      </c>
      <c r="Q7" s="48">
        <v>4.2629605599999995E-2</v>
      </c>
      <c r="R7" s="48">
        <v>8.3631756000000015E-3</v>
      </c>
      <c r="S7" s="48">
        <v>0.12392284960000001</v>
      </c>
      <c r="U7">
        <v>1</v>
      </c>
      <c r="V7">
        <v>2</v>
      </c>
      <c r="W7">
        <v>3</v>
      </c>
      <c r="X7">
        <v>4</v>
      </c>
      <c r="Y7">
        <v>5</v>
      </c>
      <c r="Z7">
        <v>6</v>
      </c>
      <c r="AA7">
        <v>7</v>
      </c>
      <c r="AB7">
        <v>8</v>
      </c>
      <c r="AC7">
        <v>9</v>
      </c>
      <c r="AD7">
        <v>10</v>
      </c>
      <c r="AE7">
        <v>11</v>
      </c>
      <c r="AF7">
        <v>12</v>
      </c>
      <c r="AG7">
        <v>13</v>
      </c>
      <c r="AH7">
        <v>14</v>
      </c>
      <c r="AI7">
        <v>15</v>
      </c>
      <c r="AJ7">
        <v>16</v>
      </c>
    </row>
    <row r="9" spans="1:36" x14ac:dyDescent="0.35">
      <c r="A9" s="46" t="s">
        <v>70</v>
      </c>
      <c r="D9" s="45" t="s">
        <v>69</v>
      </c>
      <c r="U9" t="s">
        <v>71</v>
      </c>
    </row>
    <row r="10" spans="1:36" x14ac:dyDescent="0.35">
      <c r="A10">
        <v>1.533516E-2</v>
      </c>
      <c r="D10">
        <v>0.36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0.64</v>
      </c>
      <c r="U10">
        <f>$A10*D10</f>
        <v>5.5206576000000002E-3</v>
      </c>
      <c r="V10">
        <f t="shared" ref="V10:AJ25" si="0">$A10*E10</f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>$A10*J10</f>
        <v>0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0</v>
      </c>
      <c r="AH10">
        <f t="shared" si="0"/>
        <v>0</v>
      </c>
      <c r="AI10">
        <f t="shared" si="0"/>
        <v>0</v>
      </c>
      <c r="AJ10">
        <f>$A10*S10</f>
        <v>9.8145024000000011E-3</v>
      </c>
    </row>
    <row r="11" spans="1:36" x14ac:dyDescent="0.35">
      <c r="A11">
        <v>2.5487010000000001E-2</v>
      </c>
      <c r="D11">
        <v>0.6</v>
      </c>
      <c r="E11">
        <v>0.16</v>
      </c>
      <c r="F11">
        <v>0.24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f t="shared" ref="U11:U25" si="1">$A11*D11</f>
        <v>1.5292205999999999E-2</v>
      </c>
      <c r="V11">
        <f t="shared" si="0"/>
        <v>4.0779216000000002E-3</v>
      </c>
      <c r="W11">
        <f t="shared" si="0"/>
        <v>6.1168823999999998E-3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</row>
    <row r="12" spans="1:36" x14ac:dyDescent="0.35">
      <c r="A12">
        <v>3.9174729999999998E-2</v>
      </c>
      <c r="D12">
        <v>0</v>
      </c>
      <c r="E12">
        <v>0.44</v>
      </c>
      <c r="F12">
        <v>0</v>
      </c>
      <c r="G12">
        <v>0.56000000000000005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f t="shared" si="1"/>
        <v>0</v>
      </c>
      <c r="V12">
        <f t="shared" si="0"/>
        <v>1.7236881199999998E-2</v>
      </c>
      <c r="W12">
        <f t="shared" si="0"/>
        <v>0</v>
      </c>
      <c r="X12">
        <f>$A12*G12</f>
        <v>2.19378488E-2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</row>
    <row r="13" spans="1:36" x14ac:dyDescent="0.35">
      <c r="A13">
        <v>5.5686529999999998E-2</v>
      </c>
      <c r="D13">
        <v>0</v>
      </c>
      <c r="E13">
        <v>0</v>
      </c>
      <c r="F13">
        <v>0.76</v>
      </c>
      <c r="G13">
        <v>0</v>
      </c>
      <c r="H13">
        <v>0.24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f t="shared" si="1"/>
        <v>0</v>
      </c>
      <c r="V13">
        <f t="shared" si="0"/>
        <v>0</v>
      </c>
      <c r="W13">
        <f t="shared" si="0"/>
        <v>4.2321762799999996E-2</v>
      </c>
      <c r="X13">
        <f t="shared" si="0"/>
        <v>0</v>
      </c>
      <c r="Y13">
        <f t="shared" si="0"/>
        <v>1.3364767199999999E-2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</row>
    <row r="14" spans="1:36" x14ac:dyDescent="0.35">
      <c r="A14">
        <v>7.3206750000000001E-2</v>
      </c>
      <c r="D14">
        <v>0</v>
      </c>
      <c r="E14">
        <v>0</v>
      </c>
      <c r="F14">
        <v>0</v>
      </c>
      <c r="G14">
        <v>0.8</v>
      </c>
      <c r="H14">
        <v>0</v>
      </c>
      <c r="I14">
        <v>0.2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f t="shared" si="1"/>
        <v>0</v>
      </c>
      <c r="V14">
        <f t="shared" si="0"/>
        <v>0</v>
      </c>
      <c r="W14">
        <f t="shared" si="0"/>
        <v>0</v>
      </c>
      <c r="X14">
        <f t="shared" si="0"/>
        <v>5.8565400000000004E-2</v>
      </c>
      <c r="Y14">
        <f t="shared" si="0"/>
        <v>0</v>
      </c>
      <c r="Z14">
        <f t="shared" si="0"/>
        <v>1.4641350000000001E-2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0"/>
        <v>0</v>
      </c>
      <c r="AF14">
        <f t="shared" si="0"/>
        <v>0</v>
      </c>
      <c r="AG14">
        <f t="shared" si="0"/>
        <v>0</v>
      </c>
      <c r="AH14">
        <f t="shared" si="0"/>
        <v>0</v>
      </c>
      <c r="AI14">
        <f t="shared" si="0"/>
        <v>0</v>
      </c>
      <c r="AJ14">
        <f t="shared" si="0"/>
        <v>0</v>
      </c>
    </row>
    <row r="15" spans="1:36" x14ac:dyDescent="0.35">
      <c r="A15">
        <v>8.9003890000000002E-2</v>
      </c>
      <c r="D15">
        <v>0</v>
      </c>
      <c r="E15">
        <v>0</v>
      </c>
      <c r="F15">
        <v>0</v>
      </c>
      <c r="G15">
        <v>0</v>
      </c>
      <c r="H15">
        <v>0.48</v>
      </c>
      <c r="I15">
        <v>0.4</v>
      </c>
      <c r="J15">
        <v>0.12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f t="shared" si="1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4.2721867199999999E-2</v>
      </c>
      <c r="Z15">
        <f t="shared" si="0"/>
        <v>3.5601555999999999E-2</v>
      </c>
      <c r="AA15">
        <f t="shared" si="0"/>
        <v>1.06804668E-2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0</v>
      </c>
      <c r="AI15">
        <f t="shared" si="0"/>
        <v>0</v>
      </c>
      <c r="AJ15">
        <f t="shared" si="0"/>
        <v>0</v>
      </c>
    </row>
    <row r="16" spans="1:36" x14ac:dyDescent="0.35">
      <c r="A16">
        <v>0.10007456000000001</v>
      </c>
      <c r="D16">
        <v>0</v>
      </c>
      <c r="E16">
        <v>0</v>
      </c>
      <c r="F16">
        <v>0</v>
      </c>
      <c r="G16">
        <v>0</v>
      </c>
      <c r="H16">
        <v>0</v>
      </c>
      <c r="I16">
        <v>0.32</v>
      </c>
      <c r="J16">
        <v>0.24</v>
      </c>
      <c r="K16">
        <v>0.44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f t="shared" si="1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3.2023859200000004E-2</v>
      </c>
      <c r="AA16">
        <f t="shared" si="0"/>
        <v>2.40178944E-2</v>
      </c>
      <c r="AB16">
        <f t="shared" si="0"/>
        <v>4.4032806400000006E-2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0</v>
      </c>
      <c r="AG16">
        <f t="shared" si="0"/>
        <v>0</v>
      </c>
      <c r="AH16">
        <f t="shared" si="0"/>
        <v>0</v>
      </c>
      <c r="AI16">
        <f t="shared" si="0"/>
        <v>0</v>
      </c>
      <c r="AJ16">
        <f t="shared" si="0"/>
        <v>0</v>
      </c>
    </row>
    <row r="17" spans="1:36" x14ac:dyDescent="0.35">
      <c r="A17">
        <v>0.10406274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f t="shared" si="1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0.10406274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</row>
    <row r="18" spans="1:36" x14ac:dyDescent="0.35">
      <c r="A18">
        <v>0.10007456000000001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0.04</v>
      </c>
      <c r="L18">
        <v>0.08</v>
      </c>
      <c r="M18">
        <v>0.88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f t="shared" si="1"/>
        <v>0</v>
      </c>
      <c r="V18">
        <f t="shared" si="0"/>
        <v>0</v>
      </c>
      <c r="W18">
        <f t="shared" si="0"/>
        <v>0</v>
      </c>
      <c r="X18">
        <f t="shared" si="0"/>
        <v>0</v>
      </c>
      <c r="Y18">
        <f t="shared" si="0"/>
        <v>0</v>
      </c>
      <c r="Z18">
        <f t="shared" si="0"/>
        <v>0</v>
      </c>
      <c r="AA18">
        <f t="shared" si="0"/>
        <v>0</v>
      </c>
      <c r="AB18">
        <f t="shared" si="0"/>
        <v>4.0029824000000006E-3</v>
      </c>
      <c r="AC18">
        <f t="shared" si="0"/>
        <v>8.0059648000000011E-3</v>
      </c>
      <c r="AD18">
        <f t="shared" si="0"/>
        <v>8.8065612800000012E-2</v>
      </c>
      <c r="AE18">
        <f t="shared" si="0"/>
        <v>0</v>
      </c>
      <c r="AF18">
        <f t="shared" si="0"/>
        <v>0</v>
      </c>
      <c r="AG18">
        <f t="shared" si="0"/>
        <v>0</v>
      </c>
      <c r="AH18">
        <f t="shared" si="0"/>
        <v>0</v>
      </c>
      <c r="AI18">
        <f t="shared" si="0"/>
        <v>0</v>
      </c>
      <c r="AJ18">
        <f t="shared" si="0"/>
        <v>0</v>
      </c>
    </row>
    <row r="19" spans="1:36" x14ac:dyDescent="0.35">
      <c r="A19">
        <v>8.9003890000000002E-2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0.64</v>
      </c>
      <c r="M19">
        <v>0</v>
      </c>
      <c r="N19">
        <v>0.36</v>
      </c>
      <c r="O19">
        <v>0</v>
      </c>
      <c r="P19">
        <v>0</v>
      </c>
      <c r="Q19">
        <v>0</v>
      </c>
      <c r="R19">
        <v>0</v>
      </c>
      <c r="S19">
        <v>0</v>
      </c>
      <c r="U19">
        <f t="shared" si="1"/>
        <v>0</v>
      </c>
      <c r="V19">
        <f t="shared" si="0"/>
        <v>0</v>
      </c>
      <c r="W19">
        <f t="shared" si="0"/>
        <v>0</v>
      </c>
      <c r="X19">
        <f t="shared" si="0"/>
        <v>0</v>
      </c>
      <c r="Y19">
        <f t="shared" si="0"/>
        <v>0</v>
      </c>
      <c r="Z19">
        <f t="shared" si="0"/>
        <v>0</v>
      </c>
      <c r="AA19">
        <f t="shared" si="0"/>
        <v>0</v>
      </c>
      <c r="AB19">
        <f t="shared" si="0"/>
        <v>0</v>
      </c>
      <c r="AC19">
        <f t="shared" si="0"/>
        <v>5.6962489599999999E-2</v>
      </c>
      <c r="AD19">
        <f t="shared" si="0"/>
        <v>0</v>
      </c>
      <c r="AE19">
        <f t="shared" si="0"/>
        <v>3.2041400400000003E-2</v>
      </c>
      <c r="AF19">
        <f t="shared" si="0"/>
        <v>0</v>
      </c>
      <c r="AG19">
        <f t="shared" si="0"/>
        <v>0</v>
      </c>
      <c r="AH19">
        <f t="shared" si="0"/>
        <v>0</v>
      </c>
      <c r="AI19">
        <f t="shared" si="0"/>
        <v>0</v>
      </c>
      <c r="AJ19">
        <f t="shared" si="0"/>
        <v>0</v>
      </c>
    </row>
    <row r="20" spans="1:36" x14ac:dyDescent="0.35">
      <c r="A20">
        <v>7.3206750000000001E-2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0.24</v>
      </c>
      <c r="N20">
        <v>0.36</v>
      </c>
      <c r="O20">
        <v>0.2</v>
      </c>
      <c r="P20">
        <v>0.2</v>
      </c>
      <c r="Q20">
        <v>0</v>
      </c>
      <c r="R20">
        <v>0</v>
      </c>
      <c r="S20">
        <v>0</v>
      </c>
      <c r="U20">
        <f t="shared" si="1"/>
        <v>0</v>
      </c>
      <c r="V20">
        <f t="shared" si="0"/>
        <v>0</v>
      </c>
      <c r="W20">
        <f t="shared" si="0"/>
        <v>0</v>
      </c>
      <c r="X20">
        <f t="shared" si="0"/>
        <v>0</v>
      </c>
      <c r="Y20">
        <f t="shared" si="0"/>
        <v>0</v>
      </c>
      <c r="Z20">
        <f t="shared" si="0"/>
        <v>0</v>
      </c>
      <c r="AA20">
        <f t="shared" si="0"/>
        <v>0</v>
      </c>
      <c r="AB20">
        <f t="shared" si="0"/>
        <v>0</v>
      </c>
      <c r="AC20">
        <f t="shared" si="0"/>
        <v>0</v>
      </c>
      <c r="AD20">
        <f t="shared" si="0"/>
        <v>1.7569620000000001E-2</v>
      </c>
      <c r="AE20">
        <f t="shared" si="0"/>
        <v>2.6354429999999998E-2</v>
      </c>
      <c r="AF20">
        <f t="shared" si="0"/>
        <v>1.4641350000000001E-2</v>
      </c>
      <c r="AG20">
        <f t="shared" si="0"/>
        <v>1.4641350000000001E-2</v>
      </c>
      <c r="AH20">
        <f t="shared" si="0"/>
        <v>0</v>
      </c>
      <c r="AI20">
        <f t="shared" si="0"/>
        <v>0</v>
      </c>
      <c r="AJ20">
        <f t="shared" si="0"/>
        <v>0</v>
      </c>
    </row>
    <row r="21" spans="1:36" x14ac:dyDescent="0.35">
      <c r="A21">
        <v>5.5686529999999998E-2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0.52</v>
      </c>
      <c r="O21">
        <v>0.28000000000000003</v>
      </c>
      <c r="P21">
        <v>0.2</v>
      </c>
      <c r="Q21">
        <v>0</v>
      </c>
      <c r="R21">
        <v>0</v>
      </c>
      <c r="S21">
        <v>0</v>
      </c>
      <c r="U21">
        <f>$A21*D21</f>
        <v>0</v>
      </c>
      <c r="V21">
        <f t="shared" si="0"/>
        <v>0</v>
      </c>
      <c r="W21">
        <f t="shared" si="0"/>
        <v>0</v>
      </c>
      <c r="X21">
        <f t="shared" si="0"/>
        <v>0</v>
      </c>
      <c r="Y21">
        <f t="shared" si="0"/>
        <v>0</v>
      </c>
      <c r="Z21">
        <f t="shared" si="0"/>
        <v>0</v>
      </c>
      <c r="AA21">
        <f t="shared" si="0"/>
        <v>0</v>
      </c>
      <c r="AB21">
        <f t="shared" si="0"/>
        <v>0</v>
      </c>
      <c r="AC21">
        <f t="shared" si="0"/>
        <v>0</v>
      </c>
      <c r="AD21">
        <f t="shared" si="0"/>
        <v>0</v>
      </c>
      <c r="AE21">
        <f t="shared" si="0"/>
        <v>2.89569956E-2</v>
      </c>
      <c r="AF21">
        <f t="shared" si="0"/>
        <v>1.5592228400000002E-2</v>
      </c>
      <c r="AG21">
        <f t="shared" si="0"/>
        <v>1.1137306E-2</v>
      </c>
      <c r="AH21">
        <f t="shared" si="0"/>
        <v>0</v>
      </c>
      <c r="AI21">
        <f t="shared" si="0"/>
        <v>0</v>
      </c>
      <c r="AJ21">
        <f t="shared" si="0"/>
        <v>0</v>
      </c>
    </row>
    <row r="22" spans="1:36" x14ac:dyDescent="0.35">
      <c r="A22">
        <v>3.9174729999999998E-2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0.12</v>
      </c>
      <c r="P22">
        <v>0</v>
      </c>
      <c r="Q22">
        <v>0.88</v>
      </c>
      <c r="R22">
        <v>0</v>
      </c>
      <c r="S22">
        <v>0</v>
      </c>
      <c r="U22">
        <f t="shared" si="1"/>
        <v>0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0"/>
        <v>0</v>
      </c>
      <c r="AB22">
        <f t="shared" si="0"/>
        <v>0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4.7009675999999997E-3</v>
      </c>
      <c r="AG22">
        <f t="shared" si="0"/>
        <v>0</v>
      </c>
      <c r="AH22">
        <f t="shared" si="0"/>
        <v>3.4473762399999996E-2</v>
      </c>
      <c r="AI22">
        <f t="shared" si="0"/>
        <v>0</v>
      </c>
      <c r="AJ22">
        <f t="shared" si="0"/>
        <v>0</v>
      </c>
    </row>
    <row r="23" spans="1:36" x14ac:dyDescent="0.35">
      <c r="A23">
        <v>2.5487010000000001E-2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0.4</v>
      </c>
      <c r="Q23">
        <v>0.32</v>
      </c>
      <c r="R23">
        <v>0.28000000000000003</v>
      </c>
      <c r="S23">
        <v>0</v>
      </c>
      <c r="U23">
        <f t="shared" si="1"/>
        <v>0</v>
      </c>
      <c r="V23">
        <f t="shared" si="0"/>
        <v>0</v>
      </c>
      <c r="W23">
        <f t="shared" si="0"/>
        <v>0</v>
      </c>
      <c r="X23">
        <f t="shared" si="0"/>
        <v>0</v>
      </c>
      <c r="Y23">
        <f t="shared" si="0"/>
        <v>0</v>
      </c>
      <c r="Z23">
        <f t="shared" si="0"/>
        <v>0</v>
      </c>
      <c r="AA23">
        <f t="shared" si="0"/>
        <v>0</v>
      </c>
      <c r="AB23">
        <f t="shared" si="0"/>
        <v>0</v>
      </c>
      <c r="AC23">
        <f t="shared" si="0"/>
        <v>0</v>
      </c>
      <c r="AD23">
        <f t="shared" si="0"/>
        <v>0</v>
      </c>
      <c r="AE23">
        <f t="shared" si="0"/>
        <v>0</v>
      </c>
      <c r="AF23">
        <f t="shared" si="0"/>
        <v>0</v>
      </c>
      <c r="AG23">
        <f t="shared" si="0"/>
        <v>1.0194804000000002E-2</v>
      </c>
      <c r="AH23">
        <f t="shared" si="0"/>
        <v>8.1558432000000004E-3</v>
      </c>
      <c r="AI23">
        <f t="shared" si="0"/>
        <v>7.1363628000000005E-3</v>
      </c>
      <c r="AJ23">
        <f t="shared" si="0"/>
        <v>0</v>
      </c>
    </row>
    <row r="24" spans="1:36" x14ac:dyDescent="0.35">
      <c r="A24">
        <v>1.533516E-2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0.08</v>
      </c>
      <c r="S24">
        <v>0.92</v>
      </c>
      <c r="U24">
        <f t="shared" si="1"/>
        <v>0</v>
      </c>
      <c r="V24">
        <f t="shared" si="0"/>
        <v>0</v>
      </c>
      <c r="W24">
        <f t="shared" si="0"/>
        <v>0</v>
      </c>
      <c r="X24">
        <f t="shared" si="0"/>
        <v>0</v>
      </c>
      <c r="Y24">
        <f t="shared" si="0"/>
        <v>0</v>
      </c>
      <c r="Z24">
        <f t="shared" si="0"/>
        <v>0</v>
      </c>
      <c r="AA24">
        <f t="shared" si="0"/>
        <v>0</v>
      </c>
      <c r="AB24">
        <f t="shared" si="0"/>
        <v>0</v>
      </c>
      <c r="AC24">
        <f t="shared" si="0"/>
        <v>0</v>
      </c>
      <c r="AD24">
        <f t="shared" si="0"/>
        <v>0</v>
      </c>
      <c r="AE24">
        <f t="shared" si="0"/>
        <v>0</v>
      </c>
      <c r="AF24">
        <f t="shared" si="0"/>
        <v>0</v>
      </c>
      <c r="AG24">
        <f t="shared" si="0"/>
        <v>0</v>
      </c>
      <c r="AH24">
        <f t="shared" si="0"/>
        <v>0</v>
      </c>
      <c r="AI24">
        <f t="shared" si="0"/>
        <v>1.2268128000000001E-3</v>
      </c>
      <c r="AJ24">
        <f t="shared" si="0"/>
        <v>1.4108347200000001E-2</v>
      </c>
    </row>
    <row r="25" spans="1:36" ht="15" thickBot="1" x14ac:dyDescent="0.4">
      <c r="A25">
        <v>0.1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U25" s="6">
        <f t="shared" si="1"/>
        <v>0</v>
      </c>
      <c r="V25" s="6">
        <f t="shared" si="0"/>
        <v>0</v>
      </c>
      <c r="W25" s="6">
        <f t="shared" si="0"/>
        <v>0</v>
      </c>
      <c r="X25" s="6">
        <f t="shared" si="0"/>
        <v>0</v>
      </c>
      <c r="Y25" s="6">
        <f t="shared" si="0"/>
        <v>0</v>
      </c>
      <c r="Z25" s="6">
        <f t="shared" si="0"/>
        <v>0</v>
      </c>
      <c r="AA25" s="6">
        <f t="shared" si="0"/>
        <v>0</v>
      </c>
      <c r="AB25" s="6">
        <f t="shared" si="0"/>
        <v>0</v>
      </c>
      <c r="AC25" s="6">
        <f t="shared" si="0"/>
        <v>0</v>
      </c>
      <c r="AD25" s="6">
        <f t="shared" si="0"/>
        <v>0</v>
      </c>
      <c r="AE25" s="6">
        <f t="shared" si="0"/>
        <v>0</v>
      </c>
      <c r="AF25" s="6">
        <f t="shared" si="0"/>
        <v>0</v>
      </c>
      <c r="AG25" s="6">
        <f t="shared" si="0"/>
        <v>0</v>
      </c>
      <c r="AH25" s="6">
        <f t="shared" si="0"/>
        <v>0</v>
      </c>
      <c r="AI25" s="6">
        <f t="shared" si="0"/>
        <v>0</v>
      </c>
      <c r="AJ25" s="6">
        <f t="shared" si="0"/>
        <v>0.1</v>
      </c>
    </row>
    <row r="26" spans="1:36" x14ac:dyDescent="0.35">
      <c r="D26" s="45" t="s">
        <v>72</v>
      </c>
      <c r="U26">
        <f>SUM(U10:U25)</f>
        <v>2.0812863599999998E-2</v>
      </c>
      <c r="V26">
        <f t="shared" ref="V26:AJ26" si="2">SUM(V10:V25)</f>
        <v>2.1314802799999998E-2</v>
      </c>
      <c r="W26">
        <f t="shared" si="2"/>
        <v>4.8438645199999998E-2</v>
      </c>
      <c r="X26">
        <f t="shared" si="2"/>
        <v>8.050324880000001E-2</v>
      </c>
      <c r="Y26">
        <f t="shared" si="2"/>
        <v>5.6086634400000002E-2</v>
      </c>
      <c r="Z26">
        <f t="shared" si="2"/>
        <v>8.2266765200000008E-2</v>
      </c>
      <c r="AA26">
        <f t="shared" si="2"/>
        <v>0.13876110120000001</v>
      </c>
      <c r="AB26">
        <f t="shared" si="2"/>
        <v>4.8035788800000007E-2</v>
      </c>
      <c r="AC26">
        <f t="shared" si="2"/>
        <v>6.49684544E-2</v>
      </c>
      <c r="AD26">
        <f t="shared" si="2"/>
        <v>0.10563523280000001</v>
      </c>
      <c r="AE26">
        <f t="shared" si="2"/>
        <v>8.7352825999999995E-2</v>
      </c>
      <c r="AF26">
        <f t="shared" si="2"/>
        <v>3.4934546000000004E-2</v>
      </c>
      <c r="AG26">
        <f t="shared" si="2"/>
        <v>3.5973459999999999E-2</v>
      </c>
      <c r="AH26">
        <f t="shared" si="2"/>
        <v>4.2629605599999995E-2</v>
      </c>
      <c r="AI26">
        <f t="shared" si="2"/>
        <v>8.3631756000000015E-3</v>
      </c>
      <c r="AJ26">
        <f t="shared" si="2"/>
        <v>0.12392284960000001</v>
      </c>
    </row>
    <row r="27" spans="1:36" ht="15" thickBot="1" x14ac:dyDescent="0.4">
      <c r="A27">
        <v>10</v>
      </c>
      <c r="D27" s="8">
        <f>($A10*D10)/D$7</f>
        <v>0.26525218759421459</v>
      </c>
      <c r="E27" s="3">
        <f t="shared" ref="E27:S27" si="3">($A10*E10)/E$7</f>
        <v>0</v>
      </c>
      <c r="F27" s="3">
        <f>($A10*F10)/F$7</f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  <c r="P27" s="3">
        <f>IF(P$7=0,0,($A10*P10)/P$7)</f>
        <v>0</v>
      </c>
      <c r="Q27" s="3">
        <f t="shared" ref="Q27:R27" si="4">IF(Q$7=0,0,($A10*Q10)/Q$7)</f>
        <v>0</v>
      </c>
      <c r="R27" s="3">
        <f t="shared" si="4"/>
        <v>0</v>
      </c>
      <c r="S27" s="19">
        <f t="shared" si="3"/>
        <v>7.9198488670002315E-2</v>
      </c>
    </row>
    <row r="28" spans="1:36" ht="15" thickBot="1" x14ac:dyDescent="0.4">
      <c r="A28">
        <v>11</v>
      </c>
      <c r="D28" s="3">
        <f>($A11*D11)/D$7</f>
        <v>0.73474781240578546</v>
      </c>
      <c r="E28" s="4">
        <f t="shared" ref="D28:S41" si="5">($A11*E11)/E$7</f>
        <v>0.19131875806047807</v>
      </c>
      <c r="F28" s="3">
        <f t="shared" si="5"/>
        <v>0.12628103809971961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3">
        <f t="shared" si="5"/>
        <v>0</v>
      </c>
      <c r="L28" s="3">
        <f t="shared" si="5"/>
        <v>0</v>
      </c>
      <c r="M28" s="3">
        <f t="shared" si="5"/>
        <v>0</v>
      </c>
      <c r="N28" s="3">
        <f t="shared" si="5"/>
        <v>0</v>
      </c>
      <c r="O28" s="3">
        <f t="shared" si="5"/>
        <v>0</v>
      </c>
      <c r="P28" s="3">
        <f t="shared" ref="P28:R28" si="6">IF(P$7=0,0,($A11*P11)/P$7)</f>
        <v>0</v>
      </c>
      <c r="Q28" s="3">
        <f t="shared" si="6"/>
        <v>0</v>
      </c>
      <c r="R28" s="3">
        <f t="shared" si="6"/>
        <v>0</v>
      </c>
      <c r="S28" s="19">
        <f t="shared" si="5"/>
        <v>0</v>
      </c>
      <c r="U28">
        <v>5.5206600000000002E-3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6.4000000000000001E-2</v>
      </c>
    </row>
    <row r="29" spans="1:36" ht="15" thickBot="1" x14ac:dyDescent="0.4">
      <c r="A29">
        <v>12</v>
      </c>
      <c r="D29" s="3">
        <f t="shared" si="5"/>
        <v>0</v>
      </c>
      <c r="E29" s="3">
        <f t="shared" si="5"/>
        <v>0.80868124193952196</v>
      </c>
      <c r="F29" s="4">
        <f t="shared" si="5"/>
        <v>0</v>
      </c>
      <c r="G29" s="3">
        <f t="shared" si="5"/>
        <v>0.27250886302119021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3">
        <f t="shared" ref="P29:R29" si="7">IF(P$7=0,0,($A12*P12)/P$7)</f>
        <v>0</v>
      </c>
      <c r="Q29" s="3">
        <f t="shared" si="7"/>
        <v>0</v>
      </c>
      <c r="R29" s="3">
        <f t="shared" si="7"/>
        <v>0</v>
      </c>
      <c r="S29" s="19">
        <f t="shared" si="5"/>
        <v>0</v>
      </c>
      <c r="U29">
        <v>9.2011000000000003E-3</v>
      </c>
      <c r="V29">
        <v>4.0779199999999996E-3</v>
      </c>
      <c r="W29">
        <v>9.4019399999999993E-3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ht="15" thickBot="1" x14ac:dyDescent="0.4">
      <c r="A30">
        <v>13</v>
      </c>
      <c r="D30" s="3">
        <f t="shared" si="5"/>
        <v>0</v>
      </c>
      <c r="E30" s="3">
        <f t="shared" si="5"/>
        <v>0</v>
      </c>
      <c r="F30" s="3">
        <f t="shared" si="5"/>
        <v>0.87371896190028031</v>
      </c>
      <c r="G30" s="4">
        <f t="shared" si="5"/>
        <v>0</v>
      </c>
      <c r="H30" s="3">
        <f t="shared" si="5"/>
        <v>0.2382879155252004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5"/>
        <v>0</v>
      </c>
      <c r="O30" s="3">
        <f t="shared" si="5"/>
        <v>0</v>
      </c>
      <c r="P30" s="3">
        <f t="shared" ref="P30:R30" si="8">IF(P$7=0,0,($A13*P13)/P$7)</f>
        <v>0</v>
      </c>
      <c r="Q30" s="3">
        <f t="shared" si="8"/>
        <v>0</v>
      </c>
      <c r="R30" s="3">
        <f t="shared" si="8"/>
        <v>0</v>
      </c>
      <c r="S30" s="19">
        <f t="shared" si="5"/>
        <v>0</v>
      </c>
      <c r="U30">
        <v>0</v>
      </c>
      <c r="V30">
        <v>1.121428E-2</v>
      </c>
      <c r="W30">
        <v>0</v>
      </c>
      <c r="X30">
        <v>3.1184460000000001E-2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ht="15" thickBot="1" x14ac:dyDescent="0.4">
      <c r="A31">
        <v>14</v>
      </c>
      <c r="D31" s="3">
        <f t="shared" si="5"/>
        <v>0</v>
      </c>
      <c r="E31" s="3">
        <f t="shared" si="5"/>
        <v>0</v>
      </c>
      <c r="F31" s="3">
        <f t="shared" si="5"/>
        <v>0</v>
      </c>
      <c r="G31" s="3">
        <f t="shared" si="5"/>
        <v>0.72749113697880963</v>
      </c>
      <c r="H31" s="4">
        <f t="shared" si="5"/>
        <v>0</v>
      </c>
      <c r="I31" s="3">
        <f t="shared" si="5"/>
        <v>0.1779740574994676</v>
      </c>
      <c r="J31" s="3">
        <f t="shared" si="5"/>
        <v>0</v>
      </c>
      <c r="K31" s="3">
        <f t="shared" si="5"/>
        <v>0</v>
      </c>
      <c r="L31" s="3">
        <f t="shared" si="5"/>
        <v>0</v>
      </c>
      <c r="M31" s="3">
        <f t="shared" si="5"/>
        <v>0</v>
      </c>
      <c r="N31" s="3">
        <f t="shared" si="5"/>
        <v>0</v>
      </c>
      <c r="O31" s="3">
        <f t="shared" si="5"/>
        <v>0</v>
      </c>
      <c r="P31" s="3">
        <f t="shared" ref="P31:R31" si="9">IF(P$7=0,0,($A14*P14)/P$7)</f>
        <v>0</v>
      </c>
      <c r="Q31" s="3">
        <f t="shared" si="9"/>
        <v>0</v>
      </c>
      <c r="R31" s="3">
        <f t="shared" si="9"/>
        <v>0</v>
      </c>
      <c r="S31" s="19">
        <f t="shared" si="5"/>
        <v>0</v>
      </c>
    </row>
    <row r="32" spans="1:36" ht="15" thickBot="1" x14ac:dyDescent="0.4">
      <c r="A32">
        <v>15</v>
      </c>
      <c r="D32" s="3">
        <f t="shared" si="5"/>
        <v>0</v>
      </c>
      <c r="E32" s="3">
        <f t="shared" si="5"/>
        <v>0</v>
      </c>
      <c r="F32" s="3">
        <f t="shared" si="5"/>
        <v>0</v>
      </c>
      <c r="G32" s="3">
        <f t="shared" si="5"/>
        <v>0</v>
      </c>
      <c r="H32" s="3">
        <f t="shared" si="5"/>
        <v>0.76171208447479954</v>
      </c>
      <c r="I32" s="4">
        <f t="shared" si="5"/>
        <v>0.43275745574107</v>
      </c>
      <c r="J32" s="3">
        <f t="shared" si="5"/>
        <v>7.6970179017287865E-2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</v>
      </c>
      <c r="O32" s="3">
        <f t="shared" si="5"/>
        <v>0</v>
      </c>
      <c r="P32" s="3">
        <f t="shared" ref="P32:R32" si="10">IF(P$7=0,0,($A15*P15)/P$7)</f>
        <v>0</v>
      </c>
      <c r="Q32" s="3">
        <f>IF(Q$7=0,0,($A15*Q15)/Q$7)</f>
        <v>0</v>
      </c>
      <c r="R32" s="3">
        <f t="shared" si="10"/>
        <v>0</v>
      </c>
      <c r="S32" s="19">
        <f t="shared" si="5"/>
        <v>0</v>
      </c>
    </row>
    <row r="33" spans="1:19" ht="15" thickBot="1" x14ac:dyDescent="0.4">
      <c r="A33">
        <v>16</v>
      </c>
      <c r="D33" s="3">
        <f>($A16*D16)/D$7</f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0</v>
      </c>
      <c r="I33" s="3">
        <f t="shared" si="5"/>
        <v>0.38926848675946241</v>
      </c>
      <c r="J33" s="4">
        <f t="shared" si="5"/>
        <v>0.17308809307719733</v>
      </c>
      <c r="K33" s="3">
        <f t="shared" si="5"/>
        <v>0.91666666666666663</v>
      </c>
      <c r="L33" s="3">
        <f t="shared" si="5"/>
        <v>0</v>
      </c>
      <c r="M33" s="3">
        <f t="shared" si="5"/>
        <v>0</v>
      </c>
      <c r="N33" s="3">
        <f t="shared" si="5"/>
        <v>0</v>
      </c>
      <c r="O33" s="3">
        <f t="shared" si="5"/>
        <v>0</v>
      </c>
      <c r="P33" s="3">
        <f t="shared" ref="P33:R33" si="11">IF(P$7=0,0,($A16*P16)/P$7)</f>
        <v>0</v>
      </c>
      <c r="Q33" s="3">
        <f t="shared" si="11"/>
        <v>0</v>
      </c>
      <c r="R33" s="3">
        <f t="shared" si="11"/>
        <v>0</v>
      </c>
      <c r="S33" s="19">
        <f t="shared" si="5"/>
        <v>0</v>
      </c>
    </row>
    <row r="34" spans="1:19" ht="15" thickBot="1" x14ac:dyDescent="0.4">
      <c r="A34">
        <v>17</v>
      </c>
      <c r="D34" s="3">
        <f t="shared" si="5"/>
        <v>0</v>
      </c>
      <c r="E34" s="3">
        <f t="shared" si="5"/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0.74994172790551472</v>
      </c>
      <c r="K34" s="4">
        <f t="shared" si="5"/>
        <v>0</v>
      </c>
      <c r="L34" s="3">
        <f t="shared" si="5"/>
        <v>0</v>
      </c>
      <c r="M34" s="3">
        <f t="shared" si="5"/>
        <v>0</v>
      </c>
      <c r="N34" s="3">
        <f t="shared" si="5"/>
        <v>0</v>
      </c>
      <c r="O34" s="3">
        <f>($A17*O17)/O$7</f>
        <v>0</v>
      </c>
      <c r="P34" s="3">
        <f t="shared" ref="P34:R34" si="12">IF(P$7=0,0,($A17*P17)/P$7)</f>
        <v>0</v>
      </c>
      <c r="Q34" s="3">
        <f t="shared" si="12"/>
        <v>0</v>
      </c>
      <c r="R34" s="3">
        <f t="shared" si="12"/>
        <v>0</v>
      </c>
      <c r="S34" s="19">
        <f t="shared" si="5"/>
        <v>0</v>
      </c>
    </row>
    <row r="35" spans="1:19" ht="15" thickBot="1" x14ac:dyDescent="0.4">
      <c r="A35">
        <v>18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  <c r="I35" s="3">
        <f t="shared" si="5"/>
        <v>0</v>
      </c>
      <c r="J35" s="3">
        <f t="shared" si="5"/>
        <v>0</v>
      </c>
      <c r="K35" s="3">
        <f t="shared" si="5"/>
        <v>8.3333333333333329E-2</v>
      </c>
      <c r="L35" s="4">
        <f t="shared" si="5"/>
        <v>0.12322849410436337</v>
      </c>
      <c r="M35" s="3">
        <f>($A18*M18)/M$7</f>
        <v>0.83367651554983846</v>
      </c>
      <c r="N35" s="3">
        <f t="shared" si="5"/>
        <v>0</v>
      </c>
      <c r="O35" s="3">
        <f t="shared" si="5"/>
        <v>0</v>
      </c>
      <c r="P35" s="3">
        <f t="shared" ref="P35:R35" si="13">IF(P$7=0,0,($A18*P18)/P$7)</f>
        <v>0</v>
      </c>
      <c r="Q35" s="3">
        <f t="shared" si="13"/>
        <v>0</v>
      </c>
      <c r="R35" s="3">
        <f t="shared" si="13"/>
        <v>0</v>
      </c>
      <c r="S35" s="19">
        <f t="shared" si="5"/>
        <v>0</v>
      </c>
    </row>
    <row r="36" spans="1:19" ht="15" thickBot="1" x14ac:dyDescent="0.4">
      <c r="A36">
        <v>19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 t="shared" si="5"/>
        <v>0</v>
      </c>
      <c r="L36" s="3">
        <f t="shared" si="5"/>
        <v>0.87677150589563657</v>
      </c>
      <c r="M36" s="4">
        <f t="shared" si="5"/>
        <v>0</v>
      </c>
      <c r="N36" s="3">
        <f t="shared" si="5"/>
        <v>0.36680439394141645</v>
      </c>
      <c r="O36" s="3">
        <f t="shared" si="5"/>
        <v>0</v>
      </c>
      <c r="P36" s="3">
        <f t="shared" ref="P36:R36" si="14">IF(P$7=0,0,($A19*P19)/P$7)</f>
        <v>0</v>
      </c>
      <c r="Q36" s="3">
        <f t="shared" si="14"/>
        <v>0</v>
      </c>
      <c r="R36" s="3">
        <f t="shared" si="14"/>
        <v>0</v>
      </c>
      <c r="S36" s="19">
        <f t="shared" si="5"/>
        <v>0</v>
      </c>
    </row>
    <row r="37" spans="1:19" ht="15" thickBot="1" x14ac:dyDescent="0.4">
      <c r="A37">
        <v>20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  <c r="I37" s="3">
        <f t="shared" si="5"/>
        <v>0</v>
      </c>
      <c r="J37" s="3">
        <f t="shared" si="5"/>
        <v>0</v>
      </c>
      <c r="K37" s="3">
        <f t="shared" si="5"/>
        <v>0</v>
      </c>
      <c r="L37" s="3">
        <f t="shared" si="5"/>
        <v>0</v>
      </c>
      <c r="M37" s="3">
        <f t="shared" si="5"/>
        <v>0.1663234844501616</v>
      </c>
      <c r="N37" s="4">
        <f t="shared" si="5"/>
        <v>0.3017009432528262</v>
      </c>
      <c r="O37" s="3">
        <f t="shared" si="5"/>
        <v>0.41910806569520037</v>
      </c>
      <c r="P37" s="3">
        <f t="shared" ref="P37:R37" si="15">IF(P$7=0,0,($A20*P20)/P$7)</f>
        <v>0.40700421922161506</v>
      </c>
      <c r="Q37" s="3">
        <f t="shared" si="15"/>
        <v>0</v>
      </c>
      <c r="R37" s="3">
        <f t="shared" si="15"/>
        <v>0</v>
      </c>
      <c r="S37" s="19">
        <f t="shared" si="5"/>
        <v>0</v>
      </c>
    </row>
    <row r="38" spans="1:19" ht="15" thickBot="1" x14ac:dyDescent="0.4">
      <c r="A38">
        <v>21</v>
      </c>
      <c r="D38" s="3">
        <f t="shared" si="5"/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  <c r="I38" s="3">
        <f t="shared" si="5"/>
        <v>0</v>
      </c>
      <c r="J38" s="3">
        <f t="shared" si="5"/>
        <v>0</v>
      </c>
      <c r="K38" s="3">
        <f t="shared" si="5"/>
        <v>0</v>
      </c>
      <c r="L38" s="3">
        <f t="shared" si="5"/>
        <v>0</v>
      </c>
      <c r="M38" s="3">
        <f t="shared" si="5"/>
        <v>0</v>
      </c>
      <c r="N38" s="3">
        <f t="shared" si="5"/>
        <v>0.33149466280575746</v>
      </c>
      <c r="O38" s="4">
        <f t="shared" si="5"/>
        <v>0.44632692235359234</v>
      </c>
      <c r="P38" s="3">
        <f t="shared" ref="P38:R38" si="16">IF(P$7=0,0,($A21*P21)/P$7)</f>
        <v>0.30959785352868474</v>
      </c>
      <c r="Q38" s="3">
        <f t="shared" si="16"/>
        <v>0</v>
      </c>
      <c r="R38" s="3">
        <f t="shared" si="16"/>
        <v>0</v>
      </c>
      <c r="S38" s="19">
        <f t="shared" si="5"/>
        <v>0</v>
      </c>
    </row>
    <row r="39" spans="1:19" ht="15" thickBot="1" x14ac:dyDescent="0.4">
      <c r="A39">
        <v>22</v>
      </c>
      <c r="D39" s="3">
        <f t="shared" si="5"/>
        <v>0</v>
      </c>
      <c r="E39" s="3">
        <f t="shared" si="5"/>
        <v>0</v>
      </c>
      <c r="F39" s="3">
        <f t="shared" si="5"/>
        <v>0</v>
      </c>
      <c r="G39" s="3">
        <f t="shared" si="5"/>
        <v>0</v>
      </c>
      <c r="H39" s="3">
        <f t="shared" si="5"/>
        <v>0</v>
      </c>
      <c r="I39" s="3">
        <f t="shared" si="5"/>
        <v>0</v>
      </c>
      <c r="J39" s="3">
        <f t="shared" si="5"/>
        <v>0</v>
      </c>
      <c r="K39" s="3">
        <f t="shared" si="5"/>
        <v>0</v>
      </c>
      <c r="L39" s="3">
        <f t="shared" si="5"/>
        <v>0</v>
      </c>
      <c r="M39" s="3">
        <f t="shared" si="5"/>
        <v>0</v>
      </c>
      <c r="N39" s="3">
        <f t="shared" si="5"/>
        <v>0</v>
      </c>
      <c r="O39" s="3">
        <f t="shared" si="5"/>
        <v>0.13456501195120724</v>
      </c>
      <c r="P39" s="4">
        <f t="shared" ref="P39:R39" si="17">IF(P$7=0,0,($A22*P22)/P$7)</f>
        <v>0</v>
      </c>
      <c r="Q39" s="3">
        <f t="shared" si="17"/>
        <v>0.80868124193952196</v>
      </c>
      <c r="R39" s="3">
        <f t="shared" si="17"/>
        <v>0</v>
      </c>
      <c r="S39" s="19">
        <f t="shared" si="5"/>
        <v>0</v>
      </c>
    </row>
    <row r="40" spans="1:19" ht="15" thickBot="1" x14ac:dyDescent="0.4">
      <c r="A40">
        <v>23</v>
      </c>
      <c r="D40" s="3">
        <f t="shared" si="5"/>
        <v>0</v>
      </c>
      <c r="E40" s="3">
        <f t="shared" si="5"/>
        <v>0</v>
      </c>
      <c r="F40" s="3">
        <f t="shared" si="5"/>
        <v>0</v>
      </c>
      <c r="G40" s="3">
        <f t="shared" si="5"/>
        <v>0</v>
      </c>
      <c r="H40" s="3">
        <f t="shared" si="5"/>
        <v>0</v>
      </c>
      <c r="I40" s="3">
        <f t="shared" si="5"/>
        <v>0</v>
      </c>
      <c r="J40" s="3">
        <f t="shared" si="5"/>
        <v>0</v>
      </c>
      <c r="K40" s="3">
        <f t="shared" si="5"/>
        <v>0</v>
      </c>
      <c r="L40" s="3">
        <f t="shared" si="5"/>
        <v>0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ref="P40:R40" si="18">IF(P$7=0,0,($A23*P23)/P$7)</f>
        <v>0.28339792724970025</v>
      </c>
      <c r="Q40" s="4">
        <f t="shared" si="18"/>
        <v>0.19131875806047807</v>
      </c>
      <c r="R40" s="3">
        <f t="shared" si="18"/>
        <v>0.85330777940379476</v>
      </c>
      <c r="S40" s="19">
        <f t="shared" si="5"/>
        <v>0</v>
      </c>
    </row>
    <row r="41" spans="1:19" ht="15" thickBot="1" x14ac:dyDescent="0.4">
      <c r="A41">
        <v>24</v>
      </c>
      <c r="D41" s="3">
        <f t="shared" si="5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  <c r="H41" s="3">
        <f t="shared" si="5"/>
        <v>0</v>
      </c>
      <c r="I41" s="3">
        <f t="shared" si="5"/>
        <v>0</v>
      </c>
      <c r="J41" s="3">
        <f t="shared" si="5"/>
        <v>0</v>
      </c>
      <c r="K41" s="3">
        <f t="shared" si="5"/>
        <v>0</v>
      </c>
      <c r="L41" s="3">
        <f t="shared" si="5"/>
        <v>0</v>
      </c>
      <c r="M41" s="3">
        <f t="shared" si="5"/>
        <v>0</v>
      </c>
      <c r="N41" s="3">
        <f t="shared" si="5"/>
        <v>0</v>
      </c>
      <c r="O41" s="3">
        <f t="shared" si="5"/>
        <v>0</v>
      </c>
      <c r="P41" s="3">
        <f t="shared" ref="P41:R41" si="19">IF(P$7=0,0,($A24*P24)/P$7)</f>
        <v>0</v>
      </c>
      <c r="Q41" s="3">
        <f t="shared" si="19"/>
        <v>0</v>
      </c>
      <c r="R41" s="4">
        <f t="shared" si="19"/>
        <v>0.1466922205962051</v>
      </c>
      <c r="S41" s="19">
        <f t="shared" si="5"/>
        <v>0.11384782746312831</v>
      </c>
    </row>
    <row r="42" spans="1:19" ht="15" thickBot="1" x14ac:dyDescent="0.4">
      <c r="A42">
        <v>25</v>
      </c>
      <c r="D42" s="19">
        <f>IF(D$7=0,1,($A25*D25)/D$7)</f>
        <v>0</v>
      </c>
      <c r="E42" s="19">
        <f t="shared" ref="E42:O42" si="20">IF(E$7=0,1,($A25*E25)/E$7)</f>
        <v>0</v>
      </c>
      <c r="F42" s="19">
        <f t="shared" si="20"/>
        <v>0</v>
      </c>
      <c r="G42" s="19">
        <f t="shared" si="20"/>
        <v>0</v>
      </c>
      <c r="H42" s="19">
        <f t="shared" si="20"/>
        <v>0</v>
      </c>
      <c r="I42" s="19">
        <f t="shared" si="20"/>
        <v>0</v>
      </c>
      <c r="J42" s="19">
        <f t="shared" si="20"/>
        <v>0</v>
      </c>
      <c r="K42" s="19">
        <f t="shared" si="20"/>
        <v>0</v>
      </c>
      <c r="L42" s="19">
        <f t="shared" si="20"/>
        <v>0</v>
      </c>
      <c r="M42" s="19">
        <f t="shared" si="20"/>
        <v>0</v>
      </c>
      <c r="N42" s="19">
        <f t="shared" si="20"/>
        <v>0</v>
      </c>
      <c r="O42" s="19">
        <f t="shared" si="20"/>
        <v>0</v>
      </c>
      <c r="P42" s="19">
        <f>IF(P$7=0,1,($A25*P25)/P$7)</f>
        <v>0</v>
      </c>
      <c r="Q42" s="19">
        <f t="shared" ref="Q42:S42" si="21">IF(Q$7=0,1,($A25*Q25)/Q$7)</f>
        <v>0</v>
      </c>
      <c r="R42" s="19">
        <f t="shared" si="21"/>
        <v>0</v>
      </c>
      <c r="S42" s="20">
        <f t="shared" si="21"/>
        <v>0.80695368386686939</v>
      </c>
    </row>
    <row r="43" spans="1:19" x14ac:dyDescent="0.35">
      <c r="C43" s="45"/>
    </row>
    <row r="44" spans="1:19" ht="15" thickBot="1" x14ac:dyDescent="0.4">
      <c r="C44" s="55"/>
      <c r="D44" s="11" t="s">
        <v>45</v>
      </c>
      <c r="E44" s="11" t="s">
        <v>31</v>
      </c>
      <c r="F44" s="11" t="s">
        <v>32</v>
      </c>
      <c r="G44" s="11" t="s">
        <v>33</v>
      </c>
      <c r="H44" s="11" t="s">
        <v>34</v>
      </c>
      <c r="I44" s="11" t="s">
        <v>35</v>
      </c>
      <c r="J44" s="11" t="s">
        <v>36</v>
      </c>
      <c r="K44" s="11" t="s">
        <v>37</v>
      </c>
      <c r="L44" s="11" t="s">
        <v>38</v>
      </c>
      <c r="M44" s="11" t="s">
        <v>39</v>
      </c>
      <c r="N44" s="11" t="s">
        <v>40</v>
      </c>
      <c r="O44" s="11" t="s">
        <v>41</v>
      </c>
      <c r="P44" s="11" t="s">
        <v>42</v>
      </c>
      <c r="Q44" s="11" t="s">
        <v>43</v>
      </c>
      <c r="R44" s="11" t="s">
        <v>44</v>
      </c>
      <c r="S44" s="52" t="s">
        <v>49</v>
      </c>
    </row>
    <row r="45" spans="1:19" ht="15" thickBot="1" x14ac:dyDescent="0.4">
      <c r="A45" t="s">
        <v>73</v>
      </c>
      <c r="C45" s="9" t="s">
        <v>16</v>
      </c>
      <c r="D45" s="8">
        <v>0.375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53">
        <v>0.19834710999999999</v>
      </c>
    </row>
    <row r="46" spans="1:19" ht="15" thickBot="1" x14ac:dyDescent="0.4">
      <c r="C46" s="9" t="s">
        <v>17</v>
      </c>
      <c r="D46" s="3">
        <v>0.625</v>
      </c>
      <c r="E46" s="4">
        <v>0.26666666999999999</v>
      </c>
      <c r="F46" s="3">
        <v>0.24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3">
        <v>0</v>
      </c>
    </row>
    <row r="47" spans="1:19" ht="15" thickBot="1" x14ac:dyDescent="0.4">
      <c r="C47" s="9" t="s">
        <v>18</v>
      </c>
      <c r="D47" s="3">
        <v>0</v>
      </c>
      <c r="E47" s="3">
        <v>0.73333333000000001</v>
      </c>
      <c r="F47" s="4">
        <v>0</v>
      </c>
      <c r="G47" s="3">
        <v>0.41176470999999998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53">
        <v>0</v>
      </c>
    </row>
    <row r="48" spans="1:19" ht="15" thickBot="1" x14ac:dyDescent="0.4">
      <c r="C48" s="9" t="s">
        <v>19</v>
      </c>
      <c r="D48" s="3">
        <v>0</v>
      </c>
      <c r="E48" s="3">
        <v>0</v>
      </c>
      <c r="F48" s="3">
        <v>0.76</v>
      </c>
      <c r="G48" s="4">
        <v>0</v>
      </c>
      <c r="H48" s="3">
        <v>0.33333332999999998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53">
        <v>0</v>
      </c>
    </row>
    <row r="49" spans="1:19" ht="15" thickBot="1" x14ac:dyDescent="0.4">
      <c r="C49" s="9" t="s">
        <v>20</v>
      </c>
      <c r="D49" s="3">
        <v>0</v>
      </c>
      <c r="E49" s="3">
        <v>0</v>
      </c>
      <c r="F49" s="3">
        <v>0</v>
      </c>
      <c r="G49" s="3">
        <v>0.58823528999999997</v>
      </c>
      <c r="H49" s="4">
        <v>0</v>
      </c>
      <c r="I49" s="3">
        <v>0.21739130000000001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53">
        <v>0</v>
      </c>
    </row>
    <row r="50" spans="1:19" ht="15" thickBot="1" x14ac:dyDescent="0.4">
      <c r="C50" s="9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0.66666667000000002</v>
      </c>
      <c r="I50" s="4">
        <v>0.43478261000000001</v>
      </c>
      <c r="J50" s="3">
        <v>8.8235289999999994E-2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53">
        <v>0</v>
      </c>
    </row>
    <row r="51" spans="1:19" ht="15" thickBot="1" x14ac:dyDescent="0.4">
      <c r="C51" s="9" t="s">
        <v>22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0.34782608999999998</v>
      </c>
      <c r="J51" s="4">
        <v>0.17647059000000001</v>
      </c>
      <c r="K51" s="3">
        <v>0.91666667000000002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53">
        <v>0</v>
      </c>
    </row>
    <row r="52" spans="1:19" ht="15" thickBot="1" x14ac:dyDescent="0.4">
      <c r="C52" s="9" t="s">
        <v>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0.73529412000000005</v>
      </c>
      <c r="K52" s="4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53">
        <v>0</v>
      </c>
    </row>
    <row r="53" spans="1:19" ht="15" thickBot="1" x14ac:dyDescent="0.4">
      <c r="C53" s="9" t="s">
        <v>23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8.3333329999999997E-2</v>
      </c>
      <c r="L53" s="4">
        <v>0.11111111</v>
      </c>
      <c r="M53" s="3">
        <v>0.78571429000000004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53">
        <v>0</v>
      </c>
    </row>
    <row r="54" spans="1:19" ht="15" thickBot="1" x14ac:dyDescent="0.4">
      <c r="C54" s="9" t="s">
        <v>24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0.88888889000000004</v>
      </c>
      <c r="M54" s="4">
        <v>0</v>
      </c>
      <c r="N54" s="3">
        <v>0.29032258</v>
      </c>
      <c r="O54" s="3">
        <v>0</v>
      </c>
      <c r="P54" s="3">
        <v>0</v>
      </c>
      <c r="Q54" s="3">
        <v>0</v>
      </c>
      <c r="R54" s="3">
        <v>0</v>
      </c>
      <c r="S54" s="53">
        <v>0</v>
      </c>
    </row>
    <row r="55" spans="1:19" ht="15" thickBot="1" x14ac:dyDescent="0.4">
      <c r="C55" s="9" t="s">
        <v>26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0.21428570999999999</v>
      </c>
      <c r="N55" s="4">
        <v>0.29032258</v>
      </c>
      <c r="O55" s="3">
        <v>0.33333332999999998</v>
      </c>
      <c r="P55" s="3">
        <v>0.25</v>
      </c>
      <c r="Q55" s="3">
        <v>0</v>
      </c>
      <c r="R55" s="3">
        <v>0</v>
      </c>
      <c r="S55" s="53">
        <v>0</v>
      </c>
    </row>
    <row r="56" spans="1:19" ht="15" thickBot="1" x14ac:dyDescent="0.4">
      <c r="C56" s="9" t="s">
        <v>27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0.41935484000000001</v>
      </c>
      <c r="O56" s="4">
        <v>0.46666667000000001</v>
      </c>
      <c r="P56" s="3">
        <v>0.25</v>
      </c>
      <c r="Q56" s="3">
        <v>0</v>
      </c>
      <c r="R56" s="3">
        <v>0</v>
      </c>
      <c r="S56" s="53">
        <v>0</v>
      </c>
    </row>
    <row r="57" spans="1:19" ht="15" thickBot="1" x14ac:dyDescent="0.4">
      <c r="C57" s="9" t="s">
        <v>28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0.2</v>
      </c>
      <c r="P57" s="4">
        <v>0</v>
      </c>
      <c r="Q57" s="3">
        <v>0.73333333000000001</v>
      </c>
      <c r="R57" s="3">
        <v>0</v>
      </c>
      <c r="S57" s="53">
        <v>0</v>
      </c>
    </row>
    <row r="58" spans="1:19" ht="15" thickBot="1" x14ac:dyDescent="0.4">
      <c r="C58" s="9" t="s">
        <v>29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0.5</v>
      </c>
      <c r="Q58" s="4">
        <v>0.26666666999999999</v>
      </c>
      <c r="R58" s="3">
        <v>0.77777777999999997</v>
      </c>
      <c r="S58" s="53">
        <v>0</v>
      </c>
    </row>
    <row r="59" spans="1:19" ht="15" thickBot="1" x14ac:dyDescent="0.4">
      <c r="C59" s="9" t="s">
        <v>30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">
        <v>0.22222222</v>
      </c>
      <c r="S59" s="53">
        <v>0.28512397</v>
      </c>
    </row>
    <row r="60" spans="1:19" x14ac:dyDescent="0.35">
      <c r="C60" s="50" t="s">
        <v>50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4">
        <v>0.51652893</v>
      </c>
    </row>
    <row r="61" spans="1:19" x14ac:dyDescent="0.35">
      <c r="C61" s="5"/>
    </row>
    <row r="62" spans="1:19" x14ac:dyDescent="0.35">
      <c r="A62" t="s">
        <v>74</v>
      </c>
      <c r="C62" s="5"/>
    </row>
    <row r="63" spans="1:19" ht="15" thickBot="1" x14ac:dyDescent="0.4">
      <c r="C63" s="55"/>
      <c r="D63" s="11" t="s">
        <v>45</v>
      </c>
      <c r="E63" s="11" t="s">
        <v>31</v>
      </c>
      <c r="F63" s="11" t="s">
        <v>32</v>
      </c>
      <c r="G63" s="11" t="s">
        <v>33</v>
      </c>
      <c r="H63" s="11" t="s">
        <v>34</v>
      </c>
      <c r="I63" s="11" t="s">
        <v>35</v>
      </c>
      <c r="J63" s="11" t="s">
        <v>36</v>
      </c>
      <c r="K63" s="11" t="s">
        <v>37</v>
      </c>
      <c r="L63" s="11" t="s">
        <v>38</v>
      </c>
      <c r="M63" s="11" t="s">
        <v>39</v>
      </c>
      <c r="N63" s="11" t="s">
        <v>40</v>
      </c>
      <c r="O63" s="11" t="s">
        <v>41</v>
      </c>
      <c r="P63" s="11" t="s">
        <v>42</v>
      </c>
      <c r="Q63" s="11" t="s">
        <v>43</v>
      </c>
      <c r="R63" s="11" t="s">
        <v>44</v>
      </c>
      <c r="S63" s="52" t="s">
        <v>49</v>
      </c>
    </row>
    <row r="64" spans="1:19" ht="15" thickBot="1" x14ac:dyDescent="0.4">
      <c r="C64" s="9" t="s">
        <v>16</v>
      </c>
      <c r="D64" s="8">
        <v>0.26525218759421459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53">
        <v>7.9198488670002315E-2</v>
      </c>
    </row>
    <row r="65" spans="3:19" ht="15" thickBot="1" x14ac:dyDescent="0.4">
      <c r="C65" s="9" t="s">
        <v>17</v>
      </c>
      <c r="D65" s="3">
        <v>0.73474781240578546</v>
      </c>
      <c r="E65" s="4">
        <v>0.19131875806047807</v>
      </c>
      <c r="F65" s="3">
        <v>0.12628103809971961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53">
        <v>0</v>
      </c>
    </row>
    <row r="66" spans="3:19" ht="15" thickBot="1" x14ac:dyDescent="0.4">
      <c r="C66" s="9" t="s">
        <v>18</v>
      </c>
      <c r="D66" s="3">
        <v>0</v>
      </c>
      <c r="E66" s="3">
        <v>0.80868124193952196</v>
      </c>
      <c r="F66" s="4">
        <v>0</v>
      </c>
      <c r="G66" s="3">
        <v>0.27250886302119021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53">
        <v>0</v>
      </c>
    </row>
    <row r="67" spans="3:19" ht="15" thickBot="1" x14ac:dyDescent="0.4">
      <c r="C67" s="9" t="s">
        <v>19</v>
      </c>
      <c r="D67" s="3">
        <v>0</v>
      </c>
      <c r="E67" s="3">
        <v>0</v>
      </c>
      <c r="F67" s="3">
        <v>0.87371896190028031</v>
      </c>
      <c r="G67" s="4">
        <v>0</v>
      </c>
      <c r="H67" s="3">
        <v>0.2382879155252004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53">
        <v>0</v>
      </c>
    </row>
    <row r="68" spans="3:19" ht="15" thickBot="1" x14ac:dyDescent="0.4">
      <c r="C68" s="9" t="s">
        <v>20</v>
      </c>
      <c r="D68" s="3">
        <v>0</v>
      </c>
      <c r="E68" s="3">
        <v>0</v>
      </c>
      <c r="F68" s="3">
        <v>0</v>
      </c>
      <c r="G68" s="3">
        <v>0.72749113697880963</v>
      </c>
      <c r="H68" s="4">
        <v>0</v>
      </c>
      <c r="I68" s="3">
        <v>0.1779740574994676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53">
        <v>0</v>
      </c>
    </row>
    <row r="69" spans="3:19" ht="15" thickBot="1" x14ac:dyDescent="0.4">
      <c r="C69" s="9" t="s">
        <v>21</v>
      </c>
      <c r="D69" s="3">
        <v>0</v>
      </c>
      <c r="E69" s="3">
        <v>0</v>
      </c>
      <c r="F69" s="3">
        <v>0</v>
      </c>
      <c r="G69" s="3">
        <v>0</v>
      </c>
      <c r="H69" s="3">
        <v>0.76171208447479954</v>
      </c>
      <c r="I69" s="4">
        <v>0.43275745574107</v>
      </c>
      <c r="J69" s="3">
        <v>7.6970179017287865E-2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53">
        <v>0</v>
      </c>
    </row>
    <row r="70" spans="3:19" ht="15" thickBot="1" x14ac:dyDescent="0.4">
      <c r="C70" s="9" t="s">
        <v>22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0.38926848675946241</v>
      </c>
      <c r="J70" s="4">
        <v>0.17308809307719733</v>
      </c>
      <c r="K70" s="3">
        <v>0.91666666666666663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53">
        <v>0</v>
      </c>
    </row>
    <row r="71" spans="3:19" ht="15" thickBot="1" x14ac:dyDescent="0.4">
      <c r="C71" s="9" t="s">
        <v>25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0.74994172790551472</v>
      </c>
      <c r="K71" s="4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53">
        <v>0</v>
      </c>
    </row>
    <row r="72" spans="3:19" ht="15" thickBot="1" x14ac:dyDescent="0.4">
      <c r="C72" s="9" t="s">
        <v>23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8.3333333333333329E-2</v>
      </c>
      <c r="L72" s="4">
        <v>0.12322849410436337</v>
      </c>
      <c r="M72" s="3">
        <v>0.83367651554983846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53">
        <v>0</v>
      </c>
    </row>
    <row r="73" spans="3:19" ht="15" thickBot="1" x14ac:dyDescent="0.4">
      <c r="C73" s="9" t="s">
        <v>24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0.87677150589563657</v>
      </c>
      <c r="M73" s="4">
        <v>0</v>
      </c>
      <c r="N73" s="3">
        <v>0.36680439394141645</v>
      </c>
      <c r="O73" s="3">
        <v>0</v>
      </c>
      <c r="P73" s="3">
        <v>0</v>
      </c>
      <c r="Q73" s="3">
        <v>0</v>
      </c>
      <c r="R73" s="3">
        <v>0</v>
      </c>
      <c r="S73" s="53">
        <v>0</v>
      </c>
    </row>
    <row r="74" spans="3:19" ht="15" thickBot="1" x14ac:dyDescent="0.4">
      <c r="C74" s="9" t="s">
        <v>26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0.1663234844501616</v>
      </c>
      <c r="N74" s="4">
        <v>0.3017009432528262</v>
      </c>
      <c r="O74" s="3">
        <v>0.41910806569520037</v>
      </c>
      <c r="P74" s="3">
        <v>0.40700421922161506</v>
      </c>
      <c r="Q74" s="3">
        <v>0</v>
      </c>
      <c r="R74" s="3">
        <v>0</v>
      </c>
      <c r="S74" s="53">
        <v>0</v>
      </c>
    </row>
    <row r="75" spans="3:19" ht="15" thickBot="1" x14ac:dyDescent="0.4">
      <c r="C75" s="9" t="s">
        <v>27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0.33149466280575746</v>
      </c>
      <c r="O75" s="4">
        <v>0.44632692235359234</v>
      </c>
      <c r="P75" s="3">
        <v>0.30959785352868474</v>
      </c>
      <c r="Q75" s="3">
        <v>0</v>
      </c>
      <c r="R75" s="3">
        <v>0</v>
      </c>
      <c r="S75" s="53">
        <v>0</v>
      </c>
    </row>
    <row r="76" spans="3:19" ht="15" thickBot="1" x14ac:dyDescent="0.4">
      <c r="C76" s="9" t="s">
        <v>28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0.13456501195120724</v>
      </c>
      <c r="P76" s="4">
        <v>0</v>
      </c>
      <c r="Q76" s="3">
        <v>0.80868124193952196</v>
      </c>
      <c r="R76" s="3">
        <v>0</v>
      </c>
      <c r="S76" s="53">
        <v>0</v>
      </c>
    </row>
    <row r="77" spans="3:19" ht="15" thickBot="1" x14ac:dyDescent="0.4">
      <c r="C77" s="9" t="s">
        <v>29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0.28339792724970025</v>
      </c>
      <c r="Q77" s="4">
        <v>0.19131875806047807</v>
      </c>
      <c r="R77" s="47">
        <v>0.85330777940379476</v>
      </c>
      <c r="S77" s="53">
        <v>0</v>
      </c>
    </row>
    <row r="78" spans="3:19" ht="15" thickBot="1" x14ac:dyDescent="0.4">
      <c r="C78" s="9" t="s">
        <v>30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">
        <v>0.1466922205962051</v>
      </c>
      <c r="S78" s="53">
        <v>0.11384782746312831</v>
      </c>
    </row>
    <row r="79" spans="3:19" x14ac:dyDescent="0.35">
      <c r="C79" s="50" t="s">
        <v>50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4">
        <v>0.80695368386686939</v>
      </c>
    </row>
    <row r="80" spans="3:19" x14ac:dyDescent="0.35">
      <c r="C80" s="5"/>
    </row>
  </sheetData>
  <conditionalFormatting sqref="D27:S42">
    <cfRule type="cellIs" dxfId="11" priority="8" stopIfTrue="1" operator="lessThan">
      <formula>0.01</formula>
    </cfRule>
    <cfRule type="colorScale" priority="9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C44:S44 C45:C60">
    <cfRule type="colorScale" priority="7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D45:S60">
    <cfRule type="cellIs" dxfId="10" priority="5" stopIfTrue="1" operator="lessThan">
      <formula>0.01</formula>
    </cfRule>
    <cfRule type="colorScale" priority="6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D64:S79">
    <cfRule type="cellIs" dxfId="9" priority="3" stopIfTrue="1" operator="lessThan">
      <formula>0.01</formula>
    </cfRule>
    <cfRule type="colorScale" priority="4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C63:S63">
    <cfRule type="colorScale" priority="2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C64:C79">
    <cfRule type="colorScale" priority="1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8"/>
  <sheetViews>
    <sheetView tabSelected="1" zoomScale="70" zoomScaleNormal="70" workbookViewId="0">
      <selection activeCell="S19" sqref="S19:AI35"/>
    </sheetView>
  </sheetViews>
  <sheetFormatPr defaultRowHeight="14.5" x14ac:dyDescent="0.35"/>
  <cols>
    <col min="20" max="20" width="9.26953125" bestFit="1" customWidth="1"/>
    <col min="21" max="35" width="11.54296875" bestFit="1" customWidth="1"/>
  </cols>
  <sheetData>
    <row r="1" spans="1:17" ht="15" x14ac:dyDescent="0.25">
      <c r="A1" t="s">
        <v>48</v>
      </c>
      <c r="B1">
        <v>0</v>
      </c>
      <c r="C1">
        <v>0.5</v>
      </c>
      <c r="D1">
        <v>0</v>
      </c>
      <c r="E1">
        <v>0.15151514999999999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0.10676157</v>
      </c>
    </row>
    <row r="2" spans="1:17" ht="15" x14ac:dyDescent="0.25">
      <c r="B2">
        <v>0</v>
      </c>
      <c r="C2">
        <v>0.5</v>
      </c>
      <c r="D2">
        <v>1</v>
      </c>
      <c r="E2">
        <v>9.0909089999999998E-2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ht="15" x14ac:dyDescent="0.25">
      <c r="B3">
        <v>0</v>
      </c>
      <c r="C3">
        <v>0</v>
      </c>
      <c r="D3">
        <v>0</v>
      </c>
      <c r="E3">
        <v>0.60606061</v>
      </c>
      <c r="F3">
        <v>0.21739130000000001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5" x14ac:dyDescent="0.25">
      <c r="B4">
        <v>0</v>
      </c>
      <c r="C4">
        <v>0</v>
      </c>
      <c r="D4">
        <v>0</v>
      </c>
      <c r="E4">
        <v>0.15151514999999999</v>
      </c>
      <c r="F4">
        <v>0.78260870000000005</v>
      </c>
      <c r="G4">
        <v>6.25E-2</v>
      </c>
      <c r="H4">
        <v>3.8461540000000002E-2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" x14ac:dyDescent="0.25">
      <c r="B5">
        <v>0</v>
      </c>
      <c r="C5">
        <v>0</v>
      </c>
      <c r="D5">
        <v>0</v>
      </c>
      <c r="E5">
        <v>0</v>
      </c>
      <c r="F5">
        <v>0</v>
      </c>
      <c r="G5">
        <v>0.625</v>
      </c>
      <c r="H5">
        <v>0.57692308000000003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" x14ac:dyDescent="0.25">
      <c r="B6">
        <v>0</v>
      </c>
      <c r="C6">
        <v>0</v>
      </c>
      <c r="D6">
        <v>0</v>
      </c>
      <c r="E6">
        <v>0</v>
      </c>
      <c r="F6">
        <v>0</v>
      </c>
      <c r="G6">
        <v>0.3125</v>
      </c>
      <c r="H6">
        <v>0.38461538000000001</v>
      </c>
      <c r="I6">
        <v>0.28571428999999998</v>
      </c>
      <c r="J6">
        <v>0.15384614999999999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0.71428570999999996</v>
      </c>
      <c r="J7">
        <v>0</v>
      </c>
      <c r="K7">
        <v>0.41666667000000002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" x14ac:dyDescent="0.25"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0.73076923000000005</v>
      </c>
      <c r="K8">
        <v>0.125</v>
      </c>
      <c r="L8">
        <v>0.15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5" x14ac:dyDescent="0.2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0.11538461999999999</v>
      </c>
      <c r="K9">
        <v>0.45833332999999998</v>
      </c>
      <c r="L9">
        <v>0.45</v>
      </c>
      <c r="M9">
        <v>0.13333333</v>
      </c>
      <c r="N9">
        <v>0</v>
      </c>
      <c r="O9">
        <v>0</v>
      </c>
      <c r="P9">
        <v>0</v>
      </c>
      <c r="Q9">
        <v>0</v>
      </c>
    </row>
    <row r="10" spans="1:17" ht="15" x14ac:dyDescent="0.25"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0.4</v>
      </c>
      <c r="M10">
        <v>0.66666667000000002</v>
      </c>
      <c r="N10">
        <v>0.17948718</v>
      </c>
      <c r="O10">
        <v>0</v>
      </c>
      <c r="P10">
        <v>0</v>
      </c>
      <c r="Q10">
        <v>0</v>
      </c>
    </row>
    <row r="11" spans="1:17" ht="15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0.2</v>
      </c>
      <c r="N11">
        <v>0.43589744000000002</v>
      </c>
      <c r="O11">
        <v>0.2</v>
      </c>
      <c r="P11">
        <v>0</v>
      </c>
      <c r="Q11">
        <v>0</v>
      </c>
    </row>
    <row r="12" spans="1:17" ht="15" x14ac:dyDescent="0.2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0.38461538000000001</v>
      </c>
      <c r="O12">
        <v>0.4</v>
      </c>
      <c r="P12">
        <v>0</v>
      </c>
      <c r="Q12">
        <v>0</v>
      </c>
    </row>
    <row r="13" spans="1:17" ht="15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0.4</v>
      </c>
      <c r="P13">
        <v>0.65217391000000002</v>
      </c>
      <c r="Q13">
        <v>0</v>
      </c>
    </row>
    <row r="14" spans="1:17" ht="15" x14ac:dyDescent="0.2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0.34782608999999998</v>
      </c>
      <c r="Q14">
        <v>0.18149466</v>
      </c>
    </row>
    <row r="15" spans="1:17" ht="15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0.26690391000000002</v>
      </c>
    </row>
    <row r="16" spans="1:17" ht="15" x14ac:dyDescent="0.2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0.44483985999999998</v>
      </c>
    </row>
    <row r="19" spans="1:37" ht="15" thickBot="1" x14ac:dyDescent="0.4">
      <c r="A19" s="10"/>
      <c r="B19" s="11" t="s">
        <v>45</v>
      </c>
      <c r="C19" s="11" t="s">
        <v>31</v>
      </c>
      <c r="D19" s="11" t="s">
        <v>32</v>
      </c>
      <c r="E19" s="11" t="s">
        <v>33</v>
      </c>
      <c r="F19" s="11" t="s">
        <v>34</v>
      </c>
      <c r="G19" s="11" t="s">
        <v>35</v>
      </c>
      <c r="H19" s="11" t="s">
        <v>36</v>
      </c>
      <c r="I19" s="11" t="s">
        <v>37</v>
      </c>
      <c r="J19" s="11" t="s">
        <v>38</v>
      </c>
      <c r="K19" s="11" t="s">
        <v>39</v>
      </c>
      <c r="L19" s="11" t="s">
        <v>40</v>
      </c>
      <c r="M19" s="11" t="s">
        <v>41</v>
      </c>
      <c r="N19" s="11" t="s">
        <v>42</v>
      </c>
      <c r="O19" s="11" t="s">
        <v>43</v>
      </c>
      <c r="P19" s="11" t="s">
        <v>44</v>
      </c>
      <c r="Q19" s="17" t="s">
        <v>51</v>
      </c>
      <c r="S19" s="10"/>
      <c r="T19" s="11" t="s">
        <v>45</v>
      </c>
      <c r="U19" s="11" t="s">
        <v>31</v>
      </c>
      <c r="V19" s="11" t="s">
        <v>32</v>
      </c>
      <c r="W19" s="11" t="s">
        <v>33</v>
      </c>
      <c r="X19" s="11" t="s">
        <v>34</v>
      </c>
      <c r="Y19" s="11" t="s">
        <v>35</v>
      </c>
      <c r="Z19" s="11" t="s">
        <v>36</v>
      </c>
      <c r="AA19" s="11" t="s">
        <v>37</v>
      </c>
      <c r="AB19" s="11" t="s">
        <v>38</v>
      </c>
      <c r="AC19" s="11" t="s">
        <v>39</v>
      </c>
      <c r="AD19" s="11" t="s">
        <v>40</v>
      </c>
      <c r="AE19" s="11" t="s">
        <v>41</v>
      </c>
      <c r="AF19" s="11" t="s">
        <v>42</v>
      </c>
      <c r="AG19" s="11" t="s">
        <v>43</v>
      </c>
      <c r="AH19" s="11" t="s">
        <v>44</v>
      </c>
      <c r="AI19" s="17" t="s">
        <v>51</v>
      </c>
    </row>
    <row r="20" spans="1:37" ht="15" thickBot="1" x14ac:dyDescent="0.4">
      <c r="A20" s="9" t="s">
        <v>16</v>
      </c>
      <c r="B20" s="21">
        <v>0</v>
      </c>
      <c r="C20" s="19">
        <v>0.5</v>
      </c>
      <c r="D20" s="19">
        <v>0</v>
      </c>
      <c r="E20" s="19">
        <v>0.15151514999999999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0.10676157</v>
      </c>
      <c r="S20" s="9" t="s">
        <v>16</v>
      </c>
      <c r="T20" s="59" t="s">
        <v>53</v>
      </c>
      <c r="U20" s="19">
        <v>0.5</v>
      </c>
      <c r="V20" s="19">
        <v>0</v>
      </c>
      <c r="W20" s="19">
        <v>0.15151514999999999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0.10676157</v>
      </c>
    </row>
    <row r="21" spans="1:37" ht="15" thickBot="1" x14ac:dyDescent="0.4">
      <c r="A21" s="9" t="s">
        <v>17</v>
      </c>
      <c r="B21" s="19">
        <v>0</v>
      </c>
      <c r="C21" s="20">
        <v>0.5</v>
      </c>
      <c r="D21" s="19">
        <v>1</v>
      </c>
      <c r="E21" s="19">
        <v>9.0909089999999998E-2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S21" s="9" t="s">
        <v>17</v>
      </c>
      <c r="T21" s="60"/>
      <c r="U21" s="20">
        <v>0.5</v>
      </c>
      <c r="V21" s="19">
        <v>1</v>
      </c>
      <c r="W21" s="19">
        <v>9.0909089999999998E-2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1:37" ht="15" thickBot="1" x14ac:dyDescent="0.4">
      <c r="A22" s="9" t="s">
        <v>18</v>
      </c>
      <c r="B22" s="19">
        <v>0</v>
      </c>
      <c r="C22" s="19">
        <v>0</v>
      </c>
      <c r="D22" s="20">
        <v>0</v>
      </c>
      <c r="E22" s="19">
        <v>0.60606061</v>
      </c>
      <c r="F22" s="19">
        <v>0.21739130000000001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S22" s="9" t="s">
        <v>18</v>
      </c>
      <c r="T22" s="60"/>
      <c r="U22" s="19">
        <v>0</v>
      </c>
      <c r="V22" s="20">
        <v>0</v>
      </c>
      <c r="W22" s="19">
        <v>0.60606061</v>
      </c>
      <c r="X22" s="19">
        <v>0.21739130000000001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1:37" ht="15" thickBot="1" x14ac:dyDescent="0.4">
      <c r="A23" s="9" t="s">
        <v>19</v>
      </c>
      <c r="B23" s="19">
        <v>0</v>
      </c>
      <c r="C23" s="19">
        <v>0</v>
      </c>
      <c r="D23" s="19">
        <v>0</v>
      </c>
      <c r="E23" s="20">
        <v>0.15151514999999999</v>
      </c>
      <c r="F23" s="19">
        <v>0.78260870000000005</v>
      </c>
      <c r="G23" s="19">
        <v>6.25E-2</v>
      </c>
      <c r="H23" s="19">
        <v>3.8461540000000002E-2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S23" s="9" t="s">
        <v>19</v>
      </c>
      <c r="T23" s="60"/>
      <c r="U23" s="19">
        <v>0</v>
      </c>
      <c r="V23" s="19">
        <v>0</v>
      </c>
      <c r="W23" s="20">
        <v>0.15151514999999999</v>
      </c>
      <c r="X23" s="19">
        <v>0.78260870000000005</v>
      </c>
      <c r="Y23" s="19">
        <v>6.25E-2</v>
      </c>
      <c r="Z23" s="19">
        <v>3.8461540000000002E-2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1:37" ht="15" thickBot="1" x14ac:dyDescent="0.4">
      <c r="A24" s="9" t="s">
        <v>20</v>
      </c>
      <c r="B24" s="19">
        <v>0</v>
      </c>
      <c r="C24" s="19">
        <v>0</v>
      </c>
      <c r="D24" s="19">
        <v>0</v>
      </c>
      <c r="E24" s="19">
        <v>0</v>
      </c>
      <c r="F24" s="20">
        <v>0</v>
      </c>
      <c r="G24" s="19">
        <v>0.625</v>
      </c>
      <c r="H24" s="19">
        <v>0.57692308000000003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S24" s="9" t="s">
        <v>20</v>
      </c>
      <c r="T24" s="60"/>
      <c r="U24" s="19">
        <v>0</v>
      </c>
      <c r="V24" s="19">
        <v>0</v>
      </c>
      <c r="W24" s="19">
        <v>0</v>
      </c>
      <c r="X24" s="20">
        <v>0</v>
      </c>
      <c r="Y24" s="19">
        <v>0.625</v>
      </c>
      <c r="Z24" s="19">
        <v>0.57692308000000003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1:37" ht="15" thickBot="1" x14ac:dyDescent="0.4">
      <c r="A25" s="9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0.3125</v>
      </c>
      <c r="H25" s="19">
        <v>0.38461538000000001</v>
      </c>
      <c r="I25" s="19">
        <v>0.28571428999999998</v>
      </c>
      <c r="J25" s="19">
        <v>0.15384614999999999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S25" s="9" t="s">
        <v>21</v>
      </c>
      <c r="T25" s="60"/>
      <c r="U25" s="19">
        <v>0</v>
      </c>
      <c r="V25" s="19">
        <v>0</v>
      </c>
      <c r="W25" s="19">
        <v>0</v>
      </c>
      <c r="X25" s="19">
        <v>0</v>
      </c>
      <c r="Y25" s="20">
        <v>0.3125</v>
      </c>
      <c r="Z25" s="19">
        <v>0.38461538000000001</v>
      </c>
      <c r="AA25" s="19">
        <v>0.28571428999999998</v>
      </c>
      <c r="AB25" s="19">
        <v>0.15384614999999999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1:37" ht="15" thickBot="1" x14ac:dyDescent="0.4">
      <c r="A26" s="9" t="s">
        <v>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19">
        <v>0.71428570999999996</v>
      </c>
      <c r="J26" s="19">
        <v>0</v>
      </c>
      <c r="K26" s="19">
        <v>0.41666667000000002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S26" s="9" t="s">
        <v>22</v>
      </c>
      <c r="T26" s="60"/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20">
        <v>0</v>
      </c>
      <c r="AA26" s="19">
        <v>0.71428570999999996</v>
      </c>
      <c r="AB26" s="19">
        <v>0</v>
      </c>
      <c r="AC26" s="19">
        <v>0.41666667000000002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K26" t="s">
        <v>67</v>
      </c>
    </row>
    <row r="27" spans="1:37" ht="15" thickBot="1" x14ac:dyDescent="0.4">
      <c r="A27" s="9" t="s">
        <v>25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v>0</v>
      </c>
      <c r="J27" s="19">
        <v>0.73076923000000005</v>
      </c>
      <c r="K27" s="19">
        <v>0.125</v>
      </c>
      <c r="L27" s="19">
        <v>0.15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S27" s="9" t="s">
        <v>25</v>
      </c>
      <c r="T27" s="60"/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0">
        <v>0</v>
      </c>
      <c r="AB27" s="19">
        <v>0.73076923000000005</v>
      </c>
      <c r="AC27" s="19">
        <v>0.125</v>
      </c>
      <c r="AD27" s="19">
        <v>0.15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</row>
    <row r="28" spans="1:37" ht="15" thickBot="1" x14ac:dyDescent="0.4">
      <c r="A28" s="9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0">
        <v>0.11538461999999999</v>
      </c>
      <c r="K28" s="19">
        <v>0.45833332999999998</v>
      </c>
      <c r="L28" s="19">
        <v>0.45</v>
      </c>
      <c r="M28" s="19">
        <v>0.13333333</v>
      </c>
      <c r="N28" s="19">
        <v>0</v>
      </c>
      <c r="O28" s="19">
        <v>0</v>
      </c>
      <c r="P28" s="19">
        <v>0</v>
      </c>
      <c r="Q28" s="19">
        <v>0</v>
      </c>
      <c r="S28" s="9" t="s">
        <v>23</v>
      </c>
      <c r="T28" s="60"/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20">
        <v>0.11538461999999999</v>
      </c>
      <c r="AC28" s="19">
        <v>0.45833332999999998</v>
      </c>
      <c r="AD28" s="19">
        <v>0.45</v>
      </c>
      <c r="AE28" s="19">
        <v>0.13333333</v>
      </c>
      <c r="AF28" s="19">
        <v>0</v>
      </c>
      <c r="AG28" s="19">
        <v>0</v>
      </c>
      <c r="AH28" s="19">
        <v>0</v>
      </c>
      <c r="AI28" s="19">
        <v>0</v>
      </c>
    </row>
    <row r="29" spans="1:37" ht="15" thickBot="1" x14ac:dyDescent="0.4">
      <c r="A29" s="9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19">
        <v>0.4</v>
      </c>
      <c r="M29" s="19">
        <v>0.66666667000000002</v>
      </c>
      <c r="N29" s="19">
        <v>0.17948718</v>
      </c>
      <c r="O29" s="19">
        <v>0</v>
      </c>
      <c r="P29" s="19">
        <v>0</v>
      </c>
      <c r="Q29" s="19">
        <v>0</v>
      </c>
      <c r="S29" s="9" t="s">
        <v>24</v>
      </c>
      <c r="T29" s="60"/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20">
        <v>0</v>
      </c>
      <c r="AD29" s="19">
        <v>0.4</v>
      </c>
      <c r="AE29" s="19">
        <v>0.66666667000000002</v>
      </c>
      <c r="AF29" s="19">
        <v>0.17948718</v>
      </c>
      <c r="AG29" s="19">
        <v>0</v>
      </c>
      <c r="AH29" s="19">
        <v>0</v>
      </c>
      <c r="AI29" s="19">
        <v>0</v>
      </c>
    </row>
    <row r="30" spans="1:37" ht="15" thickBot="1" x14ac:dyDescent="0.4">
      <c r="A30" s="9" t="s">
        <v>26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19">
        <v>0.2</v>
      </c>
      <c r="N30" s="19">
        <v>0.43589744000000002</v>
      </c>
      <c r="O30" s="19">
        <v>0.2</v>
      </c>
      <c r="P30" s="19">
        <v>0</v>
      </c>
      <c r="Q30" s="19">
        <v>0</v>
      </c>
      <c r="S30" s="9" t="s">
        <v>26</v>
      </c>
      <c r="T30" s="60"/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v>0</v>
      </c>
      <c r="AE30" s="19">
        <v>0.2</v>
      </c>
      <c r="AF30" s="19">
        <v>0.43589744000000002</v>
      </c>
      <c r="AG30" s="19">
        <v>0.2</v>
      </c>
      <c r="AH30" s="19">
        <v>0</v>
      </c>
      <c r="AI30" s="19">
        <v>0</v>
      </c>
    </row>
    <row r="31" spans="1:37" ht="15" thickBot="1" x14ac:dyDescent="0.4">
      <c r="A31" s="9" t="s">
        <v>27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0</v>
      </c>
      <c r="N31" s="19">
        <v>0.38461538000000001</v>
      </c>
      <c r="O31" s="19">
        <v>0.4</v>
      </c>
      <c r="P31" s="19">
        <v>0</v>
      </c>
      <c r="Q31" s="19">
        <v>0</v>
      </c>
      <c r="S31" s="9" t="s">
        <v>27</v>
      </c>
      <c r="T31" s="60"/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20">
        <v>0</v>
      </c>
      <c r="AF31" s="19">
        <v>0.38461538000000001</v>
      </c>
      <c r="AG31" s="19">
        <v>0.4</v>
      </c>
      <c r="AH31" s="19">
        <v>0</v>
      </c>
      <c r="AI31" s="19">
        <v>0</v>
      </c>
    </row>
    <row r="32" spans="1:37" ht="15" thickBot="1" x14ac:dyDescent="0.4">
      <c r="A32" s="9" t="s">
        <v>28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19">
        <v>0.4</v>
      </c>
      <c r="P32" s="19">
        <v>0.65217391000000002</v>
      </c>
      <c r="Q32" s="19">
        <v>0</v>
      </c>
      <c r="S32" s="9" t="s">
        <v>28</v>
      </c>
      <c r="T32" s="60"/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  <c r="AG32" s="19">
        <v>0.4</v>
      </c>
      <c r="AH32" s="19">
        <v>0.65217391000000002</v>
      </c>
      <c r="AI32" s="19">
        <v>0</v>
      </c>
    </row>
    <row r="33" spans="1:35" ht="15" thickBot="1" x14ac:dyDescent="0.4">
      <c r="A33" s="9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19">
        <v>0.34782608999999998</v>
      </c>
      <c r="Q33" s="19">
        <v>0.18149466</v>
      </c>
      <c r="S33" s="9" t="s">
        <v>29</v>
      </c>
      <c r="T33" s="60"/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20">
        <v>0</v>
      </c>
      <c r="AH33" s="19">
        <v>0.34782608999999998</v>
      </c>
      <c r="AI33" s="19">
        <v>0.18149466</v>
      </c>
    </row>
    <row r="34" spans="1:35" ht="15" thickBot="1" x14ac:dyDescent="0.4">
      <c r="A34" s="9" t="s">
        <v>30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 s="19">
        <v>0.26690391000000002</v>
      </c>
      <c r="S34" s="9" t="s">
        <v>30</v>
      </c>
      <c r="T34" s="60"/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20">
        <v>0</v>
      </c>
      <c r="AI34" s="19">
        <v>0.26690391000000002</v>
      </c>
    </row>
    <row r="35" spans="1:35" ht="15" thickBot="1" x14ac:dyDescent="0.4">
      <c r="A35" s="16" t="s">
        <v>52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0.44483985999999998</v>
      </c>
      <c r="S35" s="16" t="s">
        <v>52</v>
      </c>
      <c r="T35" s="60"/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20">
        <v>0.44483985999999998</v>
      </c>
    </row>
    <row r="37" spans="1:35" x14ac:dyDescent="0.35">
      <c r="T37" s="14">
        <v>0</v>
      </c>
      <c r="U37" s="14">
        <v>0.05</v>
      </c>
      <c r="V37" s="14">
        <v>0.03</v>
      </c>
      <c r="W37" s="14">
        <v>8.2500000000000004E-2</v>
      </c>
      <c r="X37" s="14">
        <v>5.7500000000000002E-2</v>
      </c>
      <c r="Y37" s="14">
        <v>0.04</v>
      </c>
      <c r="Z37" s="14">
        <v>6.5000000000000002E-2</v>
      </c>
      <c r="AA37" s="14">
        <v>5.2499999999999998E-2</v>
      </c>
      <c r="AB37" s="14">
        <v>6.5000000000000002E-2</v>
      </c>
      <c r="AC37" s="14">
        <v>0.06</v>
      </c>
      <c r="AD37" s="14">
        <v>0.05</v>
      </c>
      <c r="AE37" s="14">
        <v>3.7499999999999999E-2</v>
      </c>
      <c r="AF37" s="14">
        <v>9.7500000000000003E-2</v>
      </c>
      <c r="AG37" s="14">
        <v>6.25E-2</v>
      </c>
      <c r="AH37" s="14">
        <v>5.7500000000000002E-2</v>
      </c>
      <c r="AI37" s="14">
        <v>0.1925</v>
      </c>
    </row>
    <row r="38" spans="1:35" x14ac:dyDescent="0.35">
      <c r="T38" s="31">
        <v>0</v>
      </c>
      <c r="U38" s="31">
        <v>350000</v>
      </c>
      <c r="V38" s="31">
        <v>500000</v>
      </c>
      <c r="W38" s="31">
        <v>351515.15151514998</v>
      </c>
      <c r="X38" s="31">
        <v>434782.60869565001</v>
      </c>
      <c r="Y38" s="31">
        <v>387500</v>
      </c>
      <c r="Z38" s="31">
        <v>373076.92307691998</v>
      </c>
      <c r="AA38" s="31">
        <v>414285.71428571001</v>
      </c>
      <c r="AB38" s="31">
        <v>388461.53846154001</v>
      </c>
      <c r="AC38" s="31">
        <v>254166.66666667</v>
      </c>
      <c r="AD38" s="31">
        <v>335000</v>
      </c>
      <c r="AE38" s="31">
        <v>400000</v>
      </c>
      <c r="AF38" s="31">
        <v>330769.23076922999</v>
      </c>
      <c r="AG38" s="31">
        <v>320000</v>
      </c>
      <c r="AH38" s="31">
        <v>395652.17391304002</v>
      </c>
      <c r="AI38" s="31">
        <v>141558.44155844001</v>
      </c>
    </row>
  </sheetData>
  <mergeCells count="1">
    <mergeCell ref="T20:T35"/>
  </mergeCells>
  <conditionalFormatting sqref="A19:Q19 A20:A35">
    <cfRule type="colorScale" priority="8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B20:Q35">
    <cfRule type="cellIs" dxfId="8" priority="5" operator="greaterThan">
      <formula>0</formula>
    </cfRule>
    <cfRule type="cellIs" dxfId="7" priority="6" stopIfTrue="1" operator="lessThan">
      <formula>0.01</formula>
    </cfRule>
    <cfRule type="colorScale" priority="7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S19:AI19 S20:S35">
    <cfRule type="colorScale" priority="4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T20:AI20 U21:AI35">
    <cfRule type="cellIs" dxfId="6" priority="1" operator="greaterThan">
      <formula>0</formula>
    </cfRule>
    <cfRule type="cellIs" dxfId="5" priority="2" stopIfTrue="1" operator="lessThan">
      <formula>0.01</formula>
    </cfRule>
    <cfRule type="colorScale" priority="3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52"/>
  <sheetViews>
    <sheetView zoomScale="80" zoomScaleNormal="80" workbookViewId="0">
      <selection activeCell="E15" sqref="E15"/>
    </sheetView>
  </sheetViews>
  <sheetFormatPr defaultRowHeight="14.5" x14ac:dyDescent="0.35"/>
  <sheetData>
    <row r="1" spans="1:37" ht="15" x14ac:dyDescent="0.25">
      <c r="A1" s="9" t="s">
        <v>16</v>
      </c>
      <c r="B1">
        <v>0</v>
      </c>
      <c r="C1">
        <v>0.71428570999999996</v>
      </c>
      <c r="D1">
        <v>0</v>
      </c>
      <c r="E1">
        <v>0.17241379000000001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7.5376879999999993E-2</v>
      </c>
    </row>
    <row r="2" spans="1:37" ht="15" x14ac:dyDescent="0.25">
      <c r="A2" s="9" t="s">
        <v>17</v>
      </c>
      <c r="B2">
        <v>0</v>
      </c>
      <c r="C2">
        <v>0.28571428999999998</v>
      </c>
      <c r="D2">
        <v>1</v>
      </c>
      <c r="E2">
        <v>0.13793103000000001</v>
      </c>
      <c r="F2">
        <v>9.0909089999999998E-2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AK2" t="s">
        <v>15</v>
      </c>
    </row>
    <row r="3" spans="1:37" ht="15" x14ac:dyDescent="0.25">
      <c r="A3" s="9" t="s">
        <v>18</v>
      </c>
      <c r="B3">
        <v>0</v>
      </c>
      <c r="C3">
        <v>0</v>
      </c>
      <c r="D3">
        <v>0</v>
      </c>
      <c r="E3">
        <v>0.68965516999999998</v>
      </c>
      <c r="F3">
        <v>0.45454545000000002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AK3" t="s">
        <v>15</v>
      </c>
    </row>
    <row r="4" spans="1:37" ht="15" x14ac:dyDescent="0.25">
      <c r="A4" s="9" t="s">
        <v>19</v>
      </c>
      <c r="B4">
        <v>0</v>
      </c>
      <c r="C4">
        <v>0</v>
      </c>
      <c r="D4">
        <v>0</v>
      </c>
      <c r="E4">
        <v>0</v>
      </c>
      <c r="F4">
        <v>0.45454545000000002</v>
      </c>
      <c r="G4">
        <v>0.54054053999999996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AK4" t="s">
        <v>15</v>
      </c>
    </row>
    <row r="5" spans="1:37" ht="15" x14ac:dyDescent="0.25">
      <c r="A5" s="9" t="s">
        <v>20</v>
      </c>
      <c r="B5">
        <v>0</v>
      </c>
      <c r="C5">
        <v>0</v>
      </c>
      <c r="D5">
        <v>0</v>
      </c>
      <c r="E5">
        <v>0</v>
      </c>
      <c r="F5">
        <v>0</v>
      </c>
      <c r="G5">
        <v>0.45945945999999999</v>
      </c>
      <c r="H5">
        <v>0.23809524000000001</v>
      </c>
      <c r="I5">
        <v>8.8235289999999994E-2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AK5" t="s">
        <v>15</v>
      </c>
    </row>
    <row r="6" spans="1:37" ht="15" x14ac:dyDescent="0.25">
      <c r="A6" s="9" t="s">
        <v>21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0.76190475999999996</v>
      </c>
      <c r="I6">
        <v>0.26470588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AK6" t="s">
        <v>15</v>
      </c>
    </row>
    <row r="7" spans="1:37" ht="15" x14ac:dyDescent="0.25">
      <c r="A7" s="9" t="s">
        <v>22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0.64705882000000003</v>
      </c>
      <c r="J7">
        <v>0.14285713999999999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AK7" t="s">
        <v>15</v>
      </c>
    </row>
    <row r="8" spans="1:37" ht="15" x14ac:dyDescent="0.25">
      <c r="A8" s="9" t="s">
        <v>25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0.85714285999999995</v>
      </c>
      <c r="K8">
        <v>0.19444444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AK8" t="s">
        <v>15</v>
      </c>
    </row>
    <row r="9" spans="1:37" ht="15" x14ac:dyDescent="0.25">
      <c r="A9" s="9" t="s">
        <v>23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0.41666667000000002</v>
      </c>
      <c r="L9">
        <v>0.66666667000000002</v>
      </c>
      <c r="M9">
        <v>0</v>
      </c>
      <c r="N9">
        <v>0</v>
      </c>
      <c r="O9">
        <v>0</v>
      </c>
      <c r="P9">
        <v>0</v>
      </c>
      <c r="Q9">
        <v>0</v>
      </c>
      <c r="AK9" t="s">
        <v>15</v>
      </c>
    </row>
    <row r="10" spans="1:37" ht="15" x14ac:dyDescent="0.25">
      <c r="A10" s="9" t="s">
        <v>24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0.13888888999999999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AK10" t="s">
        <v>15</v>
      </c>
    </row>
    <row r="11" spans="1:37" ht="15" x14ac:dyDescent="0.25">
      <c r="A11" s="9" t="s">
        <v>26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0.25</v>
      </c>
      <c r="L11">
        <v>0.33333332999999998</v>
      </c>
      <c r="M11">
        <v>0</v>
      </c>
      <c r="N11">
        <v>0</v>
      </c>
      <c r="O11">
        <v>0.52631578999999995</v>
      </c>
      <c r="P11">
        <v>0.1</v>
      </c>
      <c r="Q11">
        <v>0</v>
      </c>
      <c r="AK11" t="s">
        <v>15</v>
      </c>
    </row>
    <row r="12" spans="1:37" ht="15" x14ac:dyDescent="0.25">
      <c r="A12" s="9" t="s">
        <v>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0.47368420999999999</v>
      </c>
      <c r="P12">
        <v>0.9</v>
      </c>
      <c r="Q12">
        <v>4.5226130000000003E-2</v>
      </c>
    </row>
    <row r="13" spans="1:37" ht="15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0.18844221</v>
      </c>
    </row>
    <row r="14" spans="1:37" ht="15" x14ac:dyDescent="0.2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0.18844221</v>
      </c>
    </row>
    <row r="15" spans="1:37" ht="15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0.18844221</v>
      </c>
    </row>
    <row r="16" spans="1:37" ht="15" x14ac:dyDescent="0.2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0.31407035</v>
      </c>
    </row>
    <row r="19" spans="1:17" ht="15.75" thickBot="1" x14ac:dyDescent="0.3">
      <c r="A19" s="10"/>
      <c r="B19" s="11" t="s">
        <v>45</v>
      </c>
      <c r="C19" s="11" t="s">
        <v>31</v>
      </c>
      <c r="D19" s="11" t="s">
        <v>32</v>
      </c>
      <c r="E19" s="11" t="s">
        <v>33</v>
      </c>
      <c r="F19" s="11" t="s">
        <v>34</v>
      </c>
      <c r="G19" s="11" t="s">
        <v>35</v>
      </c>
      <c r="H19" s="11" t="s">
        <v>36</v>
      </c>
      <c r="I19" s="11" t="s">
        <v>37</v>
      </c>
      <c r="J19" s="11" t="s">
        <v>38</v>
      </c>
      <c r="K19" s="11" t="s">
        <v>39</v>
      </c>
      <c r="L19" s="11" t="s">
        <v>40</v>
      </c>
      <c r="M19" s="11" t="s">
        <v>41</v>
      </c>
      <c r="N19" s="11" t="s">
        <v>42</v>
      </c>
      <c r="O19" s="11" t="s">
        <v>43</v>
      </c>
      <c r="P19" s="11" t="s">
        <v>44</v>
      </c>
      <c r="Q19" s="17" t="s">
        <v>51</v>
      </c>
    </row>
    <row r="20" spans="1:17" ht="15" thickBot="1" x14ac:dyDescent="0.4">
      <c r="A20" s="9" t="s">
        <v>16</v>
      </c>
      <c r="B20" s="59" t="s">
        <v>53</v>
      </c>
      <c r="C20" s="19">
        <v>0.71428570999999996</v>
      </c>
      <c r="D20" s="19">
        <v>0</v>
      </c>
      <c r="E20" s="19">
        <v>0.17241379000000001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7.5376879999999993E-2</v>
      </c>
    </row>
    <row r="21" spans="1:17" ht="15" thickBot="1" x14ac:dyDescent="0.4">
      <c r="A21" s="9" t="s">
        <v>17</v>
      </c>
      <c r="B21" s="60"/>
      <c r="C21" s="20">
        <v>0.28571428999999998</v>
      </c>
      <c r="D21" s="19">
        <v>1</v>
      </c>
      <c r="E21" s="19">
        <v>0.13793103000000001</v>
      </c>
      <c r="F21" s="19">
        <v>9.0909089999999998E-2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 ht="15" thickBot="1" x14ac:dyDescent="0.4">
      <c r="A22" s="9" t="s">
        <v>18</v>
      </c>
      <c r="B22" s="60"/>
      <c r="C22" s="19">
        <v>0</v>
      </c>
      <c r="D22" s="20">
        <v>0</v>
      </c>
      <c r="E22" s="19">
        <v>0.68965516999999998</v>
      </c>
      <c r="F22" s="19">
        <v>0.45454545000000002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5" thickBot="1" x14ac:dyDescent="0.4">
      <c r="A23" s="9" t="s">
        <v>19</v>
      </c>
      <c r="B23" s="60"/>
      <c r="C23" s="19">
        <v>0</v>
      </c>
      <c r="D23" s="19">
        <v>0</v>
      </c>
      <c r="E23" s="20">
        <v>0</v>
      </c>
      <c r="F23" s="19">
        <v>0.45454545000000002</v>
      </c>
      <c r="G23" s="19">
        <v>0.54054053999999996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</row>
    <row r="24" spans="1:17" ht="15" thickBot="1" x14ac:dyDescent="0.4">
      <c r="A24" s="9" t="s">
        <v>20</v>
      </c>
      <c r="B24" s="60"/>
      <c r="C24" s="19">
        <v>0</v>
      </c>
      <c r="D24" s="19">
        <v>0</v>
      </c>
      <c r="E24" s="19">
        <v>0</v>
      </c>
      <c r="F24" s="20">
        <v>0</v>
      </c>
      <c r="G24" s="19">
        <v>0.45945945999999999</v>
      </c>
      <c r="H24" s="19">
        <v>0.23809524000000001</v>
      </c>
      <c r="I24" s="19">
        <v>8.8235289999999994E-2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</row>
    <row r="25" spans="1:17" ht="15" thickBot="1" x14ac:dyDescent="0.4">
      <c r="A25" s="9" t="s">
        <v>21</v>
      </c>
      <c r="B25" s="60"/>
      <c r="C25" s="19">
        <v>0</v>
      </c>
      <c r="D25" s="19">
        <v>0</v>
      </c>
      <c r="E25" s="19">
        <v>0</v>
      </c>
      <c r="F25" s="19">
        <v>0</v>
      </c>
      <c r="G25" s="20">
        <v>0</v>
      </c>
      <c r="H25" s="19">
        <v>0.76190475999999996</v>
      </c>
      <c r="I25" s="19">
        <v>0.26470588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15" thickBot="1" x14ac:dyDescent="0.4">
      <c r="A26" s="9" t="s">
        <v>22</v>
      </c>
      <c r="B26" s="60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19">
        <v>0.64705882000000003</v>
      </c>
      <c r="J26" s="19">
        <v>0.14285713999999999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15" thickBot="1" x14ac:dyDescent="0.4">
      <c r="A27" s="9" t="s">
        <v>25</v>
      </c>
      <c r="B27" s="60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v>0</v>
      </c>
      <c r="J27" s="19">
        <v>0.85714285999999995</v>
      </c>
      <c r="K27" s="19">
        <v>0.19444444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5" thickBot="1" x14ac:dyDescent="0.4">
      <c r="A28" s="9" t="s">
        <v>23</v>
      </c>
      <c r="B28" s="60"/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0">
        <v>0</v>
      </c>
      <c r="K28" s="19">
        <v>0.41666667000000002</v>
      </c>
      <c r="L28" s="19">
        <v>0.66666667000000002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</row>
    <row r="29" spans="1:17" ht="15" thickBot="1" x14ac:dyDescent="0.4">
      <c r="A29" s="9" t="s">
        <v>24</v>
      </c>
      <c r="B29" s="60"/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0.13888888999999999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</row>
    <row r="30" spans="1:17" ht="15" thickBot="1" x14ac:dyDescent="0.4">
      <c r="A30" s="9" t="s">
        <v>26</v>
      </c>
      <c r="B30" s="60"/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0.25</v>
      </c>
      <c r="L30" s="20">
        <v>0.33333332999999998</v>
      </c>
      <c r="M30" s="19">
        <v>0</v>
      </c>
      <c r="N30" s="19">
        <v>0</v>
      </c>
      <c r="O30" s="19">
        <v>0.52631578999999995</v>
      </c>
      <c r="P30" s="19">
        <v>0.1</v>
      </c>
      <c r="Q30" s="19">
        <v>0</v>
      </c>
    </row>
    <row r="31" spans="1:17" ht="15" thickBot="1" x14ac:dyDescent="0.4">
      <c r="A31" s="9" t="s">
        <v>27</v>
      </c>
      <c r="B31" s="60"/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1</v>
      </c>
      <c r="N31" s="19">
        <v>0</v>
      </c>
      <c r="O31" s="19">
        <v>0.47368420999999999</v>
      </c>
      <c r="P31" s="19">
        <v>0.9</v>
      </c>
      <c r="Q31" s="19">
        <v>4.5226130000000003E-2</v>
      </c>
    </row>
    <row r="32" spans="1:17" ht="15" thickBot="1" x14ac:dyDescent="0.4">
      <c r="A32" s="9" t="s">
        <v>28</v>
      </c>
      <c r="B32" s="60"/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0.18844221</v>
      </c>
    </row>
    <row r="33" spans="1:17" ht="15" thickBot="1" x14ac:dyDescent="0.4">
      <c r="A33" s="9" t="s">
        <v>29</v>
      </c>
      <c r="B33" s="60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19">
        <v>0</v>
      </c>
      <c r="Q33" s="19">
        <v>0.18844221</v>
      </c>
    </row>
    <row r="34" spans="1:17" ht="15" thickBot="1" x14ac:dyDescent="0.4">
      <c r="A34" s="9" t="s">
        <v>30</v>
      </c>
      <c r="B34" s="60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 s="19">
        <v>0.18844221</v>
      </c>
    </row>
    <row r="35" spans="1:17" ht="15" thickBot="1" x14ac:dyDescent="0.4">
      <c r="A35" s="16" t="s">
        <v>52</v>
      </c>
      <c r="B35" s="60"/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0.31407035</v>
      </c>
    </row>
    <row r="36" spans="1:17" ht="15" thickBot="1" x14ac:dyDescent="0.4">
      <c r="A36" s="10"/>
      <c r="B36" s="11" t="s">
        <v>45</v>
      </c>
      <c r="C36" s="11" t="s">
        <v>31</v>
      </c>
      <c r="D36" s="11" t="s">
        <v>32</v>
      </c>
      <c r="E36" s="11" t="s">
        <v>33</v>
      </c>
      <c r="F36" s="11" t="s">
        <v>34</v>
      </c>
      <c r="G36" s="11" t="s">
        <v>35</v>
      </c>
      <c r="H36" s="11" t="s">
        <v>36</v>
      </c>
      <c r="I36" s="11" t="s">
        <v>37</v>
      </c>
      <c r="J36" s="11" t="s">
        <v>38</v>
      </c>
      <c r="K36" s="11" t="s">
        <v>39</v>
      </c>
      <c r="L36" s="11" t="s">
        <v>40</v>
      </c>
      <c r="M36" s="11" t="s">
        <v>41</v>
      </c>
      <c r="N36" s="11" t="s">
        <v>42</v>
      </c>
      <c r="O36" s="11" t="s">
        <v>43</v>
      </c>
      <c r="P36" s="11" t="s">
        <v>44</v>
      </c>
      <c r="Q36" s="17" t="s">
        <v>51</v>
      </c>
    </row>
    <row r="37" spans="1:17" ht="15.75" customHeight="1" thickBot="1" x14ac:dyDescent="0.4">
      <c r="A37" s="9" t="s">
        <v>16</v>
      </c>
      <c r="B37" s="59" t="s">
        <v>53</v>
      </c>
      <c r="C37" s="8">
        <v>0.52631578999999995</v>
      </c>
      <c r="D37" s="3">
        <v>0</v>
      </c>
      <c r="E37" s="3">
        <v>0.16129031999999999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7.8947370000000003E-2</v>
      </c>
    </row>
    <row r="38" spans="1:17" ht="15.75" customHeight="1" thickBot="1" x14ac:dyDescent="0.4">
      <c r="A38" s="9" t="s">
        <v>17</v>
      </c>
      <c r="B38" s="60"/>
      <c r="C38" s="4">
        <v>0.47368420999999999</v>
      </c>
      <c r="D38" s="3">
        <v>1</v>
      </c>
      <c r="E38" s="3">
        <v>3.2258059999999998E-2</v>
      </c>
      <c r="F38" s="3">
        <v>7.1428569999999997E-2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19">
        <v>0</v>
      </c>
    </row>
    <row r="39" spans="1:17" ht="15.75" customHeight="1" thickBot="1" x14ac:dyDescent="0.4">
      <c r="A39" s="9" t="s">
        <v>18</v>
      </c>
      <c r="B39" s="60"/>
      <c r="C39" s="3">
        <v>0</v>
      </c>
      <c r="D39" s="4">
        <v>0</v>
      </c>
      <c r="E39" s="3">
        <v>0.80645160999999999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19">
        <v>0</v>
      </c>
    </row>
    <row r="40" spans="1:17" ht="15.75" customHeight="1" thickBot="1" x14ac:dyDescent="0.4">
      <c r="A40" s="9" t="s">
        <v>19</v>
      </c>
      <c r="B40" s="60"/>
      <c r="C40" s="3">
        <v>0</v>
      </c>
      <c r="D40" s="3">
        <v>0</v>
      </c>
      <c r="E40" s="4">
        <v>0</v>
      </c>
      <c r="F40" s="3">
        <v>0.5</v>
      </c>
      <c r="G40" s="3">
        <v>0.43902438999999999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19">
        <v>0</v>
      </c>
    </row>
    <row r="41" spans="1:17" ht="15.75" customHeight="1" thickBot="1" x14ac:dyDescent="0.4">
      <c r="A41" s="9" t="s">
        <v>20</v>
      </c>
      <c r="B41" s="60"/>
      <c r="C41" s="3">
        <v>0</v>
      </c>
      <c r="D41" s="3">
        <v>0</v>
      </c>
      <c r="E41" s="3">
        <v>0</v>
      </c>
      <c r="F41" s="4">
        <v>0.42857142999999998</v>
      </c>
      <c r="G41" s="3">
        <v>0.31707317000000002</v>
      </c>
      <c r="H41" s="3">
        <v>0.23076922999999999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9">
        <v>0</v>
      </c>
    </row>
    <row r="42" spans="1:17" ht="15.75" customHeight="1" thickBot="1" x14ac:dyDescent="0.4">
      <c r="A42" s="9" t="s">
        <v>21</v>
      </c>
      <c r="B42" s="60"/>
      <c r="C42" s="3">
        <v>0</v>
      </c>
      <c r="D42" s="3">
        <v>0</v>
      </c>
      <c r="E42" s="3">
        <v>0</v>
      </c>
      <c r="F42" s="3">
        <v>0</v>
      </c>
      <c r="G42" s="4">
        <v>0.24390244</v>
      </c>
      <c r="H42" s="3">
        <v>0.19230769</v>
      </c>
      <c r="I42" s="3">
        <v>0</v>
      </c>
      <c r="J42" s="3">
        <v>0.55555555999999995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9">
        <v>0</v>
      </c>
    </row>
    <row r="43" spans="1:17" ht="15.75" customHeight="1" thickBot="1" x14ac:dyDescent="0.4">
      <c r="A43" s="9" t="s">
        <v>22</v>
      </c>
      <c r="B43" s="60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4">
        <v>0.57692308000000003</v>
      </c>
      <c r="I43" s="3">
        <v>2.2727270000000001E-2</v>
      </c>
      <c r="J43" s="3">
        <v>0.22222222</v>
      </c>
      <c r="K43" s="3">
        <v>0.41666667000000002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9">
        <v>0</v>
      </c>
    </row>
    <row r="44" spans="1:17" ht="15.75" customHeight="1" thickBot="1" x14ac:dyDescent="0.4">
      <c r="A44" s="9" t="s">
        <v>25</v>
      </c>
      <c r="B44" s="60"/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v>0.34090909000000003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19">
        <v>0</v>
      </c>
    </row>
    <row r="45" spans="1:17" ht="15.75" customHeight="1" thickBot="1" x14ac:dyDescent="0.4">
      <c r="A45" s="9" t="s">
        <v>23</v>
      </c>
      <c r="B45" s="60"/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0.5</v>
      </c>
      <c r="J45" s="4">
        <v>0.16666666999999999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9">
        <v>0</v>
      </c>
    </row>
    <row r="46" spans="1:17" ht="15.75" customHeight="1" thickBot="1" x14ac:dyDescent="0.4">
      <c r="A46" s="9" t="s">
        <v>24</v>
      </c>
      <c r="B46" s="60"/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0.13636364000000001</v>
      </c>
      <c r="J46" s="3">
        <v>5.5555559999999997E-2</v>
      </c>
      <c r="K46" s="4">
        <v>0.16666666999999999</v>
      </c>
      <c r="L46" s="3">
        <v>0</v>
      </c>
      <c r="M46" s="3">
        <v>0</v>
      </c>
      <c r="N46" s="3">
        <v>1</v>
      </c>
      <c r="O46" s="3">
        <v>1</v>
      </c>
      <c r="P46" s="3">
        <v>0.15909091</v>
      </c>
      <c r="Q46" s="19">
        <v>0</v>
      </c>
    </row>
    <row r="47" spans="1:17" ht="15.75" customHeight="1" thickBot="1" x14ac:dyDescent="0.4">
      <c r="A47" s="9" t="s">
        <v>26</v>
      </c>
      <c r="B47" s="60"/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0.41666667000000002</v>
      </c>
      <c r="L47" s="4">
        <v>0</v>
      </c>
      <c r="M47" s="3">
        <v>0</v>
      </c>
      <c r="N47" s="3">
        <v>0</v>
      </c>
      <c r="O47" s="3">
        <v>0</v>
      </c>
      <c r="P47" s="3">
        <v>0.45454545000000002</v>
      </c>
      <c r="Q47" s="19">
        <v>0</v>
      </c>
    </row>
    <row r="48" spans="1:17" ht="15.75" customHeight="1" thickBot="1" x14ac:dyDescent="0.4">
      <c r="A48" s="9" t="s">
        <v>27</v>
      </c>
      <c r="B48" s="60"/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4">
        <v>1</v>
      </c>
      <c r="N48" s="3">
        <v>0</v>
      </c>
      <c r="O48" s="3">
        <v>0</v>
      </c>
      <c r="P48" s="3">
        <v>0.38636364000000001</v>
      </c>
      <c r="Q48" s="19">
        <v>0</v>
      </c>
    </row>
    <row r="49" spans="1:17" ht="15.75" customHeight="1" thickBot="1" x14ac:dyDescent="0.4">
      <c r="A49" s="9" t="s">
        <v>28</v>
      </c>
      <c r="B49" s="60"/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4">
        <v>0</v>
      </c>
      <c r="O49" s="3">
        <v>0</v>
      </c>
      <c r="P49" s="3">
        <v>0</v>
      </c>
      <c r="Q49" s="19">
        <v>0.19736841999999999</v>
      </c>
    </row>
    <row r="50" spans="1:17" ht="15.75" customHeight="1" thickBot="1" x14ac:dyDescent="0.4">
      <c r="A50" s="9" t="s">
        <v>29</v>
      </c>
      <c r="B50" s="60"/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4">
        <v>0</v>
      </c>
      <c r="P50" s="3">
        <v>0</v>
      </c>
      <c r="Q50" s="19">
        <v>0.19736841999999999</v>
      </c>
    </row>
    <row r="51" spans="1:17" ht="15.75" customHeight="1" thickBot="1" x14ac:dyDescent="0.4">
      <c r="A51" s="9" t="s">
        <v>30</v>
      </c>
      <c r="B51" s="60"/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4">
        <v>0</v>
      </c>
      <c r="Q51" s="19">
        <v>0.19736841999999999</v>
      </c>
    </row>
    <row r="52" spans="1:17" ht="15.75" customHeight="1" thickBot="1" x14ac:dyDescent="0.4">
      <c r="A52" s="16" t="s">
        <v>52</v>
      </c>
      <c r="B52" s="60"/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0">
        <v>0.32894737000000002</v>
      </c>
    </row>
  </sheetData>
  <mergeCells count="2">
    <mergeCell ref="B20:B35"/>
    <mergeCell ref="B37:B52"/>
  </mergeCells>
  <conditionalFormatting sqref="A19:Q19 A20:A35">
    <cfRule type="colorScale" priority="13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B20:Q20 C21:Q35">
    <cfRule type="cellIs" dxfId="4" priority="10" operator="greaterThan">
      <formula>0</formula>
    </cfRule>
    <cfRule type="cellIs" dxfId="3" priority="11" stopIfTrue="1" operator="lessThan">
      <formula>0.01</formula>
    </cfRule>
    <cfRule type="colorScale" priority="12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A1:A12">
    <cfRule type="colorScale" priority="9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C37:Q52">
    <cfRule type="cellIs" dxfId="2" priority="6" stopIfTrue="1" operator="lessThan">
      <formula>0.01</formula>
    </cfRule>
    <cfRule type="colorScale" priority="7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B37">
    <cfRule type="cellIs" dxfId="1" priority="3" operator="greaterThan">
      <formula>0</formula>
    </cfRule>
    <cfRule type="cellIs" dxfId="0" priority="4" stopIfTrue="1" operator="lessThan">
      <formula>0.01</formula>
    </cfRule>
    <cfRule type="colorScale" priority="5">
      <colorScale>
        <cfvo type="percent" val="1"/>
        <cfvo type="percent" val="50"/>
        <cfvo type="percent" val="100"/>
        <color theme="0"/>
        <color theme="0" tint="-0.249977111117893"/>
        <color theme="0" tint="-0.499984740745262"/>
      </colorScale>
    </cfRule>
  </conditionalFormatting>
  <conditionalFormatting sqref="A37:A52">
    <cfRule type="colorScale" priority="2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conditionalFormatting sqref="A36:Q36">
    <cfRule type="colorScale" priority="1">
      <colorScale>
        <cfvo type="min"/>
        <cfvo type="percentile" val="50"/>
        <cfvo type="max"/>
        <color theme="0"/>
        <color theme="0" tint="-0.249977111117893"/>
        <color theme="0" tint="-0.499984740745262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8"/>
  <sheetViews>
    <sheetView topLeftCell="A19" workbookViewId="0">
      <selection activeCell="R47" sqref="R47"/>
    </sheetView>
  </sheetViews>
  <sheetFormatPr defaultRowHeight="14.5" x14ac:dyDescent="0.35"/>
  <cols>
    <col min="3" max="4" width="12.54296875" bestFit="1" customWidth="1"/>
    <col min="6" max="6" width="10" bestFit="1" customWidth="1"/>
    <col min="8" max="8" width="10" bestFit="1" customWidth="1"/>
    <col min="10" max="10" width="12.54296875" bestFit="1" customWidth="1"/>
  </cols>
  <sheetData>
    <row r="6" spans="1:10" ht="90" x14ac:dyDescent="0.25">
      <c r="C6" s="26" t="s">
        <v>60</v>
      </c>
      <c r="D6" s="26" t="s">
        <v>59</v>
      </c>
      <c r="E6" s="26" t="s">
        <v>58</v>
      </c>
      <c r="F6" s="26" t="s">
        <v>61</v>
      </c>
      <c r="G6" s="26"/>
      <c r="H6" s="26" t="s">
        <v>57</v>
      </c>
      <c r="I6" s="26" t="s">
        <v>56</v>
      </c>
    </row>
    <row r="7" spans="1:10" ht="15" x14ac:dyDescent="0.25">
      <c r="A7" t="s">
        <v>62</v>
      </c>
      <c r="B7">
        <v>1</v>
      </c>
      <c r="C7" s="25">
        <v>319398</v>
      </c>
      <c r="D7" s="28">
        <v>264000</v>
      </c>
      <c r="E7" s="29">
        <v>356890</v>
      </c>
      <c r="F7" s="30">
        <v>295250</v>
      </c>
      <c r="G7" s="30"/>
      <c r="H7" s="27">
        <v>362715</v>
      </c>
      <c r="I7" s="27">
        <v>303250</v>
      </c>
    </row>
    <row r="8" spans="1:10" ht="15" x14ac:dyDescent="0.25">
      <c r="A8" t="s">
        <v>55</v>
      </c>
      <c r="B8">
        <v>3</v>
      </c>
      <c r="C8" s="25">
        <v>105155</v>
      </c>
      <c r="D8" s="28">
        <v>215419</v>
      </c>
      <c r="E8" s="29">
        <v>142646</v>
      </c>
      <c r="F8" s="30">
        <v>246669</v>
      </c>
      <c r="G8" s="30"/>
      <c r="H8" s="27">
        <v>148471</v>
      </c>
      <c r="I8" s="27">
        <v>254668</v>
      </c>
    </row>
    <row r="10" spans="1:10" ht="15" x14ac:dyDescent="0.25">
      <c r="B10" s="23"/>
      <c r="C10" s="24"/>
      <c r="D10" s="23"/>
      <c r="F10" s="23"/>
      <c r="G10" s="23"/>
      <c r="H10" s="23"/>
      <c r="I10" s="23"/>
    </row>
    <row r="11" spans="1:10" ht="45" x14ac:dyDescent="0.25">
      <c r="B11" s="23"/>
      <c r="C11" s="35" t="s">
        <v>63</v>
      </c>
      <c r="D11" s="39" t="s">
        <v>54</v>
      </c>
      <c r="E11" s="39" t="s">
        <v>65</v>
      </c>
      <c r="F11" s="39" t="s">
        <v>64</v>
      </c>
      <c r="G11" s="44" t="s">
        <v>63</v>
      </c>
      <c r="H11" s="40" t="s">
        <v>54</v>
      </c>
      <c r="I11" s="40" t="s">
        <v>65</v>
      </c>
      <c r="J11" s="40" t="s">
        <v>64</v>
      </c>
    </row>
    <row r="12" spans="1:10" ht="15" x14ac:dyDescent="0.25">
      <c r="A12" t="s">
        <v>62</v>
      </c>
      <c r="B12" s="23"/>
      <c r="C12" s="25">
        <v>450000</v>
      </c>
      <c r="D12" s="34">
        <v>362715</v>
      </c>
      <c r="E12" s="33">
        <v>356890</v>
      </c>
      <c r="F12" s="32">
        <v>308785</v>
      </c>
      <c r="G12" s="38">
        <v>450000</v>
      </c>
      <c r="H12" s="38">
        <v>303250</v>
      </c>
      <c r="I12" s="37">
        <v>295250</v>
      </c>
      <c r="J12" s="36">
        <v>238800</v>
      </c>
    </row>
    <row r="13" spans="1:10" ht="15" x14ac:dyDescent="0.25">
      <c r="A13" t="s">
        <v>55</v>
      </c>
      <c r="B13" s="23"/>
      <c r="C13" s="25">
        <v>235756</v>
      </c>
      <c r="D13" s="34">
        <v>148471</v>
      </c>
      <c r="E13" s="33">
        <v>142646</v>
      </c>
      <c r="F13" s="32">
        <v>94542</v>
      </c>
      <c r="G13" s="25">
        <v>401418</v>
      </c>
      <c r="H13" s="38">
        <v>254668</v>
      </c>
      <c r="I13" s="37">
        <v>246669</v>
      </c>
      <c r="J13" s="36">
        <v>190218</v>
      </c>
    </row>
    <row r="14" spans="1:10" ht="15" x14ac:dyDescent="0.25">
      <c r="A14" s="35"/>
      <c r="C14" s="25"/>
      <c r="D14" s="25"/>
      <c r="E14" s="25"/>
      <c r="F14" s="25"/>
      <c r="G14" s="25"/>
      <c r="H14" s="25"/>
      <c r="I14" s="25"/>
    </row>
    <row r="15" spans="1:10" ht="15" x14ac:dyDescent="0.25">
      <c r="A15" s="35"/>
      <c r="C15" s="25"/>
      <c r="D15" s="25"/>
      <c r="E15" s="25"/>
      <c r="G15" s="25"/>
      <c r="H15" s="25"/>
      <c r="I15" s="25"/>
    </row>
    <row r="16" spans="1:10" ht="15" x14ac:dyDescent="0.25">
      <c r="C16" s="22"/>
      <c r="D16" s="22"/>
    </row>
    <row r="17" spans="3:4" ht="15" x14ac:dyDescent="0.25">
      <c r="C17" s="22"/>
      <c r="D17" s="22"/>
    </row>
    <row r="18" spans="3:4" ht="15" x14ac:dyDescent="0.25">
      <c r="C18" s="22"/>
      <c r="D18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Value</vt:lpstr>
      <vt:lpstr>PosteriorWPrNoClay</vt:lpstr>
      <vt:lpstr>PosteriorwithGaussPrior</vt:lpstr>
      <vt:lpstr>Sinter PrNoClay</vt:lpstr>
      <vt:lpstr>sloped PrNoClay</vt:lpstr>
      <vt:lpstr>Sheet1</vt:lpstr>
    </vt:vector>
  </TitlesOfParts>
  <Company>LLNL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trainorguitt1</dc:creator>
  <cp:lastModifiedBy>trainorguitt1</cp:lastModifiedBy>
  <cp:lastPrinted>2013-11-22T17:15:45Z</cp:lastPrinted>
  <dcterms:created xsi:type="dcterms:W3CDTF">2013-04-15T22:33:04Z</dcterms:created>
  <dcterms:modified xsi:type="dcterms:W3CDTF">2014-07-28T22:52:19Z</dcterms:modified>
</cp:coreProperties>
</file>