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9660"/>
  </bookViews>
  <sheets>
    <sheet name="%wt" sheetId="1" r:id="rId1"/>
    <sheet name="Micromol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Q56" i="1" l="1"/>
  <c r="L55" i="1"/>
  <c r="G55" i="1"/>
  <c r="CD55" i="1"/>
  <c r="CN55" i="1"/>
  <c r="CI55" i="1"/>
  <c r="CQ60" i="1" l="1"/>
  <c r="CQ59" i="1" l="1"/>
  <c r="F57" i="1"/>
  <c r="CM57" i="1"/>
  <c r="CM58" i="1" s="1"/>
  <c r="CM59" i="1" s="1"/>
  <c r="CH58" i="1"/>
  <c r="CH59" i="1" s="1"/>
  <c r="CH57" i="1"/>
  <c r="CC57" i="1"/>
  <c r="CC58" i="1" s="1"/>
  <c r="CC59" i="1" s="1"/>
  <c r="BX57" i="1"/>
  <c r="BX58" i="1" s="1"/>
  <c r="BX59" i="1" s="1"/>
  <c r="BS57" i="1"/>
  <c r="BS58" i="1" s="1"/>
  <c r="BS59" i="1" s="1"/>
  <c r="BN57" i="1"/>
  <c r="BN58" i="1" s="1"/>
  <c r="BN59" i="1" s="1"/>
  <c r="BI58" i="1"/>
  <c r="BI59" i="1" s="1"/>
  <c r="BI57" i="1"/>
  <c r="BD57" i="1"/>
  <c r="BD58" i="1" s="1"/>
  <c r="BD59" i="1" s="1"/>
  <c r="AY57" i="1"/>
  <c r="AY58" i="1" s="1"/>
  <c r="AY59" i="1" s="1"/>
  <c r="AT57" i="1"/>
  <c r="AT58" i="1" s="1"/>
  <c r="AT59" i="1" s="1"/>
  <c r="AO57" i="1"/>
  <c r="AO58" i="1" s="1"/>
  <c r="AO59" i="1" s="1"/>
  <c r="AJ57" i="1"/>
  <c r="AJ58" i="1" s="1"/>
  <c r="AJ59" i="1" s="1"/>
  <c r="AE58" i="1"/>
  <c r="AE59" i="1" s="1"/>
  <c r="AE57" i="1"/>
  <c r="Z57" i="1"/>
  <c r="Z58" i="1" s="1"/>
  <c r="Z59" i="1" s="1"/>
  <c r="U57" i="1"/>
  <c r="U58" i="1" s="1"/>
  <c r="U59" i="1" s="1"/>
  <c r="P57" i="1"/>
  <c r="P58" i="1" s="1"/>
  <c r="P59" i="1" s="1"/>
  <c r="K57" i="1"/>
  <c r="K58" i="1" s="1"/>
  <c r="K59" i="1" s="1"/>
  <c r="F59" i="1"/>
  <c r="F58" i="1"/>
  <c r="CQ55" i="1"/>
  <c r="BY55" i="1"/>
  <c r="BT55" i="1"/>
  <c r="BO55" i="1"/>
  <c r="BJ55" i="1"/>
  <c r="BE55" i="1"/>
  <c r="AZ55" i="1"/>
  <c r="AU55" i="1"/>
  <c r="AP55" i="1"/>
  <c r="AK55" i="1"/>
  <c r="AF55" i="1"/>
  <c r="AA55" i="1"/>
  <c r="V55" i="1"/>
  <c r="Q55" i="1"/>
  <c r="AA25" i="2" l="1"/>
  <c r="W25" i="2"/>
  <c r="X25" i="2"/>
  <c r="Y25" i="2"/>
  <c r="Z25" i="2"/>
  <c r="V25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6" i="2"/>
  <c r="R25" i="2"/>
  <c r="N25" i="2"/>
  <c r="O25" i="2"/>
  <c r="P25" i="2"/>
  <c r="Q25" i="2"/>
  <c r="M25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6" i="2"/>
  <c r="I25" i="2"/>
  <c r="E25" i="2"/>
  <c r="F25" i="2"/>
  <c r="G25" i="2"/>
  <c r="H25" i="2"/>
  <c r="D2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  <c r="G52" i="1"/>
  <c r="CN54" i="1"/>
  <c r="CN53" i="1"/>
  <c r="CN52" i="1"/>
  <c r="CI54" i="1"/>
  <c r="CI53" i="1"/>
  <c r="CI52" i="1"/>
  <c r="CD54" i="1"/>
  <c r="CD53" i="1"/>
  <c r="CD52" i="1"/>
  <c r="BY54" i="1"/>
  <c r="BY53" i="1"/>
  <c r="BY52" i="1"/>
  <c r="BT54" i="1"/>
  <c r="BT53" i="1"/>
  <c r="BT52" i="1"/>
  <c r="BO54" i="1"/>
  <c r="BO53" i="1"/>
  <c r="BO52" i="1"/>
  <c r="BJ54" i="1"/>
  <c r="BJ53" i="1"/>
  <c r="BJ52" i="1"/>
  <c r="BE54" i="1"/>
  <c r="BE53" i="1"/>
  <c r="BE52" i="1"/>
  <c r="AZ54" i="1"/>
  <c r="AZ53" i="1"/>
  <c r="AZ52" i="1"/>
  <c r="AU54" i="1"/>
  <c r="AU53" i="1"/>
  <c r="AU52" i="1"/>
  <c r="AP54" i="1"/>
  <c r="AP53" i="1"/>
  <c r="AP52" i="1"/>
  <c r="AK54" i="1"/>
  <c r="AK53" i="1"/>
  <c r="AK52" i="1"/>
  <c r="AF54" i="1"/>
  <c r="AF53" i="1"/>
  <c r="AF52" i="1"/>
  <c r="AA54" i="1"/>
  <c r="AA53" i="1"/>
  <c r="AA52" i="1"/>
  <c r="V54" i="1"/>
  <c r="V53" i="1"/>
  <c r="V52" i="1"/>
  <c r="Q54" i="1"/>
  <c r="Q53" i="1"/>
  <c r="Q52" i="1"/>
  <c r="L54" i="1"/>
  <c r="L53" i="1"/>
  <c r="L52" i="1"/>
  <c r="G54" i="1"/>
  <c r="G53" i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6" i="2"/>
  <c r="L3" i="1"/>
  <c r="E3" i="1"/>
  <c r="CL50" i="1"/>
  <c r="CM50" i="1" s="1"/>
  <c r="CN50" i="1" s="1"/>
  <c r="CL49" i="1"/>
  <c r="CM49" i="1" s="1"/>
  <c r="CN49" i="1" s="1"/>
  <c r="CL48" i="1"/>
  <c r="CM48" i="1" s="1"/>
  <c r="CN48" i="1" s="1"/>
  <c r="CL47" i="1"/>
  <c r="CM47" i="1" s="1"/>
  <c r="CN47" i="1" s="1"/>
  <c r="CL46" i="1"/>
  <c r="CM46" i="1" s="1"/>
  <c r="CN46" i="1" s="1"/>
  <c r="CL45" i="1"/>
  <c r="CM45" i="1" s="1"/>
  <c r="CN45" i="1" s="1"/>
  <c r="CL44" i="1"/>
  <c r="CM44" i="1" s="1"/>
  <c r="CN44" i="1" s="1"/>
  <c r="CL42" i="1"/>
  <c r="CM42" i="1" s="1"/>
  <c r="CN42" i="1" s="1"/>
  <c r="CL41" i="1"/>
  <c r="CM41" i="1" s="1"/>
  <c r="CN41" i="1" s="1"/>
  <c r="CL40" i="1"/>
  <c r="CM40" i="1" s="1"/>
  <c r="CN40" i="1" s="1"/>
  <c r="CL39" i="1"/>
  <c r="CM39" i="1" s="1"/>
  <c r="CN39" i="1" s="1"/>
  <c r="CL38" i="1"/>
  <c r="CM38" i="1" s="1"/>
  <c r="CN38" i="1" s="1"/>
  <c r="CL37" i="1"/>
  <c r="CM37" i="1" s="1"/>
  <c r="CN37" i="1" s="1"/>
  <c r="CL36" i="1"/>
  <c r="CM36" i="1" s="1"/>
  <c r="CN36" i="1" s="1"/>
  <c r="CL34" i="1"/>
  <c r="CM34" i="1" s="1"/>
  <c r="CN34" i="1" s="1"/>
  <c r="CL33" i="1"/>
  <c r="CM33" i="1" s="1"/>
  <c r="CN33" i="1" s="1"/>
  <c r="CL32" i="1"/>
  <c r="CM32" i="1" s="1"/>
  <c r="CN32" i="1" s="1"/>
  <c r="CL31" i="1"/>
  <c r="CM31" i="1" s="1"/>
  <c r="CN31" i="1" s="1"/>
  <c r="CL30" i="1"/>
  <c r="CM30" i="1" s="1"/>
  <c r="CN30" i="1" s="1"/>
  <c r="CL29" i="1"/>
  <c r="CM29" i="1" s="1"/>
  <c r="CN29" i="1" s="1"/>
  <c r="CL28" i="1"/>
  <c r="CM28" i="1" s="1"/>
  <c r="CN28" i="1" s="1"/>
  <c r="CL26" i="1"/>
  <c r="CM26" i="1" s="1"/>
  <c r="CN26" i="1" s="1"/>
  <c r="CL25" i="1"/>
  <c r="CM25" i="1" s="1"/>
  <c r="CN25" i="1" s="1"/>
  <c r="CL24" i="1"/>
  <c r="CM24" i="1" s="1"/>
  <c r="CN24" i="1" s="1"/>
  <c r="CL23" i="1"/>
  <c r="CM23" i="1" s="1"/>
  <c r="CN23" i="1" s="1"/>
  <c r="CL22" i="1"/>
  <c r="CM22" i="1" s="1"/>
  <c r="CN22" i="1" s="1"/>
  <c r="CL21" i="1"/>
  <c r="CM21" i="1" s="1"/>
  <c r="CN21" i="1" s="1"/>
  <c r="CL20" i="1"/>
  <c r="CM20" i="1" s="1"/>
  <c r="CN20" i="1" s="1"/>
  <c r="CL18" i="1"/>
  <c r="CM18" i="1" s="1"/>
  <c r="CN18" i="1" s="1"/>
  <c r="CL17" i="1"/>
  <c r="CM17" i="1" s="1"/>
  <c r="CN17" i="1" s="1"/>
  <c r="CL16" i="1"/>
  <c r="CM16" i="1" s="1"/>
  <c r="CN16" i="1" s="1"/>
  <c r="CL15" i="1"/>
  <c r="CM15" i="1" s="1"/>
  <c r="CN15" i="1" s="1"/>
  <c r="CL14" i="1"/>
  <c r="CM14" i="1" s="1"/>
  <c r="CN14" i="1" s="1"/>
  <c r="CL13" i="1"/>
  <c r="CM13" i="1" s="1"/>
  <c r="CN13" i="1" s="1"/>
  <c r="CL12" i="1"/>
  <c r="CM12" i="1" s="1"/>
  <c r="CN12" i="1" s="1"/>
  <c r="CL10" i="1"/>
  <c r="CM10" i="1" s="1"/>
  <c r="CN10" i="1" s="1"/>
  <c r="CL9" i="1"/>
  <c r="CM9" i="1" s="1"/>
  <c r="CN9" i="1" s="1"/>
  <c r="CL8" i="1"/>
  <c r="CM8" i="1" s="1"/>
  <c r="CN8" i="1" s="1"/>
  <c r="CL7" i="1"/>
  <c r="CM7" i="1" s="1"/>
  <c r="CN7" i="1" s="1"/>
  <c r="CL6" i="1"/>
  <c r="CM6" i="1" s="1"/>
  <c r="CN6" i="1" s="1"/>
  <c r="CL5" i="1"/>
  <c r="CM5" i="1" s="1"/>
  <c r="CN5" i="1" s="1"/>
  <c r="CL4" i="1"/>
  <c r="CM4" i="1" s="1"/>
  <c r="CN4" i="1" s="1"/>
  <c r="CL3" i="1"/>
  <c r="CM3" i="1" s="1"/>
  <c r="CN3" i="1" s="1"/>
  <c r="CH50" i="1"/>
  <c r="CI50" i="1" s="1"/>
  <c r="CG50" i="1"/>
  <c r="CH49" i="1"/>
  <c r="CI49" i="1" s="1"/>
  <c r="CG49" i="1"/>
  <c r="CH48" i="1"/>
  <c r="CI48" i="1" s="1"/>
  <c r="CG48" i="1"/>
  <c r="CH47" i="1"/>
  <c r="CI47" i="1" s="1"/>
  <c r="CG47" i="1"/>
  <c r="CH46" i="1"/>
  <c r="CI46" i="1" s="1"/>
  <c r="CG46" i="1"/>
  <c r="CH45" i="1"/>
  <c r="CI45" i="1" s="1"/>
  <c r="CG45" i="1"/>
  <c r="CH44" i="1"/>
  <c r="CI44" i="1" s="1"/>
  <c r="CG44" i="1"/>
  <c r="CH42" i="1"/>
  <c r="CI42" i="1" s="1"/>
  <c r="CG42" i="1"/>
  <c r="CH41" i="1"/>
  <c r="CI41" i="1" s="1"/>
  <c r="CG41" i="1"/>
  <c r="CH40" i="1"/>
  <c r="CI40" i="1" s="1"/>
  <c r="CG40" i="1"/>
  <c r="CH39" i="1"/>
  <c r="CI39" i="1" s="1"/>
  <c r="CG39" i="1"/>
  <c r="CH38" i="1"/>
  <c r="CI38" i="1" s="1"/>
  <c r="CG38" i="1"/>
  <c r="CH37" i="1"/>
  <c r="CI37" i="1" s="1"/>
  <c r="CG37" i="1"/>
  <c r="CH36" i="1"/>
  <c r="CI36" i="1" s="1"/>
  <c r="CG36" i="1"/>
  <c r="CH34" i="1"/>
  <c r="CI34" i="1" s="1"/>
  <c r="CG34" i="1"/>
  <c r="CH33" i="1"/>
  <c r="CI33" i="1" s="1"/>
  <c r="CG33" i="1"/>
  <c r="CH32" i="1"/>
  <c r="CI32" i="1" s="1"/>
  <c r="CG32" i="1"/>
  <c r="CH31" i="1"/>
  <c r="CI31" i="1" s="1"/>
  <c r="CG31" i="1"/>
  <c r="CH30" i="1"/>
  <c r="CI30" i="1" s="1"/>
  <c r="CG30" i="1"/>
  <c r="CH29" i="1"/>
  <c r="CI29" i="1" s="1"/>
  <c r="CG29" i="1"/>
  <c r="CH28" i="1"/>
  <c r="CI28" i="1" s="1"/>
  <c r="CG28" i="1"/>
  <c r="CH26" i="1"/>
  <c r="CI26" i="1" s="1"/>
  <c r="CG26" i="1"/>
  <c r="CH25" i="1"/>
  <c r="CI25" i="1" s="1"/>
  <c r="CG25" i="1"/>
  <c r="CH24" i="1"/>
  <c r="CI24" i="1" s="1"/>
  <c r="CG24" i="1"/>
  <c r="CH23" i="1"/>
  <c r="CI23" i="1" s="1"/>
  <c r="CG23" i="1"/>
  <c r="CH22" i="1"/>
  <c r="CI22" i="1" s="1"/>
  <c r="CG22" i="1"/>
  <c r="CH21" i="1"/>
  <c r="CI21" i="1" s="1"/>
  <c r="CG21" i="1"/>
  <c r="CH20" i="1"/>
  <c r="CI20" i="1" s="1"/>
  <c r="CG20" i="1"/>
  <c r="CH18" i="1"/>
  <c r="CI18" i="1" s="1"/>
  <c r="CG18" i="1"/>
  <c r="CH17" i="1"/>
  <c r="CI17" i="1" s="1"/>
  <c r="CG17" i="1"/>
  <c r="CH16" i="1"/>
  <c r="CI16" i="1" s="1"/>
  <c r="CG16" i="1"/>
  <c r="CH15" i="1"/>
  <c r="CI15" i="1" s="1"/>
  <c r="CG15" i="1"/>
  <c r="CH14" i="1"/>
  <c r="CI14" i="1" s="1"/>
  <c r="CG14" i="1"/>
  <c r="CH13" i="1"/>
  <c r="CI13" i="1" s="1"/>
  <c r="CG13" i="1"/>
  <c r="CH12" i="1"/>
  <c r="CI12" i="1" s="1"/>
  <c r="CG12" i="1"/>
  <c r="CH10" i="1"/>
  <c r="CI10" i="1" s="1"/>
  <c r="CG10" i="1"/>
  <c r="CH9" i="1"/>
  <c r="CI9" i="1" s="1"/>
  <c r="CG9" i="1"/>
  <c r="CH8" i="1"/>
  <c r="CI8" i="1" s="1"/>
  <c r="CG8" i="1"/>
  <c r="CH7" i="1"/>
  <c r="CI7" i="1" s="1"/>
  <c r="CG7" i="1"/>
  <c r="CH6" i="1"/>
  <c r="CI6" i="1" s="1"/>
  <c r="CG6" i="1"/>
  <c r="CH5" i="1"/>
  <c r="CI5" i="1" s="1"/>
  <c r="CG5" i="1"/>
  <c r="CH4" i="1"/>
  <c r="CI4" i="1" s="1"/>
  <c r="CG4" i="1"/>
  <c r="CI3" i="1"/>
  <c r="CG3" i="1"/>
  <c r="CH3" i="1" s="1"/>
  <c r="CB50" i="1"/>
  <c r="CC50" i="1" s="1"/>
  <c r="CD50" i="1" s="1"/>
  <c r="CB49" i="1"/>
  <c r="CC49" i="1" s="1"/>
  <c r="CD49" i="1" s="1"/>
  <c r="CB48" i="1"/>
  <c r="CC48" i="1" s="1"/>
  <c r="CD48" i="1" s="1"/>
  <c r="CB47" i="1"/>
  <c r="CC47" i="1" s="1"/>
  <c r="CD47" i="1" s="1"/>
  <c r="CB46" i="1"/>
  <c r="CC46" i="1" s="1"/>
  <c r="CD46" i="1" s="1"/>
  <c r="CB45" i="1"/>
  <c r="CC45" i="1" s="1"/>
  <c r="CD45" i="1" s="1"/>
  <c r="CB44" i="1"/>
  <c r="CC44" i="1" s="1"/>
  <c r="CD44" i="1" s="1"/>
  <c r="CB42" i="1"/>
  <c r="CC42" i="1" s="1"/>
  <c r="CD42" i="1" s="1"/>
  <c r="CB41" i="1"/>
  <c r="CC41" i="1" s="1"/>
  <c r="CD41" i="1" s="1"/>
  <c r="CB40" i="1"/>
  <c r="CC40" i="1" s="1"/>
  <c r="CD40" i="1" s="1"/>
  <c r="CB39" i="1"/>
  <c r="CC39" i="1" s="1"/>
  <c r="CD39" i="1" s="1"/>
  <c r="CB38" i="1"/>
  <c r="CC38" i="1" s="1"/>
  <c r="CD38" i="1" s="1"/>
  <c r="CB37" i="1"/>
  <c r="CC37" i="1" s="1"/>
  <c r="CD37" i="1" s="1"/>
  <c r="CB36" i="1"/>
  <c r="CC36" i="1" s="1"/>
  <c r="CD36" i="1" s="1"/>
  <c r="CB34" i="1"/>
  <c r="CC34" i="1" s="1"/>
  <c r="CD34" i="1" s="1"/>
  <c r="CB33" i="1"/>
  <c r="CC33" i="1" s="1"/>
  <c r="CD33" i="1" s="1"/>
  <c r="CB32" i="1"/>
  <c r="CC32" i="1" s="1"/>
  <c r="CD32" i="1" s="1"/>
  <c r="CB31" i="1"/>
  <c r="CC31" i="1" s="1"/>
  <c r="CD31" i="1" s="1"/>
  <c r="CB30" i="1"/>
  <c r="CC30" i="1" s="1"/>
  <c r="CD30" i="1" s="1"/>
  <c r="CB29" i="1"/>
  <c r="CC29" i="1" s="1"/>
  <c r="CD29" i="1" s="1"/>
  <c r="CB28" i="1"/>
  <c r="CC28" i="1" s="1"/>
  <c r="CD28" i="1" s="1"/>
  <c r="CB26" i="1"/>
  <c r="CC26" i="1" s="1"/>
  <c r="CD26" i="1" s="1"/>
  <c r="CB25" i="1"/>
  <c r="CC25" i="1" s="1"/>
  <c r="CD25" i="1" s="1"/>
  <c r="CB24" i="1"/>
  <c r="CC24" i="1" s="1"/>
  <c r="CD24" i="1" s="1"/>
  <c r="CB23" i="1"/>
  <c r="CC23" i="1" s="1"/>
  <c r="CD23" i="1" s="1"/>
  <c r="CD22" i="1"/>
  <c r="CB22" i="1"/>
  <c r="CC22" i="1" s="1"/>
  <c r="CD21" i="1"/>
  <c r="CB21" i="1"/>
  <c r="CC21" i="1" s="1"/>
  <c r="CD20" i="1"/>
  <c r="CB20" i="1"/>
  <c r="CC20" i="1" s="1"/>
  <c r="CD18" i="1"/>
  <c r="CB18" i="1"/>
  <c r="CC18" i="1" s="1"/>
  <c r="CD17" i="1"/>
  <c r="CB17" i="1"/>
  <c r="CC17" i="1" s="1"/>
  <c r="CD16" i="1"/>
  <c r="CB16" i="1"/>
  <c r="CC16" i="1" s="1"/>
  <c r="CD15" i="1"/>
  <c r="CB15" i="1"/>
  <c r="CC15" i="1" s="1"/>
  <c r="CD14" i="1"/>
  <c r="CB14" i="1"/>
  <c r="CC14" i="1" s="1"/>
  <c r="CD13" i="1"/>
  <c r="CB13" i="1"/>
  <c r="CC13" i="1" s="1"/>
  <c r="CD12" i="1"/>
  <c r="CB12" i="1"/>
  <c r="CC12" i="1" s="1"/>
  <c r="CD10" i="1"/>
  <c r="CB10" i="1"/>
  <c r="CC10" i="1" s="1"/>
  <c r="CD9" i="1"/>
  <c r="CB9" i="1"/>
  <c r="CC9" i="1" s="1"/>
  <c r="CD8" i="1"/>
  <c r="CB8" i="1"/>
  <c r="CC8" i="1" s="1"/>
  <c r="CD7" i="1"/>
  <c r="CB7" i="1"/>
  <c r="CC7" i="1" s="1"/>
  <c r="CD6" i="1"/>
  <c r="CB6" i="1"/>
  <c r="CC6" i="1" s="1"/>
  <c r="CB5" i="1"/>
  <c r="CC5" i="1" s="1"/>
  <c r="CD5" i="1" s="1"/>
  <c r="CD4" i="1"/>
  <c r="CB4" i="1"/>
  <c r="CC4" i="1" s="1"/>
  <c r="CC3" i="1"/>
  <c r="CD3" i="1" s="1"/>
  <c r="CB3" i="1"/>
  <c r="BX50" i="1"/>
  <c r="BY50" i="1" s="1"/>
  <c r="BW50" i="1"/>
  <c r="BX49" i="1"/>
  <c r="BY49" i="1" s="1"/>
  <c r="BW49" i="1"/>
  <c r="BX48" i="1"/>
  <c r="BY48" i="1" s="1"/>
  <c r="BW48" i="1"/>
  <c r="BX47" i="1"/>
  <c r="BY47" i="1" s="1"/>
  <c r="BW47" i="1"/>
  <c r="BX46" i="1"/>
  <c r="BY46" i="1" s="1"/>
  <c r="BW46" i="1"/>
  <c r="BX45" i="1"/>
  <c r="BY45" i="1" s="1"/>
  <c r="BW45" i="1"/>
  <c r="BX44" i="1"/>
  <c r="BY44" i="1" s="1"/>
  <c r="BW44" i="1"/>
  <c r="BX42" i="1"/>
  <c r="BY42" i="1" s="1"/>
  <c r="BW42" i="1"/>
  <c r="BX41" i="1"/>
  <c r="BY41" i="1" s="1"/>
  <c r="BW41" i="1"/>
  <c r="BX40" i="1"/>
  <c r="BY40" i="1" s="1"/>
  <c r="BW40" i="1"/>
  <c r="BX39" i="1"/>
  <c r="BY39" i="1" s="1"/>
  <c r="BW39" i="1"/>
  <c r="BX38" i="1"/>
  <c r="BY38" i="1" s="1"/>
  <c r="BW38" i="1"/>
  <c r="BX37" i="1"/>
  <c r="BY37" i="1" s="1"/>
  <c r="BW37" i="1"/>
  <c r="BX36" i="1"/>
  <c r="BY36" i="1" s="1"/>
  <c r="BW36" i="1"/>
  <c r="BX34" i="1"/>
  <c r="BY34" i="1" s="1"/>
  <c r="BW34" i="1"/>
  <c r="BX33" i="1"/>
  <c r="BY33" i="1" s="1"/>
  <c r="BW33" i="1"/>
  <c r="BX32" i="1"/>
  <c r="BY32" i="1" s="1"/>
  <c r="BW32" i="1"/>
  <c r="BX31" i="1"/>
  <c r="BY31" i="1" s="1"/>
  <c r="BW31" i="1"/>
  <c r="BX30" i="1"/>
  <c r="BY30" i="1" s="1"/>
  <c r="BW30" i="1"/>
  <c r="BX29" i="1"/>
  <c r="BY29" i="1" s="1"/>
  <c r="BW29" i="1"/>
  <c r="BX28" i="1"/>
  <c r="BY28" i="1" s="1"/>
  <c r="BW28" i="1"/>
  <c r="BX26" i="1"/>
  <c r="BY26" i="1" s="1"/>
  <c r="BW26" i="1"/>
  <c r="BX25" i="1"/>
  <c r="BY25" i="1" s="1"/>
  <c r="BW25" i="1"/>
  <c r="BX24" i="1"/>
  <c r="BY24" i="1" s="1"/>
  <c r="BW24" i="1"/>
  <c r="BX23" i="1"/>
  <c r="BY23" i="1" s="1"/>
  <c r="BW23" i="1"/>
  <c r="BX22" i="1"/>
  <c r="BY22" i="1" s="1"/>
  <c r="BW22" i="1"/>
  <c r="BX21" i="1"/>
  <c r="BY21" i="1" s="1"/>
  <c r="BW21" i="1"/>
  <c r="BX20" i="1"/>
  <c r="BY20" i="1" s="1"/>
  <c r="BW20" i="1"/>
  <c r="BX18" i="1"/>
  <c r="BY18" i="1" s="1"/>
  <c r="BW18" i="1"/>
  <c r="BX17" i="1"/>
  <c r="BY17" i="1" s="1"/>
  <c r="BW17" i="1"/>
  <c r="BX16" i="1"/>
  <c r="BY16" i="1" s="1"/>
  <c r="BW16" i="1"/>
  <c r="BX15" i="1"/>
  <c r="BY15" i="1" s="1"/>
  <c r="BW15" i="1"/>
  <c r="BX14" i="1"/>
  <c r="BY14" i="1" s="1"/>
  <c r="BW14" i="1"/>
  <c r="BX13" i="1"/>
  <c r="BY13" i="1" s="1"/>
  <c r="BW13" i="1"/>
  <c r="BX12" i="1"/>
  <c r="BY12" i="1" s="1"/>
  <c r="BW12" i="1"/>
  <c r="BX10" i="1"/>
  <c r="BY10" i="1" s="1"/>
  <c r="BW10" i="1"/>
  <c r="BX9" i="1"/>
  <c r="BY9" i="1" s="1"/>
  <c r="BW9" i="1"/>
  <c r="BX8" i="1"/>
  <c r="BY8" i="1" s="1"/>
  <c r="BW8" i="1"/>
  <c r="BX7" i="1"/>
  <c r="BY7" i="1" s="1"/>
  <c r="BW7" i="1"/>
  <c r="BX6" i="1"/>
  <c r="BY6" i="1" s="1"/>
  <c r="BW6" i="1"/>
  <c r="BX5" i="1"/>
  <c r="BY5" i="1" s="1"/>
  <c r="BW5" i="1"/>
  <c r="BX4" i="1"/>
  <c r="BY4" i="1" s="1"/>
  <c r="BW4" i="1"/>
  <c r="BW3" i="1"/>
  <c r="BX3" i="1" s="1"/>
  <c r="BY3" i="1" s="1"/>
  <c r="BS50" i="1"/>
  <c r="BT50" i="1" s="1"/>
  <c r="BR50" i="1"/>
  <c r="BS49" i="1"/>
  <c r="BT49" i="1" s="1"/>
  <c r="BR49" i="1"/>
  <c r="BS48" i="1"/>
  <c r="BT48" i="1" s="1"/>
  <c r="BR48" i="1"/>
  <c r="BS47" i="1"/>
  <c r="BT47" i="1" s="1"/>
  <c r="BR47" i="1"/>
  <c r="BS46" i="1"/>
  <c r="BT46" i="1" s="1"/>
  <c r="BR46" i="1"/>
  <c r="BS45" i="1"/>
  <c r="BT45" i="1" s="1"/>
  <c r="BR45" i="1"/>
  <c r="BS44" i="1"/>
  <c r="BT44" i="1" s="1"/>
  <c r="BR44" i="1"/>
  <c r="BS42" i="1"/>
  <c r="BT42" i="1" s="1"/>
  <c r="BR42" i="1"/>
  <c r="BS41" i="1"/>
  <c r="BT41" i="1" s="1"/>
  <c r="BR41" i="1"/>
  <c r="BS40" i="1"/>
  <c r="BT40" i="1" s="1"/>
  <c r="BR40" i="1"/>
  <c r="BS39" i="1"/>
  <c r="BT39" i="1" s="1"/>
  <c r="BR39" i="1"/>
  <c r="BS38" i="1"/>
  <c r="BT38" i="1" s="1"/>
  <c r="BR38" i="1"/>
  <c r="BS37" i="1"/>
  <c r="BT37" i="1" s="1"/>
  <c r="BR37" i="1"/>
  <c r="BS36" i="1"/>
  <c r="BT36" i="1" s="1"/>
  <c r="BR36" i="1"/>
  <c r="BS34" i="1"/>
  <c r="BT34" i="1" s="1"/>
  <c r="BR34" i="1"/>
  <c r="BS33" i="1"/>
  <c r="BT33" i="1" s="1"/>
  <c r="BR33" i="1"/>
  <c r="BS32" i="1"/>
  <c r="BT32" i="1" s="1"/>
  <c r="BR32" i="1"/>
  <c r="BS31" i="1"/>
  <c r="BT31" i="1" s="1"/>
  <c r="BR31" i="1"/>
  <c r="BS30" i="1"/>
  <c r="BT30" i="1" s="1"/>
  <c r="BR30" i="1"/>
  <c r="BS29" i="1"/>
  <c r="BT29" i="1" s="1"/>
  <c r="BR29" i="1"/>
  <c r="BS28" i="1"/>
  <c r="BT28" i="1" s="1"/>
  <c r="BR28" i="1"/>
  <c r="BS26" i="1"/>
  <c r="BT26" i="1" s="1"/>
  <c r="BR26" i="1"/>
  <c r="BS25" i="1"/>
  <c r="BT25" i="1" s="1"/>
  <c r="BR25" i="1"/>
  <c r="BS24" i="1"/>
  <c r="BT24" i="1" s="1"/>
  <c r="BR24" i="1"/>
  <c r="BS23" i="1"/>
  <c r="BT23" i="1" s="1"/>
  <c r="BR23" i="1"/>
  <c r="BS22" i="1"/>
  <c r="BT22" i="1" s="1"/>
  <c r="BR22" i="1"/>
  <c r="BS21" i="1"/>
  <c r="BT21" i="1" s="1"/>
  <c r="BR21" i="1"/>
  <c r="BS20" i="1"/>
  <c r="BT20" i="1" s="1"/>
  <c r="BR20" i="1"/>
  <c r="BS18" i="1"/>
  <c r="BT18" i="1" s="1"/>
  <c r="BR18" i="1"/>
  <c r="BS17" i="1"/>
  <c r="BT17" i="1" s="1"/>
  <c r="BR17" i="1"/>
  <c r="BS16" i="1"/>
  <c r="BT16" i="1" s="1"/>
  <c r="BR16" i="1"/>
  <c r="BS15" i="1"/>
  <c r="BT15" i="1" s="1"/>
  <c r="BR15" i="1"/>
  <c r="BS14" i="1"/>
  <c r="BT14" i="1" s="1"/>
  <c r="BR14" i="1"/>
  <c r="BS13" i="1"/>
  <c r="BT13" i="1" s="1"/>
  <c r="BR13" i="1"/>
  <c r="BS12" i="1"/>
  <c r="BT12" i="1" s="1"/>
  <c r="BR12" i="1"/>
  <c r="BS10" i="1"/>
  <c r="BT10" i="1" s="1"/>
  <c r="BR10" i="1"/>
  <c r="BS9" i="1"/>
  <c r="BT9" i="1" s="1"/>
  <c r="BR9" i="1"/>
  <c r="BS8" i="1"/>
  <c r="BT8" i="1" s="1"/>
  <c r="BR8" i="1"/>
  <c r="BS7" i="1"/>
  <c r="BT7" i="1" s="1"/>
  <c r="BR7" i="1"/>
  <c r="BS6" i="1"/>
  <c r="BT6" i="1" s="1"/>
  <c r="BR6" i="1"/>
  <c r="BS5" i="1"/>
  <c r="BT5" i="1" s="1"/>
  <c r="BR5" i="1"/>
  <c r="BS4" i="1"/>
  <c r="BT4" i="1" s="1"/>
  <c r="BR4" i="1"/>
  <c r="BT3" i="1"/>
  <c r="BR3" i="1"/>
  <c r="BS3" i="1" s="1"/>
  <c r="BN50" i="1"/>
  <c r="BO50" i="1" s="1"/>
  <c r="BM50" i="1"/>
  <c r="BN49" i="1"/>
  <c r="BO49" i="1" s="1"/>
  <c r="BM49" i="1"/>
  <c r="BN48" i="1"/>
  <c r="BO48" i="1" s="1"/>
  <c r="BM48" i="1"/>
  <c r="BN47" i="1"/>
  <c r="BO47" i="1" s="1"/>
  <c r="BM47" i="1"/>
  <c r="BN46" i="1"/>
  <c r="BO46" i="1" s="1"/>
  <c r="BM46" i="1"/>
  <c r="BN45" i="1"/>
  <c r="BO45" i="1" s="1"/>
  <c r="BM45" i="1"/>
  <c r="BN44" i="1"/>
  <c r="BO44" i="1" s="1"/>
  <c r="BM44" i="1"/>
  <c r="BN42" i="1"/>
  <c r="BO42" i="1" s="1"/>
  <c r="BM42" i="1"/>
  <c r="BN41" i="1"/>
  <c r="BO41" i="1" s="1"/>
  <c r="BM41" i="1"/>
  <c r="BN40" i="1"/>
  <c r="BO40" i="1" s="1"/>
  <c r="BM40" i="1"/>
  <c r="BN39" i="1"/>
  <c r="BO39" i="1" s="1"/>
  <c r="BM39" i="1"/>
  <c r="BN38" i="1"/>
  <c r="BO38" i="1" s="1"/>
  <c r="BM38" i="1"/>
  <c r="BN37" i="1"/>
  <c r="BO37" i="1" s="1"/>
  <c r="BM37" i="1"/>
  <c r="BN36" i="1"/>
  <c r="BO36" i="1" s="1"/>
  <c r="BM36" i="1"/>
  <c r="BN34" i="1"/>
  <c r="BO34" i="1" s="1"/>
  <c r="BM34" i="1"/>
  <c r="BN33" i="1"/>
  <c r="BO33" i="1" s="1"/>
  <c r="BM33" i="1"/>
  <c r="BN32" i="1"/>
  <c r="BO32" i="1" s="1"/>
  <c r="BM32" i="1"/>
  <c r="BN31" i="1"/>
  <c r="BO31" i="1" s="1"/>
  <c r="BM31" i="1"/>
  <c r="BN30" i="1"/>
  <c r="BO30" i="1" s="1"/>
  <c r="BM30" i="1"/>
  <c r="BN29" i="1"/>
  <c r="BO29" i="1" s="1"/>
  <c r="BM29" i="1"/>
  <c r="BN28" i="1"/>
  <c r="BO28" i="1" s="1"/>
  <c r="BM28" i="1"/>
  <c r="BN26" i="1"/>
  <c r="BO26" i="1" s="1"/>
  <c r="BM26" i="1"/>
  <c r="BN25" i="1"/>
  <c r="BO25" i="1" s="1"/>
  <c r="BM25" i="1"/>
  <c r="BN24" i="1"/>
  <c r="BO24" i="1" s="1"/>
  <c r="BM24" i="1"/>
  <c r="BN23" i="1"/>
  <c r="BO23" i="1" s="1"/>
  <c r="BM23" i="1"/>
  <c r="BN22" i="1"/>
  <c r="BO22" i="1" s="1"/>
  <c r="BM22" i="1"/>
  <c r="BN21" i="1"/>
  <c r="BO21" i="1" s="1"/>
  <c r="BM21" i="1"/>
  <c r="BN20" i="1"/>
  <c r="BO20" i="1" s="1"/>
  <c r="BM20" i="1"/>
  <c r="BN18" i="1"/>
  <c r="BO18" i="1" s="1"/>
  <c r="BM18" i="1"/>
  <c r="BN17" i="1"/>
  <c r="BO17" i="1" s="1"/>
  <c r="BM17" i="1"/>
  <c r="BN16" i="1"/>
  <c r="BO16" i="1" s="1"/>
  <c r="BM16" i="1"/>
  <c r="BN15" i="1"/>
  <c r="BO15" i="1" s="1"/>
  <c r="BM15" i="1"/>
  <c r="BN14" i="1"/>
  <c r="BO14" i="1" s="1"/>
  <c r="BM14" i="1"/>
  <c r="BN13" i="1"/>
  <c r="BO13" i="1" s="1"/>
  <c r="BM13" i="1"/>
  <c r="BN12" i="1"/>
  <c r="BO12" i="1" s="1"/>
  <c r="BM12" i="1"/>
  <c r="BN10" i="1"/>
  <c r="BO10" i="1" s="1"/>
  <c r="BM10" i="1"/>
  <c r="BN9" i="1"/>
  <c r="BO9" i="1" s="1"/>
  <c r="BM9" i="1"/>
  <c r="BN8" i="1"/>
  <c r="BO8" i="1" s="1"/>
  <c r="BM8" i="1"/>
  <c r="BN7" i="1"/>
  <c r="BO7" i="1" s="1"/>
  <c r="BM7" i="1"/>
  <c r="BN6" i="1"/>
  <c r="BO6" i="1" s="1"/>
  <c r="BM6" i="1"/>
  <c r="BN5" i="1"/>
  <c r="BO5" i="1" s="1"/>
  <c r="BM5" i="1"/>
  <c r="BN4" i="1"/>
  <c r="BO4" i="1" s="1"/>
  <c r="BM4" i="1"/>
  <c r="BM3" i="1"/>
  <c r="BN3" i="1" s="1"/>
  <c r="BO3" i="1" s="1"/>
  <c r="BH50" i="1"/>
  <c r="BI50" i="1" s="1"/>
  <c r="BJ50" i="1" s="1"/>
  <c r="BH49" i="1"/>
  <c r="BI49" i="1" s="1"/>
  <c r="BJ49" i="1" s="1"/>
  <c r="BH48" i="1"/>
  <c r="BI48" i="1" s="1"/>
  <c r="BJ48" i="1" s="1"/>
  <c r="BH47" i="1"/>
  <c r="BI47" i="1" s="1"/>
  <c r="BJ47" i="1" s="1"/>
  <c r="BH46" i="1"/>
  <c r="BI46" i="1" s="1"/>
  <c r="BJ46" i="1" s="1"/>
  <c r="BH45" i="1"/>
  <c r="BI45" i="1" s="1"/>
  <c r="BJ45" i="1" s="1"/>
  <c r="BH44" i="1"/>
  <c r="BI44" i="1" s="1"/>
  <c r="BJ44" i="1" s="1"/>
  <c r="BH42" i="1"/>
  <c r="BI42" i="1" s="1"/>
  <c r="BJ42" i="1" s="1"/>
  <c r="BH41" i="1"/>
  <c r="BI41" i="1" s="1"/>
  <c r="BJ41" i="1" s="1"/>
  <c r="BH40" i="1"/>
  <c r="BI40" i="1" s="1"/>
  <c r="BJ40" i="1" s="1"/>
  <c r="BH39" i="1"/>
  <c r="BI39" i="1" s="1"/>
  <c r="BJ39" i="1" s="1"/>
  <c r="BH38" i="1"/>
  <c r="BI38" i="1" s="1"/>
  <c r="BJ38" i="1" s="1"/>
  <c r="BH37" i="1"/>
  <c r="BI37" i="1" s="1"/>
  <c r="BJ37" i="1" s="1"/>
  <c r="BH36" i="1"/>
  <c r="BI36" i="1" s="1"/>
  <c r="BJ36" i="1" s="1"/>
  <c r="BH34" i="1"/>
  <c r="BI34" i="1" s="1"/>
  <c r="BJ34" i="1" s="1"/>
  <c r="BH33" i="1"/>
  <c r="BI33" i="1" s="1"/>
  <c r="BJ33" i="1" s="1"/>
  <c r="BH32" i="1"/>
  <c r="BI32" i="1" s="1"/>
  <c r="BJ32" i="1" s="1"/>
  <c r="BH31" i="1"/>
  <c r="BI31" i="1" s="1"/>
  <c r="BJ31" i="1" s="1"/>
  <c r="BH30" i="1"/>
  <c r="BI30" i="1" s="1"/>
  <c r="BJ30" i="1" s="1"/>
  <c r="BH29" i="1"/>
  <c r="BI29" i="1" s="1"/>
  <c r="BJ29" i="1" s="1"/>
  <c r="BH28" i="1"/>
  <c r="BI28" i="1" s="1"/>
  <c r="BJ28" i="1" s="1"/>
  <c r="BH26" i="1"/>
  <c r="BI26" i="1" s="1"/>
  <c r="BJ26" i="1" s="1"/>
  <c r="BH25" i="1"/>
  <c r="BI25" i="1" s="1"/>
  <c r="BJ25" i="1" s="1"/>
  <c r="BH24" i="1"/>
  <c r="BI24" i="1" s="1"/>
  <c r="BJ24" i="1" s="1"/>
  <c r="BH23" i="1"/>
  <c r="BI23" i="1" s="1"/>
  <c r="BJ23" i="1" s="1"/>
  <c r="BH22" i="1"/>
  <c r="BI22" i="1" s="1"/>
  <c r="BJ22" i="1" s="1"/>
  <c r="BH21" i="1"/>
  <c r="BI21" i="1" s="1"/>
  <c r="BJ21" i="1" s="1"/>
  <c r="BH20" i="1"/>
  <c r="BI20" i="1" s="1"/>
  <c r="BJ20" i="1" s="1"/>
  <c r="BH18" i="1"/>
  <c r="BI18" i="1" s="1"/>
  <c r="BJ18" i="1" s="1"/>
  <c r="BH17" i="1"/>
  <c r="BI17" i="1" s="1"/>
  <c r="BJ17" i="1" s="1"/>
  <c r="BH16" i="1"/>
  <c r="BI16" i="1" s="1"/>
  <c r="BJ16" i="1" s="1"/>
  <c r="BH15" i="1"/>
  <c r="BI15" i="1" s="1"/>
  <c r="BJ15" i="1" s="1"/>
  <c r="BH14" i="1"/>
  <c r="BI14" i="1" s="1"/>
  <c r="BJ14" i="1" s="1"/>
  <c r="BH13" i="1"/>
  <c r="BI13" i="1" s="1"/>
  <c r="BJ13" i="1" s="1"/>
  <c r="BH12" i="1"/>
  <c r="BI12" i="1" s="1"/>
  <c r="BJ12" i="1" s="1"/>
  <c r="BH10" i="1"/>
  <c r="BI10" i="1" s="1"/>
  <c r="BJ10" i="1" s="1"/>
  <c r="BH9" i="1"/>
  <c r="BI9" i="1" s="1"/>
  <c r="BJ9" i="1" s="1"/>
  <c r="BH8" i="1"/>
  <c r="BI8" i="1" s="1"/>
  <c r="BJ8" i="1" s="1"/>
  <c r="BH7" i="1"/>
  <c r="BI7" i="1" s="1"/>
  <c r="BJ7" i="1" s="1"/>
  <c r="BH6" i="1"/>
  <c r="BI6" i="1" s="1"/>
  <c r="BJ6" i="1" s="1"/>
  <c r="BH5" i="1"/>
  <c r="BI5" i="1" s="1"/>
  <c r="BJ5" i="1" s="1"/>
  <c r="BH4" i="1"/>
  <c r="BI4" i="1" s="1"/>
  <c r="BJ4" i="1" s="1"/>
  <c r="BH3" i="1"/>
  <c r="BI3" i="1" s="1"/>
  <c r="BJ3" i="1" s="1"/>
  <c r="BD50" i="1"/>
  <c r="BE50" i="1" s="1"/>
  <c r="BC50" i="1"/>
  <c r="BD49" i="1"/>
  <c r="BE49" i="1" s="1"/>
  <c r="BC49" i="1"/>
  <c r="BD48" i="1"/>
  <c r="BE48" i="1" s="1"/>
  <c r="BC48" i="1"/>
  <c r="BD47" i="1"/>
  <c r="BE47" i="1" s="1"/>
  <c r="BC47" i="1"/>
  <c r="BD46" i="1"/>
  <c r="BE46" i="1" s="1"/>
  <c r="BC46" i="1"/>
  <c r="BD45" i="1"/>
  <c r="BE45" i="1" s="1"/>
  <c r="BC45" i="1"/>
  <c r="BD44" i="1"/>
  <c r="BE44" i="1" s="1"/>
  <c r="BC44" i="1"/>
  <c r="BD42" i="1"/>
  <c r="BE42" i="1" s="1"/>
  <c r="BC42" i="1"/>
  <c r="BD41" i="1"/>
  <c r="BE41" i="1" s="1"/>
  <c r="BC41" i="1"/>
  <c r="BD40" i="1"/>
  <c r="BE40" i="1" s="1"/>
  <c r="BC40" i="1"/>
  <c r="BD39" i="1"/>
  <c r="BE39" i="1" s="1"/>
  <c r="BC39" i="1"/>
  <c r="BD38" i="1"/>
  <c r="BE38" i="1" s="1"/>
  <c r="BC38" i="1"/>
  <c r="BD37" i="1"/>
  <c r="BE37" i="1" s="1"/>
  <c r="BC37" i="1"/>
  <c r="BD36" i="1"/>
  <c r="BE36" i="1" s="1"/>
  <c r="BC36" i="1"/>
  <c r="BD34" i="1"/>
  <c r="BE34" i="1" s="1"/>
  <c r="BC34" i="1"/>
  <c r="BD33" i="1"/>
  <c r="BE33" i="1" s="1"/>
  <c r="BC33" i="1"/>
  <c r="BD32" i="1"/>
  <c r="BE32" i="1" s="1"/>
  <c r="BC32" i="1"/>
  <c r="BD31" i="1"/>
  <c r="BE31" i="1" s="1"/>
  <c r="BC31" i="1"/>
  <c r="BD30" i="1"/>
  <c r="BE30" i="1" s="1"/>
  <c r="BC30" i="1"/>
  <c r="BD29" i="1"/>
  <c r="BE29" i="1" s="1"/>
  <c r="BC29" i="1"/>
  <c r="BD28" i="1"/>
  <c r="BE28" i="1" s="1"/>
  <c r="BC28" i="1"/>
  <c r="BD26" i="1"/>
  <c r="BE26" i="1" s="1"/>
  <c r="BC26" i="1"/>
  <c r="BD25" i="1"/>
  <c r="BE25" i="1" s="1"/>
  <c r="BC25" i="1"/>
  <c r="BD24" i="1"/>
  <c r="BE24" i="1" s="1"/>
  <c r="BC24" i="1"/>
  <c r="BD23" i="1"/>
  <c r="BE23" i="1" s="1"/>
  <c r="BC23" i="1"/>
  <c r="BD22" i="1"/>
  <c r="BE22" i="1" s="1"/>
  <c r="BC22" i="1"/>
  <c r="BD21" i="1"/>
  <c r="BE21" i="1" s="1"/>
  <c r="BC21" i="1"/>
  <c r="BD20" i="1"/>
  <c r="BE20" i="1" s="1"/>
  <c r="BC20" i="1"/>
  <c r="BD18" i="1"/>
  <c r="BE18" i="1" s="1"/>
  <c r="BC18" i="1"/>
  <c r="BD17" i="1"/>
  <c r="BE17" i="1" s="1"/>
  <c r="BC17" i="1"/>
  <c r="BD16" i="1"/>
  <c r="BE16" i="1" s="1"/>
  <c r="BC16" i="1"/>
  <c r="BD15" i="1"/>
  <c r="BE15" i="1" s="1"/>
  <c r="BC15" i="1"/>
  <c r="BD14" i="1"/>
  <c r="BE14" i="1" s="1"/>
  <c r="BC14" i="1"/>
  <c r="BD13" i="1"/>
  <c r="BE13" i="1" s="1"/>
  <c r="BC13" i="1"/>
  <c r="BD12" i="1"/>
  <c r="BE12" i="1" s="1"/>
  <c r="BC12" i="1"/>
  <c r="BD10" i="1"/>
  <c r="BE10" i="1" s="1"/>
  <c r="BC10" i="1"/>
  <c r="BD9" i="1"/>
  <c r="BE9" i="1" s="1"/>
  <c r="BC9" i="1"/>
  <c r="BD8" i="1"/>
  <c r="BE8" i="1" s="1"/>
  <c r="BC8" i="1"/>
  <c r="BD7" i="1"/>
  <c r="BE7" i="1" s="1"/>
  <c r="BC7" i="1"/>
  <c r="BD6" i="1"/>
  <c r="BE6" i="1" s="1"/>
  <c r="BC6" i="1"/>
  <c r="BD5" i="1"/>
  <c r="BE5" i="1" s="1"/>
  <c r="BC5" i="1"/>
  <c r="BD4" i="1"/>
  <c r="BE4" i="1" s="1"/>
  <c r="BC4" i="1"/>
  <c r="BE3" i="1"/>
  <c r="BC3" i="1"/>
  <c r="BD3" i="1" s="1"/>
  <c r="AY50" i="1"/>
  <c r="AZ50" i="1" s="1"/>
  <c r="AX50" i="1"/>
  <c r="AY49" i="1"/>
  <c r="AZ49" i="1" s="1"/>
  <c r="AX49" i="1"/>
  <c r="AY48" i="1"/>
  <c r="AZ48" i="1" s="1"/>
  <c r="AX48" i="1"/>
  <c r="AY47" i="1"/>
  <c r="AZ47" i="1" s="1"/>
  <c r="AX47" i="1"/>
  <c r="AY46" i="1"/>
  <c r="AZ46" i="1" s="1"/>
  <c r="AX46" i="1"/>
  <c r="AY45" i="1"/>
  <c r="AZ45" i="1" s="1"/>
  <c r="AX45" i="1"/>
  <c r="AY44" i="1"/>
  <c r="AZ44" i="1" s="1"/>
  <c r="AX44" i="1"/>
  <c r="AY42" i="1"/>
  <c r="AZ42" i="1" s="1"/>
  <c r="AX42" i="1"/>
  <c r="AY41" i="1"/>
  <c r="AZ41" i="1" s="1"/>
  <c r="AX41" i="1"/>
  <c r="AY40" i="1"/>
  <c r="AZ40" i="1" s="1"/>
  <c r="AX40" i="1"/>
  <c r="AY39" i="1"/>
  <c r="AZ39" i="1" s="1"/>
  <c r="AX39" i="1"/>
  <c r="AY38" i="1"/>
  <c r="AZ38" i="1" s="1"/>
  <c r="AX38" i="1"/>
  <c r="AY37" i="1"/>
  <c r="AZ37" i="1" s="1"/>
  <c r="AX37" i="1"/>
  <c r="AY36" i="1"/>
  <c r="AZ36" i="1" s="1"/>
  <c r="AX36" i="1"/>
  <c r="AY34" i="1"/>
  <c r="AZ34" i="1" s="1"/>
  <c r="AX34" i="1"/>
  <c r="AY33" i="1"/>
  <c r="AZ33" i="1" s="1"/>
  <c r="AX33" i="1"/>
  <c r="AY32" i="1"/>
  <c r="AZ32" i="1" s="1"/>
  <c r="AX32" i="1"/>
  <c r="AY31" i="1"/>
  <c r="AZ31" i="1" s="1"/>
  <c r="AX31" i="1"/>
  <c r="AY30" i="1"/>
  <c r="AZ30" i="1" s="1"/>
  <c r="AX30" i="1"/>
  <c r="AY29" i="1"/>
  <c r="AZ29" i="1" s="1"/>
  <c r="AX29" i="1"/>
  <c r="AY28" i="1"/>
  <c r="AZ28" i="1" s="1"/>
  <c r="AX28" i="1"/>
  <c r="AY26" i="1"/>
  <c r="AZ26" i="1" s="1"/>
  <c r="AX26" i="1"/>
  <c r="AY25" i="1"/>
  <c r="AZ25" i="1" s="1"/>
  <c r="AX25" i="1"/>
  <c r="AY24" i="1"/>
  <c r="AZ24" i="1" s="1"/>
  <c r="AX24" i="1"/>
  <c r="AY23" i="1"/>
  <c r="AZ23" i="1" s="1"/>
  <c r="AX23" i="1"/>
  <c r="AY22" i="1"/>
  <c r="AZ22" i="1" s="1"/>
  <c r="AX22" i="1"/>
  <c r="AY21" i="1"/>
  <c r="AZ21" i="1" s="1"/>
  <c r="AX21" i="1"/>
  <c r="AY20" i="1"/>
  <c r="AZ20" i="1" s="1"/>
  <c r="AX20" i="1"/>
  <c r="AY18" i="1"/>
  <c r="AZ18" i="1" s="1"/>
  <c r="AX18" i="1"/>
  <c r="AY17" i="1"/>
  <c r="AZ17" i="1" s="1"/>
  <c r="AX17" i="1"/>
  <c r="AY16" i="1"/>
  <c r="AZ16" i="1" s="1"/>
  <c r="AX16" i="1"/>
  <c r="AY15" i="1"/>
  <c r="AZ15" i="1" s="1"/>
  <c r="AX15" i="1"/>
  <c r="AY14" i="1"/>
  <c r="AZ14" i="1" s="1"/>
  <c r="AX14" i="1"/>
  <c r="AY13" i="1"/>
  <c r="AZ13" i="1" s="1"/>
  <c r="AX13" i="1"/>
  <c r="AY12" i="1"/>
  <c r="AZ12" i="1" s="1"/>
  <c r="AX12" i="1"/>
  <c r="AY10" i="1"/>
  <c r="AZ10" i="1" s="1"/>
  <c r="AX10" i="1"/>
  <c r="AY9" i="1"/>
  <c r="AZ9" i="1" s="1"/>
  <c r="AX9" i="1"/>
  <c r="AY8" i="1"/>
  <c r="AZ8" i="1" s="1"/>
  <c r="AX8" i="1"/>
  <c r="AY7" i="1"/>
  <c r="AZ7" i="1" s="1"/>
  <c r="AX7" i="1"/>
  <c r="AY6" i="1"/>
  <c r="AZ6" i="1" s="1"/>
  <c r="AX6" i="1"/>
  <c r="AY5" i="1"/>
  <c r="AZ5" i="1" s="1"/>
  <c r="AX5" i="1"/>
  <c r="AY4" i="1"/>
  <c r="AZ4" i="1" s="1"/>
  <c r="AX4" i="1"/>
  <c r="AX3" i="1"/>
  <c r="AY3" i="1" s="1"/>
  <c r="AZ3" i="1" s="1"/>
  <c r="AS50" i="1"/>
  <c r="AT50" i="1" s="1"/>
  <c r="AU50" i="1" s="1"/>
  <c r="AS49" i="1"/>
  <c r="AT49" i="1" s="1"/>
  <c r="AU49" i="1" s="1"/>
  <c r="AS48" i="1"/>
  <c r="AT48" i="1" s="1"/>
  <c r="AU48" i="1" s="1"/>
  <c r="AS47" i="1"/>
  <c r="AT47" i="1" s="1"/>
  <c r="AU47" i="1" s="1"/>
  <c r="AS46" i="1"/>
  <c r="AT46" i="1" s="1"/>
  <c r="AU46" i="1" s="1"/>
  <c r="AS45" i="1"/>
  <c r="AT45" i="1" s="1"/>
  <c r="AU45" i="1" s="1"/>
  <c r="AS44" i="1"/>
  <c r="AT44" i="1" s="1"/>
  <c r="AU44" i="1" s="1"/>
  <c r="AS42" i="1"/>
  <c r="AT42" i="1" s="1"/>
  <c r="AU42" i="1" s="1"/>
  <c r="AS41" i="1"/>
  <c r="AT41" i="1" s="1"/>
  <c r="AU41" i="1" s="1"/>
  <c r="AS40" i="1"/>
  <c r="AT40" i="1" s="1"/>
  <c r="AU40" i="1" s="1"/>
  <c r="AS39" i="1"/>
  <c r="AT39" i="1" s="1"/>
  <c r="AU39" i="1" s="1"/>
  <c r="AS38" i="1"/>
  <c r="AT38" i="1" s="1"/>
  <c r="AU38" i="1" s="1"/>
  <c r="AS37" i="1"/>
  <c r="AT37" i="1" s="1"/>
  <c r="AU37" i="1" s="1"/>
  <c r="AS36" i="1"/>
  <c r="AT36" i="1" s="1"/>
  <c r="AU36" i="1" s="1"/>
  <c r="AS34" i="1"/>
  <c r="AT34" i="1" s="1"/>
  <c r="AU34" i="1" s="1"/>
  <c r="AS33" i="1"/>
  <c r="AT33" i="1" s="1"/>
  <c r="AU33" i="1" s="1"/>
  <c r="AS32" i="1"/>
  <c r="AT32" i="1" s="1"/>
  <c r="AU32" i="1" s="1"/>
  <c r="AS31" i="1"/>
  <c r="AT31" i="1" s="1"/>
  <c r="AU31" i="1" s="1"/>
  <c r="AS30" i="1"/>
  <c r="AT30" i="1" s="1"/>
  <c r="AU30" i="1" s="1"/>
  <c r="AS29" i="1"/>
  <c r="AT29" i="1" s="1"/>
  <c r="AU29" i="1" s="1"/>
  <c r="AS28" i="1"/>
  <c r="AT28" i="1" s="1"/>
  <c r="AU28" i="1" s="1"/>
  <c r="AS26" i="1"/>
  <c r="AT26" i="1" s="1"/>
  <c r="AU26" i="1" s="1"/>
  <c r="AS25" i="1"/>
  <c r="AT25" i="1" s="1"/>
  <c r="AU25" i="1" s="1"/>
  <c r="AU24" i="1"/>
  <c r="AS24" i="1"/>
  <c r="AT24" i="1" s="1"/>
  <c r="AU23" i="1"/>
  <c r="AS23" i="1"/>
  <c r="AT23" i="1" s="1"/>
  <c r="AU22" i="1"/>
  <c r="AS22" i="1"/>
  <c r="AT22" i="1" s="1"/>
  <c r="AU21" i="1"/>
  <c r="AS21" i="1"/>
  <c r="AT21" i="1" s="1"/>
  <c r="AU20" i="1"/>
  <c r="AS20" i="1"/>
  <c r="AT20" i="1" s="1"/>
  <c r="AU18" i="1"/>
  <c r="AS18" i="1"/>
  <c r="AT18" i="1" s="1"/>
  <c r="AU17" i="1"/>
  <c r="AS17" i="1"/>
  <c r="AT17" i="1" s="1"/>
  <c r="AU16" i="1"/>
  <c r="AS16" i="1"/>
  <c r="AT16" i="1" s="1"/>
  <c r="AU15" i="1"/>
  <c r="AS15" i="1"/>
  <c r="AT15" i="1" s="1"/>
  <c r="AU14" i="1"/>
  <c r="AS14" i="1"/>
  <c r="AT14" i="1" s="1"/>
  <c r="AU13" i="1"/>
  <c r="AS13" i="1"/>
  <c r="AT13" i="1" s="1"/>
  <c r="AU12" i="1"/>
  <c r="AS12" i="1"/>
  <c r="AT12" i="1" s="1"/>
  <c r="AU10" i="1"/>
  <c r="AS10" i="1"/>
  <c r="AT10" i="1" s="1"/>
  <c r="AU9" i="1"/>
  <c r="AS9" i="1"/>
  <c r="AT9" i="1" s="1"/>
  <c r="AU8" i="1"/>
  <c r="AS8" i="1"/>
  <c r="AT8" i="1" s="1"/>
  <c r="AU7" i="1"/>
  <c r="AS7" i="1"/>
  <c r="AT7" i="1" s="1"/>
  <c r="AU6" i="1"/>
  <c r="AS6" i="1"/>
  <c r="AT6" i="1" s="1"/>
  <c r="AU5" i="1"/>
  <c r="AS5" i="1"/>
  <c r="AT5" i="1" s="1"/>
  <c r="AU4" i="1"/>
  <c r="AS4" i="1"/>
  <c r="AT4" i="1" s="1"/>
  <c r="AT3" i="1"/>
  <c r="AU3" i="1" s="1"/>
  <c r="AS3" i="1"/>
  <c r="AO50" i="1"/>
  <c r="AP50" i="1" s="1"/>
  <c r="AN50" i="1"/>
  <c r="AO49" i="1"/>
  <c r="AP49" i="1" s="1"/>
  <c r="AN49" i="1"/>
  <c r="AO48" i="1"/>
  <c r="AP48" i="1" s="1"/>
  <c r="AN48" i="1"/>
  <c r="AO47" i="1"/>
  <c r="AP47" i="1" s="1"/>
  <c r="AN47" i="1"/>
  <c r="AO46" i="1"/>
  <c r="AP46" i="1" s="1"/>
  <c r="AN46" i="1"/>
  <c r="AO45" i="1"/>
  <c r="AP45" i="1" s="1"/>
  <c r="AN45" i="1"/>
  <c r="AO44" i="1"/>
  <c r="AP44" i="1" s="1"/>
  <c r="AN44" i="1"/>
  <c r="AO42" i="1"/>
  <c r="AP42" i="1" s="1"/>
  <c r="AN42" i="1"/>
  <c r="AO41" i="1"/>
  <c r="AP41" i="1" s="1"/>
  <c r="AN41" i="1"/>
  <c r="AO40" i="1"/>
  <c r="AP40" i="1" s="1"/>
  <c r="AN40" i="1"/>
  <c r="AO39" i="1"/>
  <c r="AP39" i="1" s="1"/>
  <c r="AN39" i="1"/>
  <c r="AO38" i="1"/>
  <c r="AP38" i="1" s="1"/>
  <c r="AN38" i="1"/>
  <c r="AO37" i="1"/>
  <c r="AP37" i="1" s="1"/>
  <c r="AN37" i="1"/>
  <c r="AO36" i="1"/>
  <c r="AP36" i="1" s="1"/>
  <c r="AN36" i="1"/>
  <c r="AO34" i="1"/>
  <c r="AP34" i="1" s="1"/>
  <c r="AN34" i="1"/>
  <c r="AO33" i="1"/>
  <c r="AP33" i="1" s="1"/>
  <c r="AN33" i="1"/>
  <c r="AO32" i="1"/>
  <c r="AP32" i="1" s="1"/>
  <c r="AN32" i="1"/>
  <c r="AO31" i="1"/>
  <c r="AP31" i="1" s="1"/>
  <c r="AN31" i="1"/>
  <c r="AO30" i="1"/>
  <c r="AP30" i="1" s="1"/>
  <c r="AN30" i="1"/>
  <c r="AO29" i="1"/>
  <c r="AP29" i="1" s="1"/>
  <c r="AN29" i="1"/>
  <c r="AO28" i="1"/>
  <c r="AP28" i="1" s="1"/>
  <c r="AN28" i="1"/>
  <c r="AO26" i="1"/>
  <c r="AP26" i="1" s="1"/>
  <c r="AN26" i="1"/>
  <c r="AO25" i="1"/>
  <c r="AP25" i="1" s="1"/>
  <c r="AN25" i="1"/>
  <c r="AO24" i="1"/>
  <c r="AP24" i="1" s="1"/>
  <c r="AN24" i="1"/>
  <c r="AO23" i="1"/>
  <c r="AP23" i="1" s="1"/>
  <c r="AN23" i="1"/>
  <c r="AO22" i="1"/>
  <c r="AP22" i="1" s="1"/>
  <c r="AN22" i="1"/>
  <c r="AO21" i="1"/>
  <c r="AP21" i="1" s="1"/>
  <c r="AN21" i="1"/>
  <c r="AO20" i="1"/>
  <c r="AP20" i="1" s="1"/>
  <c r="AN20" i="1"/>
  <c r="AO18" i="1"/>
  <c r="AP18" i="1" s="1"/>
  <c r="AN18" i="1"/>
  <c r="AO17" i="1"/>
  <c r="AP17" i="1" s="1"/>
  <c r="AN17" i="1"/>
  <c r="AO16" i="1"/>
  <c r="AP16" i="1" s="1"/>
  <c r="AN16" i="1"/>
  <c r="AO15" i="1"/>
  <c r="AP15" i="1" s="1"/>
  <c r="AN15" i="1"/>
  <c r="AO14" i="1"/>
  <c r="AP14" i="1" s="1"/>
  <c r="AN14" i="1"/>
  <c r="AO13" i="1"/>
  <c r="AP13" i="1" s="1"/>
  <c r="AN13" i="1"/>
  <c r="AO12" i="1"/>
  <c r="AP12" i="1" s="1"/>
  <c r="AN12" i="1"/>
  <c r="AO10" i="1"/>
  <c r="AP10" i="1" s="1"/>
  <c r="AN10" i="1"/>
  <c r="AO9" i="1"/>
  <c r="AP9" i="1" s="1"/>
  <c r="AN9" i="1"/>
  <c r="AO8" i="1"/>
  <c r="AP8" i="1" s="1"/>
  <c r="AN8" i="1"/>
  <c r="AO7" i="1"/>
  <c r="AP7" i="1" s="1"/>
  <c r="AN7" i="1"/>
  <c r="AO6" i="1"/>
  <c r="AP6" i="1" s="1"/>
  <c r="AN6" i="1"/>
  <c r="AO5" i="1"/>
  <c r="AP5" i="1" s="1"/>
  <c r="AN5" i="1"/>
  <c r="AO4" i="1"/>
  <c r="AP4" i="1" s="1"/>
  <c r="AN4" i="1"/>
  <c r="AN3" i="1"/>
  <c r="AO3" i="1" s="1"/>
  <c r="AP3" i="1" s="1"/>
  <c r="AJ50" i="1"/>
  <c r="AK50" i="1" s="1"/>
  <c r="AI50" i="1"/>
  <c r="AJ49" i="1"/>
  <c r="AK49" i="1" s="1"/>
  <c r="AI49" i="1"/>
  <c r="AJ48" i="1"/>
  <c r="AK48" i="1" s="1"/>
  <c r="AI48" i="1"/>
  <c r="AJ47" i="1"/>
  <c r="AK47" i="1" s="1"/>
  <c r="AI47" i="1"/>
  <c r="AJ46" i="1"/>
  <c r="AK46" i="1" s="1"/>
  <c r="AI46" i="1"/>
  <c r="AJ45" i="1"/>
  <c r="AK45" i="1" s="1"/>
  <c r="AI45" i="1"/>
  <c r="AJ44" i="1"/>
  <c r="AK44" i="1" s="1"/>
  <c r="AI44" i="1"/>
  <c r="AJ42" i="1"/>
  <c r="AK42" i="1" s="1"/>
  <c r="AI42" i="1"/>
  <c r="AJ41" i="1"/>
  <c r="AK41" i="1" s="1"/>
  <c r="AI41" i="1"/>
  <c r="AJ40" i="1"/>
  <c r="AK40" i="1" s="1"/>
  <c r="AI40" i="1"/>
  <c r="AJ39" i="1"/>
  <c r="AK39" i="1" s="1"/>
  <c r="AI39" i="1"/>
  <c r="AJ38" i="1"/>
  <c r="AK38" i="1" s="1"/>
  <c r="AI38" i="1"/>
  <c r="AJ37" i="1"/>
  <c r="AK37" i="1" s="1"/>
  <c r="AI37" i="1"/>
  <c r="AJ36" i="1"/>
  <c r="AK36" i="1" s="1"/>
  <c r="AI36" i="1"/>
  <c r="AJ34" i="1"/>
  <c r="AK34" i="1" s="1"/>
  <c r="AI34" i="1"/>
  <c r="AJ33" i="1"/>
  <c r="AK33" i="1" s="1"/>
  <c r="AI33" i="1"/>
  <c r="AJ32" i="1"/>
  <c r="AK32" i="1" s="1"/>
  <c r="AI32" i="1"/>
  <c r="AJ31" i="1"/>
  <c r="AK31" i="1" s="1"/>
  <c r="AI31" i="1"/>
  <c r="AJ30" i="1"/>
  <c r="AK30" i="1" s="1"/>
  <c r="AI30" i="1"/>
  <c r="AJ29" i="1"/>
  <c r="AK29" i="1" s="1"/>
  <c r="AI29" i="1"/>
  <c r="AJ28" i="1"/>
  <c r="AK28" i="1" s="1"/>
  <c r="AI28" i="1"/>
  <c r="AJ26" i="1"/>
  <c r="AK26" i="1" s="1"/>
  <c r="AI26" i="1"/>
  <c r="AJ25" i="1"/>
  <c r="AK25" i="1" s="1"/>
  <c r="AI25" i="1"/>
  <c r="AJ24" i="1"/>
  <c r="AK24" i="1" s="1"/>
  <c r="AI24" i="1"/>
  <c r="AJ23" i="1"/>
  <c r="AK23" i="1" s="1"/>
  <c r="AI23" i="1"/>
  <c r="AJ22" i="1"/>
  <c r="AK22" i="1" s="1"/>
  <c r="AI22" i="1"/>
  <c r="AJ21" i="1"/>
  <c r="AK21" i="1" s="1"/>
  <c r="AI21" i="1"/>
  <c r="AJ20" i="1"/>
  <c r="AK20" i="1" s="1"/>
  <c r="AI20" i="1"/>
  <c r="AJ18" i="1"/>
  <c r="AK18" i="1" s="1"/>
  <c r="AI18" i="1"/>
  <c r="AJ17" i="1"/>
  <c r="AK17" i="1" s="1"/>
  <c r="AI17" i="1"/>
  <c r="AJ16" i="1"/>
  <c r="AK16" i="1" s="1"/>
  <c r="AI16" i="1"/>
  <c r="AJ15" i="1"/>
  <c r="AK15" i="1" s="1"/>
  <c r="AI15" i="1"/>
  <c r="AJ14" i="1"/>
  <c r="AK14" i="1" s="1"/>
  <c r="AI14" i="1"/>
  <c r="AJ13" i="1"/>
  <c r="AK13" i="1" s="1"/>
  <c r="AI13" i="1"/>
  <c r="AJ12" i="1"/>
  <c r="AK12" i="1" s="1"/>
  <c r="AI12" i="1"/>
  <c r="AJ10" i="1"/>
  <c r="AK10" i="1" s="1"/>
  <c r="AI10" i="1"/>
  <c r="AJ9" i="1"/>
  <c r="AK9" i="1" s="1"/>
  <c r="AI9" i="1"/>
  <c r="AJ8" i="1"/>
  <c r="AK8" i="1" s="1"/>
  <c r="AI8" i="1"/>
  <c r="AJ7" i="1"/>
  <c r="AK7" i="1" s="1"/>
  <c r="AI7" i="1"/>
  <c r="AJ6" i="1"/>
  <c r="AK6" i="1" s="1"/>
  <c r="AI6" i="1"/>
  <c r="AJ5" i="1"/>
  <c r="AK5" i="1" s="1"/>
  <c r="AI5" i="1"/>
  <c r="AJ4" i="1"/>
  <c r="AK4" i="1" s="1"/>
  <c r="AI4" i="1"/>
  <c r="AI3" i="1"/>
  <c r="AJ3" i="1" s="1"/>
  <c r="AK3" i="1" s="1"/>
  <c r="AE50" i="1"/>
  <c r="AF50" i="1" s="1"/>
  <c r="AD50" i="1"/>
  <c r="AE49" i="1"/>
  <c r="AF49" i="1" s="1"/>
  <c r="AD49" i="1"/>
  <c r="AE48" i="1"/>
  <c r="AF48" i="1" s="1"/>
  <c r="AD48" i="1"/>
  <c r="AE47" i="1"/>
  <c r="AF47" i="1" s="1"/>
  <c r="AD47" i="1"/>
  <c r="AE46" i="1"/>
  <c r="AF46" i="1" s="1"/>
  <c r="AD46" i="1"/>
  <c r="AE45" i="1"/>
  <c r="AF45" i="1" s="1"/>
  <c r="AD45" i="1"/>
  <c r="AE44" i="1"/>
  <c r="AF44" i="1" s="1"/>
  <c r="AD44" i="1"/>
  <c r="AE42" i="1"/>
  <c r="AF42" i="1" s="1"/>
  <c r="AD42" i="1"/>
  <c r="AE41" i="1"/>
  <c r="AF41" i="1" s="1"/>
  <c r="AD41" i="1"/>
  <c r="AE40" i="1"/>
  <c r="AF40" i="1" s="1"/>
  <c r="AD40" i="1"/>
  <c r="AE39" i="1"/>
  <c r="AF39" i="1" s="1"/>
  <c r="AD39" i="1"/>
  <c r="AE38" i="1"/>
  <c r="AF38" i="1" s="1"/>
  <c r="AD38" i="1"/>
  <c r="AE37" i="1"/>
  <c r="AF37" i="1" s="1"/>
  <c r="AD37" i="1"/>
  <c r="AE36" i="1"/>
  <c r="AF36" i="1" s="1"/>
  <c r="AD36" i="1"/>
  <c r="AE34" i="1"/>
  <c r="AF34" i="1" s="1"/>
  <c r="AD34" i="1"/>
  <c r="AE33" i="1"/>
  <c r="AF33" i="1" s="1"/>
  <c r="AD33" i="1"/>
  <c r="AE32" i="1"/>
  <c r="AF32" i="1" s="1"/>
  <c r="AD32" i="1"/>
  <c r="AE31" i="1"/>
  <c r="AF31" i="1" s="1"/>
  <c r="AD31" i="1"/>
  <c r="AE30" i="1"/>
  <c r="AF30" i="1" s="1"/>
  <c r="AD30" i="1"/>
  <c r="AE29" i="1"/>
  <c r="AF29" i="1" s="1"/>
  <c r="AD29" i="1"/>
  <c r="AE28" i="1"/>
  <c r="AF28" i="1" s="1"/>
  <c r="AD28" i="1"/>
  <c r="AE26" i="1"/>
  <c r="AF26" i="1" s="1"/>
  <c r="AD26" i="1"/>
  <c r="AE25" i="1"/>
  <c r="AF25" i="1" s="1"/>
  <c r="AD25" i="1"/>
  <c r="AE24" i="1"/>
  <c r="AF24" i="1" s="1"/>
  <c r="AD24" i="1"/>
  <c r="AE23" i="1"/>
  <c r="AF23" i="1" s="1"/>
  <c r="AD23" i="1"/>
  <c r="AE22" i="1"/>
  <c r="AF22" i="1" s="1"/>
  <c r="AD22" i="1"/>
  <c r="AE21" i="1"/>
  <c r="AF21" i="1" s="1"/>
  <c r="AD21" i="1"/>
  <c r="AE20" i="1"/>
  <c r="AF20" i="1" s="1"/>
  <c r="AD20" i="1"/>
  <c r="AE18" i="1"/>
  <c r="AF18" i="1" s="1"/>
  <c r="AD18" i="1"/>
  <c r="AE17" i="1"/>
  <c r="AF17" i="1" s="1"/>
  <c r="AD17" i="1"/>
  <c r="AE16" i="1"/>
  <c r="AF16" i="1" s="1"/>
  <c r="AD16" i="1"/>
  <c r="AE15" i="1"/>
  <c r="AF15" i="1" s="1"/>
  <c r="AD15" i="1"/>
  <c r="AE14" i="1"/>
  <c r="AF14" i="1" s="1"/>
  <c r="AD14" i="1"/>
  <c r="AE13" i="1"/>
  <c r="AF13" i="1" s="1"/>
  <c r="AD13" i="1"/>
  <c r="AE12" i="1"/>
  <c r="AF12" i="1" s="1"/>
  <c r="AD12" i="1"/>
  <c r="AE10" i="1"/>
  <c r="AF10" i="1" s="1"/>
  <c r="AD10" i="1"/>
  <c r="AE9" i="1"/>
  <c r="AF9" i="1" s="1"/>
  <c r="AD9" i="1"/>
  <c r="AE8" i="1"/>
  <c r="AF8" i="1" s="1"/>
  <c r="AD8" i="1"/>
  <c r="AE7" i="1"/>
  <c r="AF7" i="1" s="1"/>
  <c r="AD7" i="1"/>
  <c r="AE6" i="1"/>
  <c r="AF6" i="1" s="1"/>
  <c r="AD6" i="1"/>
  <c r="AD5" i="1"/>
  <c r="AE5" i="1" s="1"/>
  <c r="AF5" i="1" s="1"/>
  <c r="AD4" i="1"/>
  <c r="AE4" i="1" s="1"/>
  <c r="AF4" i="1" s="1"/>
  <c r="AD3" i="1"/>
  <c r="AE3" i="1" s="1"/>
  <c r="AF3" i="1" s="1"/>
  <c r="Y50" i="1"/>
  <c r="Z50" i="1" s="1"/>
  <c r="AA50" i="1" s="1"/>
  <c r="Y49" i="1"/>
  <c r="Z49" i="1" s="1"/>
  <c r="AA49" i="1" s="1"/>
  <c r="Y48" i="1"/>
  <c r="Z48" i="1" s="1"/>
  <c r="AA48" i="1" s="1"/>
  <c r="Y47" i="1"/>
  <c r="Z47" i="1" s="1"/>
  <c r="AA47" i="1" s="1"/>
  <c r="Y46" i="1"/>
  <c r="Z46" i="1" s="1"/>
  <c r="AA46" i="1" s="1"/>
  <c r="Y45" i="1"/>
  <c r="Z45" i="1" s="1"/>
  <c r="AA45" i="1" s="1"/>
  <c r="Y44" i="1"/>
  <c r="Z44" i="1" s="1"/>
  <c r="AA44" i="1" s="1"/>
  <c r="Y42" i="1"/>
  <c r="Z42" i="1" s="1"/>
  <c r="AA42" i="1" s="1"/>
  <c r="Y41" i="1"/>
  <c r="Z41" i="1" s="1"/>
  <c r="AA41" i="1" s="1"/>
  <c r="Y40" i="1"/>
  <c r="Z40" i="1" s="1"/>
  <c r="AA40" i="1" s="1"/>
  <c r="Y39" i="1"/>
  <c r="Z39" i="1" s="1"/>
  <c r="AA39" i="1" s="1"/>
  <c r="Y38" i="1"/>
  <c r="Z38" i="1" s="1"/>
  <c r="AA38" i="1" s="1"/>
  <c r="Y37" i="1"/>
  <c r="Z37" i="1" s="1"/>
  <c r="AA37" i="1" s="1"/>
  <c r="Y36" i="1"/>
  <c r="Z36" i="1" s="1"/>
  <c r="AA36" i="1" s="1"/>
  <c r="Y34" i="1"/>
  <c r="Z34" i="1" s="1"/>
  <c r="AA34" i="1" s="1"/>
  <c r="Y33" i="1"/>
  <c r="Z33" i="1" s="1"/>
  <c r="AA33" i="1" s="1"/>
  <c r="Y32" i="1"/>
  <c r="Z32" i="1" s="1"/>
  <c r="AA32" i="1" s="1"/>
  <c r="Y31" i="1"/>
  <c r="Z31" i="1" s="1"/>
  <c r="AA31" i="1" s="1"/>
  <c r="Y30" i="1"/>
  <c r="Z30" i="1" s="1"/>
  <c r="AA30" i="1" s="1"/>
  <c r="Y29" i="1"/>
  <c r="Z29" i="1" s="1"/>
  <c r="AA29" i="1" s="1"/>
  <c r="AA28" i="1"/>
  <c r="Y28" i="1"/>
  <c r="Z28" i="1" s="1"/>
  <c r="AA26" i="1"/>
  <c r="Y26" i="1"/>
  <c r="Z26" i="1" s="1"/>
  <c r="AA25" i="1"/>
  <c r="Y25" i="1"/>
  <c r="Z25" i="1" s="1"/>
  <c r="AA24" i="1"/>
  <c r="Y24" i="1"/>
  <c r="Z24" i="1" s="1"/>
  <c r="AA23" i="1"/>
  <c r="Y23" i="1"/>
  <c r="Z23" i="1" s="1"/>
  <c r="AA22" i="1"/>
  <c r="Y22" i="1"/>
  <c r="Z22" i="1" s="1"/>
  <c r="AA21" i="1"/>
  <c r="Y21" i="1"/>
  <c r="Z21" i="1" s="1"/>
  <c r="AA20" i="1"/>
  <c r="Y20" i="1"/>
  <c r="Z20" i="1" s="1"/>
  <c r="AA18" i="1"/>
  <c r="Y18" i="1"/>
  <c r="Z18" i="1" s="1"/>
  <c r="AA17" i="1"/>
  <c r="Y17" i="1"/>
  <c r="Z17" i="1" s="1"/>
  <c r="AA16" i="1"/>
  <c r="Y16" i="1"/>
  <c r="Z16" i="1" s="1"/>
  <c r="AA15" i="1"/>
  <c r="Y15" i="1"/>
  <c r="Z15" i="1" s="1"/>
  <c r="AA14" i="1"/>
  <c r="Y14" i="1"/>
  <c r="Z14" i="1" s="1"/>
  <c r="AA13" i="1"/>
  <c r="Y13" i="1"/>
  <c r="Z13" i="1" s="1"/>
  <c r="AA12" i="1"/>
  <c r="Y12" i="1"/>
  <c r="Z12" i="1" s="1"/>
  <c r="AA10" i="1"/>
  <c r="Y10" i="1"/>
  <c r="Z10" i="1" s="1"/>
  <c r="AA9" i="1"/>
  <c r="Y9" i="1"/>
  <c r="Z9" i="1" s="1"/>
  <c r="AA8" i="1"/>
  <c r="Y8" i="1"/>
  <c r="Z8" i="1" s="1"/>
  <c r="AA7" i="1"/>
  <c r="Y7" i="1"/>
  <c r="Z7" i="1" s="1"/>
  <c r="AA6" i="1"/>
  <c r="Y6" i="1"/>
  <c r="Z6" i="1" s="1"/>
  <c r="AA5" i="1"/>
  <c r="Y5" i="1"/>
  <c r="Z5" i="1" s="1"/>
  <c r="AA4" i="1"/>
  <c r="Y4" i="1"/>
  <c r="Z4" i="1" s="1"/>
  <c r="Z3" i="1"/>
  <c r="AA3" i="1" s="1"/>
  <c r="Y3" i="1"/>
  <c r="T50" i="1"/>
  <c r="U50" i="1" s="1"/>
  <c r="V50" i="1" s="1"/>
  <c r="T49" i="1"/>
  <c r="U49" i="1" s="1"/>
  <c r="V49" i="1" s="1"/>
  <c r="T48" i="1"/>
  <c r="U48" i="1" s="1"/>
  <c r="V48" i="1" s="1"/>
  <c r="T47" i="1"/>
  <c r="U47" i="1" s="1"/>
  <c r="V47" i="1" s="1"/>
  <c r="T46" i="1"/>
  <c r="U46" i="1" s="1"/>
  <c r="V46" i="1" s="1"/>
  <c r="T45" i="1"/>
  <c r="U45" i="1" s="1"/>
  <c r="V45" i="1" s="1"/>
  <c r="T44" i="1"/>
  <c r="U44" i="1" s="1"/>
  <c r="V44" i="1" s="1"/>
  <c r="T42" i="1"/>
  <c r="U42" i="1" s="1"/>
  <c r="V42" i="1" s="1"/>
  <c r="T41" i="1"/>
  <c r="U41" i="1" s="1"/>
  <c r="V41" i="1" s="1"/>
  <c r="T40" i="1"/>
  <c r="U40" i="1" s="1"/>
  <c r="V40" i="1" s="1"/>
  <c r="T39" i="1"/>
  <c r="U39" i="1" s="1"/>
  <c r="V39" i="1" s="1"/>
  <c r="T38" i="1"/>
  <c r="U38" i="1" s="1"/>
  <c r="V38" i="1" s="1"/>
  <c r="T37" i="1"/>
  <c r="U37" i="1" s="1"/>
  <c r="V37" i="1" s="1"/>
  <c r="T36" i="1"/>
  <c r="U36" i="1" s="1"/>
  <c r="V36" i="1" s="1"/>
  <c r="T34" i="1"/>
  <c r="U34" i="1" s="1"/>
  <c r="V34" i="1" s="1"/>
  <c r="T33" i="1"/>
  <c r="U33" i="1" s="1"/>
  <c r="V33" i="1" s="1"/>
  <c r="T32" i="1"/>
  <c r="U32" i="1" s="1"/>
  <c r="V32" i="1" s="1"/>
  <c r="T31" i="1"/>
  <c r="U31" i="1" s="1"/>
  <c r="V31" i="1" s="1"/>
  <c r="T30" i="1"/>
  <c r="U30" i="1" s="1"/>
  <c r="V30" i="1" s="1"/>
  <c r="T29" i="1"/>
  <c r="U29" i="1" s="1"/>
  <c r="V29" i="1" s="1"/>
  <c r="T28" i="1"/>
  <c r="U28" i="1" s="1"/>
  <c r="V28" i="1" s="1"/>
  <c r="V26" i="1"/>
  <c r="T26" i="1"/>
  <c r="U26" i="1" s="1"/>
  <c r="V25" i="1"/>
  <c r="T25" i="1"/>
  <c r="U25" i="1" s="1"/>
  <c r="V24" i="1"/>
  <c r="T24" i="1"/>
  <c r="U24" i="1" s="1"/>
  <c r="V23" i="1"/>
  <c r="T23" i="1"/>
  <c r="U23" i="1" s="1"/>
  <c r="V22" i="1"/>
  <c r="T22" i="1"/>
  <c r="U22" i="1" s="1"/>
  <c r="V21" i="1"/>
  <c r="T21" i="1"/>
  <c r="U21" i="1" s="1"/>
  <c r="V20" i="1"/>
  <c r="T20" i="1"/>
  <c r="U20" i="1" s="1"/>
  <c r="V18" i="1"/>
  <c r="T18" i="1"/>
  <c r="U18" i="1" s="1"/>
  <c r="V17" i="1"/>
  <c r="T17" i="1"/>
  <c r="U17" i="1" s="1"/>
  <c r="V16" i="1"/>
  <c r="T16" i="1"/>
  <c r="U16" i="1" s="1"/>
  <c r="V15" i="1"/>
  <c r="T15" i="1"/>
  <c r="U15" i="1" s="1"/>
  <c r="V14" i="1"/>
  <c r="T14" i="1"/>
  <c r="U14" i="1" s="1"/>
  <c r="V13" i="1"/>
  <c r="T13" i="1"/>
  <c r="U13" i="1" s="1"/>
  <c r="V12" i="1"/>
  <c r="T12" i="1"/>
  <c r="U12" i="1" s="1"/>
  <c r="V10" i="1"/>
  <c r="T10" i="1"/>
  <c r="U10" i="1" s="1"/>
  <c r="V9" i="1"/>
  <c r="T9" i="1"/>
  <c r="U9" i="1" s="1"/>
  <c r="V8" i="1"/>
  <c r="T8" i="1"/>
  <c r="U8" i="1" s="1"/>
  <c r="V7" i="1"/>
  <c r="T7" i="1"/>
  <c r="U7" i="1" s="1"/>
  <c r="V6" i="1"/>
  <c r="T6" i="1"/>
  <c r="U6" i="1" s="1"/>
  <c r="V5" i="1"/>
  <c r="T5" i="1"/>
  <c r="U5" i="1" s="1"/>
  <c r="V4" i="1"/>
  <c r="T4" i="1"/>
  <c r="U4" i="1" s="1"/>
  <c r="U3" i="1"/>
  <c r="V3" i="1" s="1"/>
  <c r="T3" i="1"/>
  <c r="O50" i="1"/>
  <c r="P50" i="1" s="1"/>
  <c r="Q50" i="1" s="1"/>
  <c r="O49" i="1"/>
  <c r="P49" i="1" s="1"/>
  <c r="Q49" i="1" s="1"/>
  <c r="O48" i="1"/>
  <c r="P48" i="1" s="1"/>
  <c r="Q48" i="1" s="1"/>
  <c r="O47" i="1"/>
  <c r="P47" i="1" s="1"/>
  <c r="Q47" i="1" s="1"/>
  <c r="O46" i="1"/>
  <c r="P46" i="1" s="1"/>
  <c r="Q46" i="1" s="1"/>
  <c r="O45" i="1"/>
  <c r="P45" i="1" s="1"/>
  <c r="Q45" i="1" s="1"/>
  <c r="O44" i="1"/>
  <c r="P44" i="1" s="1"/>
  <c r="Q44" i="1" s="1"/>
  <c r="O42" i="1"/>
  <c r="P42" i="1" s="1"/>
  <c r="Q42" i="1" s="1"/>
  <c r="O41" i="1"/>
  <c r="P41" i="1" s="1"/>
  <c r="Q41" i="1" s="1"/>
  <c r="O40" i="1"/>
  <c r="P40" i="1" s="1"/>
  <c r="Q40" i="1" s="1"/>
  <c r="O39" i="1"/>
  <c r="P39" i="1" s="1"/>
  <c r="Q39" i="1" s="1"/>
  <c r="O38" i="1"/>
  <c r="P38" i="1" s="1"/>
  <c r="Q38" i="1" s="1"/>
  <c r="O37" i="1"/>
  <c r="P37" i="1" s="1"/>
  <c r="Q37" i="1" s="1"/>
  <c r="O36" i="1"/>
  <c r="P36" i="1" s="1"/>
  <c r="Q36" i="1" s="1"/>
  <c r="O34" i="1"/>
  <c r="P34" i="1" s="1"/>
  <c r="Q34" i="1" s="1"/>
  <c r="O33" i="1"/>
  <c r="P33" i="1" s="1"/>
  <c r="Q33" i="1" s="1"/>
  <c r="O32" i="1"/>
  <c r="P32" i="1" s="1"/>
  <c r="Q32" i="1" s="1"/>
  <c r="O31" i="1"/>
  <c r="P31" i="1" s="1"/>
  <c r="Q31" i="1" s="1"/>
  <c r="O30" i="1"/>
  <c r="P30" i="1" s="1"/>
  <c r="Q30" i="1" s="1"/>
  <c r="O29" i="1"/>
  <c r="P29" i="1" s="1"/>
  <c r="Q29" i="1" s="1"/>
  <c r="O28" i="1"/>
  <c r="P28" i="1" s="1"/>
  <c r="Q28" i="1" s="1"/>
  <c r="O26" i="1"/>
  <c r="P26" i="1" s="1"/>
  <c r="Q26" i="1" s="1"/>
  <c r="O25" i="1"/>
  <c r="P25" i="1" s="1"/>
  <c r="Q25" i="1" s="1"/>
  <c r="O24" i="1"/>
  <c r="P24" i="1" s="1"/>
  <c r="Q24" i="1" s="1"/>
  <c r="O23" i="1"/>
  <c r="P23" i="1" s="1"/>
  <c r="Q23" i="1" s="1"/>
  <c r="O22" i="1"/>
  <c r="P22" i="1" s="1"/>
  <c r="Q22" i="1" s="1"/>
  <c r="O21" i="1"/>
  <c r="P21" i="1" s="1"/>
  <c r="Q21" i="1" s="1"/>
  <c r="O20" i="1"/>
  <c r="P20" i="1" s="1"/>
  <c r="Q20" i="1" s="1"/>
  <c r="O18" i="1"/>
  <c r="P18" i="1" s="1"/>
  <c r="Q18" i="1" s="1"/>
  <c r="O17" i="1"/>
  <c r="P17" i="1" s="1"/>
  <c r="Q17" i="1" s="1"/>
  <c r="O16" i="1"/>
  <c r="P16" i="1" s="1"/>
  <c r="Q16" i="1" s="1"/>
  <c r="O15" i="1"/>
  <c r="P15" i="1" s="1"/>
  <c r="Q15" i="1" s="1"/>
  <c r="O14" i="1"/>
  <c r="P14" i="1" s="1"/>
  <c r="Q14" i="1" s="1"/>
  <c r="O13" i="1"/>
  <c r="P13" i="1" s="1"/>
  <c r="Q13" i="1" s="1"/>
  <c r="O12" i="1"/>
  <c r="P12" i="1" s="1"/>
  <c r="Q12" i="1" s="1"/>
  <c r="O10" i="1"/>
  <c r="P10" i="1" s="1"/>
  <c r="Q10" i="1" s="1"/>
  <c r="O9" i="1"/>
  <c r="P9" i="1" s="1"/>
  <c r="Q9" i="1" s="1"/>
  <c r="O8" i="1"/>
  <c r="P8" i="1" s="1"/>
  <c r="Q8" i="1" s="1"/>
  <c r="O7" i="1"/>
  <c r="P7" i="1" s="1"/>
  <c r="Q7" i="1" s="1"/>
  <c r="O6" i="1"/>
  <c r="P6" i="1" s="1"/>
  <c r="Q6" i="1" s="1"/>
  <c r="O5" i="1"/>
  <c r="P5" i="1" s="1"/>
  <c r="Q5" i="1" s="1"/>
  <c r="O4" i="1"/>
  <c r="P4" i="1" s="1"/>
  <c r="Q4" i="1" s="1"/>
  <c r="O3" i="1"/>
  <c r="P3" i="1" s="1"/>
  <c r="Q3" i="1" s="1"/>
  <c r="J50" i="1"/>
  <c r="K50" i="1" s="1"/>
  <c r="L50" i="1" s="1"/>
  <c r="J49" i="1"/>
  <c r="K49" i="1" s="1"/>
  <c r="L49" i="1" s="1"/>
  <c r="J48" i="1"/>
  <c r="K48" i="1" s="1"/>
  <c r="L48" i="1" s="1"/>
  <c r="J47" i="1"/>
  <c r="K47" i="1" s="1"/>
  <c r="L47" i="1" s="1"/>
  <c r="J46" i="1"/>
  <c r="K46" i="1" s="1"/>
  <c r="L46" i="1" s="1"/>
  <c r="J45" i="1"/>
  <c r="K45" i="1" s="1"/>
  <c r="L45" i="1" s="1"/>
  <c r="J44" i="1"/>
  <c r="K44" i="1" s="1"/>
  <c r="L44" i="1" s="1"/>
  <c r="J42" i="1"/>
  <c r="K42" i="1" s="1"/>
  <c r="L42" i="1" s="1"/>
  <c r="J41" i="1"/>
  <c r="K41" i="1" s="1"/>
  <c r="L41" i="1" s="1"/>
  <c r="J40" i="1"/>
  <c r="K40" i="1" s="1"/>
  <c r="L40" i="1" s="1"/>
  <c r="J39" i="1"/>
  <c r="K39" i="1" s="1"/>
  <c r="L39" i="1" s="1"/>
  <c r="J38" i="1"/>
  <c r="K38" i="1" s="1"/>
  <c r="L38" i="1" s="1"/>
  <c r="J37" i="1"/>
  <c r="K37" i="1" s="1"/>
  <c r="L37" i="1" s="1"/>
  <c r="J36" i="1"/>
  <c r="K36" i="1" s="1"/>
  <c r="L36" i="1" s="1"/>
  <c r="J34" i="1"/>
  <c r="K34" i="1" s="1"/>
  <c r="L34" i="1" s="1"/>
  <c r="J33" i="1"/>
  <c r="K33" i="1" s="1"/>
  <c r="L33" i="1" s="1"/>
  <c r="J32" i="1"/>
  <c r="K32" i="1" s="1"/>
  <c r="L32" i="1" s="1"/>
  <c r="J31" i="1"/>
  <c r="K31" i="1" s="1"/>
  <c r="L31" i="1" s="1"/>
  <c r="J30" i="1"/>
  <c r="K30" i="1" s="1"/>
  <c r="L30" i="1" s="1"/>
  <c r="J29" i="1"/>
  <c r="K29" i="1" s="1"/>
  <c r="L29" i="1" s="1"/>
  <c r="J28" i="1"/>
  <c r="K28" i="1" s="1"/>
  <c r="L28" i="1" s="1"/>
  <c r="J26" i="1"/>
  <c r="K26" i="1" s="1"/>
  <c r="L26" i="1" s="1"/>
  <c r="J25" i="1"/>
  <c r="K25" i="1" s="1"/>
  <c r="L25" i="1" s="1"/>
  <c r="J24" i="1"/>
  <c r="K24" i="1" s="1"/>
  <c r="L24" i="1" s="1"/>
  <c r="J23" i="1"/>
  <c r="K23" i="1" s="1"/>
  <c r="L23" i="1" s="1"/>
  <c r="J22" i="1"/>
  <c r="K22" i="1" s="1"/>
  <c r="L22" i="1" s="1"/>
  <c r="J21" i="1"/>
  <c r="K21" i="1" s="1"/>
  <c r="L21" i="1" s="1"/>
  <c r="J20" i="1"/>
  <c r="K20" i="1" s="1"/>
  <c r="L20" i="1" s="1"/>
  <c r="J18" i="1"/>
  <c r="K18" i="1" s="1"/>
  <c r="L18" i="1" s="1"/>
  <c r="J17" i="1"/>
  <c r="K17" i="1" s="1"/>
  <c r="L17" i="1" s="1"/>
  <c r="J16" i="1"/>
  <c r="K16" i="1" s="1"/>
  <c r="L16" i="1" s="1"/>
  <c r="J15" i="1"/>
  <c r="K15" i="1" s="1"/>
  <c r="L15" i="1" s="1"/>
  <c r="J14" i="1"/>
  <c r="K14" i="1" s="1"/>
  <c r="L14" i="1" s="1"/>
  <c r="J13" i="1"/>
  <c r="K13" i="1" s="1"/>
  <c r="L13" i="1" s="1"/>
  <c r="J12" i="1"/>
  <c r="K12" i="1" s="1"/>
  <c r="L12" i="1" s="1"/>
  <c r="J10" i="1"/>
  <c r="K10" i="1" s="1"/>
  <c r="L10" i="1" s="1"/>
  <c r="J9" i="1"/>
  <c r="K9" i="1" s="1"/>
  <c r="L9" i="1" s="1"/>
  <c r="J8" i="1"/>
  <c r="K8" i="1" s="1"/>
  <c r="L8" i="1" s="1"/>
  <c r="J7" i="1"/>
  <c r="K7" i="1" s="1"/>
  <c r="L7" i="1" s="1"/>
  <c r="J6" i="1"/>
  <c r="K6" i="1" s="1"/>
  <c r="L6" i="1" s="1"/>
  <c r="J5" i="1"/>
  <c r="K5" i="1" s="1"/>
  <c r="L5" i="1" s="1"/>
  <c r="J4" i="1"/>
  <c r="K4" i="1" s="1"/>
  <c r="L4" i="1" s="1"/>
  <c r="J3" i="1"/>
  <c r="K3" i="1" s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4" i="1"/>
  <c r="G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F4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0" i="1"/>
  <c r="G3" i="1"/>
  <c r="F3" i="1"/>
  <c r="CO50" i="1" l="1"/>
  <c r="CO49" i="1"/>
  <c r="CO48" i="1"/>
  <c r="CO47" i="1"/>
  <c r="CO46" i="1"/>
  <c r="CO45" i="1"/>
  <c r="CO44" i="1"/>
  <c r="CO42" i="1"/>
  <c r="CO41" i="1"/>
  <c r="CO40" i="1"/>
  <c r="CO39" i="1"/>
  <c r="CO38" i="1"/>
  <c r="CO37" i="1"/>
  <c r="CO36" i="1"/>
  <c r="CO34" i="1"/>
  <c r="CO33" i="1"/>
  <c r="CO32" i="1"/>
  <c r="CO31" i="1"/>
  <c r="CO30" i="1"/>
  <c r="CO29" i="1"/>
  <c r="CO28" i="1"/>
  <c r="CO26" i="1"/>
  <c r="CO25" i="1"/>
  <c r="CO24" i="1"/>
  <c r="CO23" i="1"/>
  <c r="CO22" i="1"/>
  <c r="CO21" i="1"/>
  <c r="CO20" i="1"/>
  <c r="CO18" i="1"/>
  <c r="CO17" i="1"/>
  <c r="CO16" i="1"/>
  <c r="CO15" i="1"/>
  <c r="CO14" i="1"/>
  <c r="CO13" i="1"/>
  <c r="CO12" i="1"/>
  <c r="CO10" i="1"/>
  <c r="CO9" i="1"/>
  <c r="CO8" i="1"/>
  <c r="CO7" i="1"/>
  <c r="CO6" i="1"/>
  <c r="CO5" i="1"/>
  <c r="CO4" i="1"/>
  <c r="CJ50" i="1"/>
  <c r="CJ49" i="1"/>
  <c r="CJ48" i="1"/>
  <c r="CJ47" i="1"/>
  <c r="CJ46" i="1"/>
  <c r="CJ45" i="1"/>
  <c r="CJ44" i="1"/>
  <c r="CJ42" i="1"/>
  <c r="CJ41" i="1"/>
  <c r="CJ40" i="1"/>
  <c r="CJ39" i="1"/>
  <c r="CJ38" i="1"/>
  <c r="CJ37" i="1"/>
  <c r="CJ36" i="1"/>
  <c r="CJ34" i="1"/>
  <c r="CJ33" i="1"/>
  <c r="CJ32" i="1"/>
  <c r="CJ31" i="1"/>
  <c r="CJ30" i="1"/>
  <c r="CJ29" i="1"/>
  <c r="CJ28" i="1"/>
  <c r="CJ26" i="1"/>
  <c r="CJ25" i="1"/>
  <c r="CJ24" i="1"/>
  <c r="CJ23" i="1"/>
  <c r="CJ22" i="1"/>
  <c r="CJ21" i="1"/>
  <c r="CJ20" i="1"/>
  <c r="CJ18" i="1"/>
  <c r="CJ17" i="1"/>
  <c r="CJ16" i="1"/>
  <c r="CJ15" i="1"/>
  <c r="CJ14" i="1"/>
  <c r="CJ13" i="1"/>
  <c r="CJ12" i="1"/>
  <c r="CJ10" i="1"/>
  <c r="CJ9" i="1"/>
  <c r="CJ8" i="1"/>
  <c r="CJ7" i="1"/>
  <c r="CJ6" i="1"/>
  <c r="CJ5" i="1"/>
  <c r="CJ4" i="1"/>
  <c r="CE50" i="1"/>
  <c r="CE49" i="1"/>
  <c r="CE48" i="1"/>
  <c r="CE47" i="1"/>
  <c r="CE46" i="1"/>
  <c r="CE45" i="1"/>
  <c r="CE44" i="1"/>
  <c r="CE42" i="1"/>
  <c r="CE41" i="1"/>
  <c r="CE40" i="1"/>
  <c r="CE39" i="1"/>
  <c r="CE38" i="1"/>
  <c r="CE37" i="1"/>
  <c r="CE36" i="1"/>
  <c r="CE34" i="1"/>
  <c r="CE33" i="1"/>
  <c r="CE32" i="1"/>
  <c r="CE31" i="1"/>
  <c r="CE30" i="1"/>
  <c r="CE29" i="1"/>
  <c r="CE28" i="1"/>
  <c r="CE26" i="1"/>
  <c r="CE25" i="1"/>
  <c r="CE24" i="1"/>
  <c r="CE23" i="1"/>
  <c r="CE22" i="1"/>
  <c r="CE21" i="1"/>
  <c r="CE20" i="1"/>
  <c r="CE18" i="1"/>
  <c r="CE17" i="1"/>
  <c r="CE16" i="1"/>
  <c r="CE15" i="1"/>
  <c r="CE14" i="1"/>
  <c r="CE13" i="1"/>
  <c r="CE12" i="1"/>
  <c r="CE10" i="1"/>
  <c r="CE9" i="1"/>
  <c r="CE8" i="1"/>
  <c r="CE7" i="1"/>
  <c r="CE6" i="1"/>
  <c r="CE5" i="1"/>
  <c r="CE4" i="1"/>
  <c r="BZ50" i="1"/>
  <c r="BZ49" i="1"/>
  <c r="BZ48" i="1"/>
  <c r="BZ47" i="1"/>
  <c r="BZ46" i="1"/>
  <c r="BZ45" i="1"/>
  <c r="BZ44" i="1"/>
  <c r="BZ42" i="1"/>
  <c r="BZ41" i="1"/>
  <c r="BZ40" i="1"/>
  <c r="BZ39" i="1"/>
  <c r="BZ38" i="1"/>
  <c r="BZ37" i="1"/>
  <c r="BZ36" i="1"/>
  <c r="BZ34" i="1"/>
  <c r="BZ33" i="1"/>
  <c r="BZ32" i="1"/>
  <c r="BZ31" i="1"/>
  <c r="BZ30" i="1"/>
  <c r="BZ29" i="1"/>
  <c r="BZ28" i="1"/>
  <c r="BZ26" i="1"/>
  <c r="BZ25" i="1"/>
  <c r="BZ24" i="1"/>
  <c r="BZ23" i="1"/>
  <c r="BZ22" i="1"/>
  <c r="BZ21" i="1"/>
  <c r="BZ20" i="1"/>
  <c r="BZ17" i="1"/>
  <c r="BZ16" i="1"/>
  <c r="BZ15" i="1"/>
  <c r="BZ14" i="1"/>
  <c r="BZ13" i="1"/>
  <c r="BZ12" i="1"/>
  <c r="BZ10" i="1"/>
  <c r="BZ9" i="1"/>
  <c r="BZ8" i="1"/>
  <c r="BZ7" i="1"/>
  <c r="BZ4" i="1"/>
  <c r="BZ18" i="1"/>
  <c r="BZ6" i="1"/>
  <c r="BZ5" i="1"/>
  <c r="BU50" i="1"/>
  <c r="BU49" i="1"/>
  <c r="BU48" i="1"/>
  <c r="BU47" i="1"/>
  <c r="BU46" i="1"/>
  <c r="BU45" i="1"/>
  <c r="BU44" i="1"/>
  <c r="BU42" i="1"/>
  <c r="BU41" i="1"/>
  <c r="BU40" i="1"/>
  <c r="BU39" i="1"/>
  <c r="BU38" i="1"/>
  <c r="BU37" i="1"/>
  <c r="BU36" i="1"/>
  <c r="BU34" i="1"/>
  <c r="BU33" i="1"/>
  <c r="BU32" i="1"/>
  <c r="BU31" i="1"/>
  <c r="BU30" i="1"/>
  <c r="BU29" i="1"/>
  <c r="BU28" i="1"/>
  <c r="BU26" i="1"/>
  <c r="BU25" i="1"/>
  <c r="BU24" i="1"/>
  <c r="BU23" i="1"/>
  <c r="BU22" i="1"/>
  <c r="BU21" i="1"/>
  <c r="BU20" i="1"/>
  <c r="BU18" i="1"/>
  <c r="BU17" i="1"/>
  <c r="BU16" i="1"/>
  <c r="BU15" i="1"/>
  <c r="BU14" i="1"/>
  <c r="BU13" i="1"/>
  <c r="BU12" i="1"/>
  <c r="BU10" i="1"/>
  <c r="BU9" i="1"/>
  <c r="BU8" i="1"/>
  <c r="BU7" i="1"/>
  <c r="BU6" i="1"/>
  <c r="BU5" i="1"/>
  <c r="BU4" i="1"/>
  <c r="BP50" i="1"/>
  <c r="BP49" i="1"/>
  <c r="BP48" i="1"/>
  <c r="BP47" i="1"/>
  <c r="BP46" i="1"/>
  <c r="BP45" i="1"/>
  <c r="BP44" i="1"/>
  <c r="BP42" i="1"/>
  <c r="BP41" i="1"/>
  <c r="BP40" i="1"/>
  <c r="BP39" i="1"/>
  <c r="BP38" i="1"/>
  <c r="BP37" i="1"/>
  <c r="BP36" i="1"/>
  <c r="BP34" i="1"/>
  <c r="BP33" i="1"/>
  <c r="BP32" i="1"/>
  <c r="BP31" i="1"/>
  <c r="BP30" i="1"/>
  <c r="BP29" i="1"/>
  <c r="BP28" i="1"/>
  <c r="BP26" i="1"/>
  <c r="BP25" i="1"/>
  <c r="BP24" i="1"/>
  <c r="BP23" i="1"/>
  <c r="BP22" i="1"/>
  <c r="BP21" i="1"/>
  <c r="BP20" i="1"/>
  <c r="BP18" i="1"/>
  <c r="BP17" i="1"/>
  <c r="BP16" i="1"/>
  <c r="BP15" i="1"/>
  <c r="BP14" i="1"/>
  <c r="BP13" i="1"/>
  <c r="BP12" i="1"/>
  <c r="BP10" i="1"/>
  <c r="BP9" i="1"/>
  <c r="BP8" i="1"/>
  <c r="BP7" i="1"/>
  <c r="BP6" i="1"/>
  <c r="BP5" i="1"/>
  <c r="BP4" i="1"/>
  <c r="BK50" i="1"/>
  <c r="BK49" i="1"/>
  <c r="BK48" i="1"/>
  <c r="BK47" i="1"/>
  <c r="BK46" i="1"/>
  <c r="BK45" i="1"/>
  <c r="BK44" i="1"/>
  <c r="BK42" i="1"/>
  <c r="BK41" i="1"/>
  <c r="BK40" i="1"/>
  <c r="BK39" i="1"/>
  <c r="BK38" i="1"/>
  <c r="BK37" i="1"/>
  <c r="BK36" i="1"/>
  <c r="BK34" i="1"/>
  <c r="BK33" i="1"/>
  <c r="BK32" i="1"/>
  <c r="BK31" i="1"/>
  <c r="BK30" i="1"/>
  <c r="BK29" i="1"/>
  <c r="BK28" i="1"/>
  <c r="BK26" i="1"/>
  <c r="BK25" i="1"/>
  <c r="BK24" i="1"/>
  <c r="BK23" i="1"/>
  <c r="BK22" i="1"/>
  <c r="BK21" i="1"/>
  <c r="BK20" i="1"/>
  <c r="BK18" i="1"/>
  <c r="BK17" i="1"/>
  <c r="BK16" i="1"/>
  <c r="BK15" i="1"/>
  <c r="BK14" i="1"/>
  <c r="BK13" i="1"/>
  <c r="BK12" i="1"/>
  <c r="BK10" i="1"/>
  <c r="BK9" i="1"/>
  <c r="BK8" i="1"/>
  <c r="BK7" i="1"/>
  <c r="BK6" i="1"/>
  <c r="BK5" i="1"/>
  <c r="BK4" i="1"/>
  <c r="BF50" i="1"/>
  <c r="BF49" i="1"/>
  <c r="BF48" i="1"/>
  <c r="BF47" i="1"/>
  <c r="BF46" i="1"/>
  <c r="BF45" i="1"/>
  <c r="BF44" i="1"/>
  <c r="BF42" i="1"/>
  <c r="BF41" i="1"/>
  <c r="BF40" i="1"/>
  <c r="BF39" i="1"/>
  <c r="BF38" i="1"/>
  <c r="BF37" i="1"/>
  <c r="BF36" i="1"/>
  <c r="BF34" i="1"/>
  <c r="BF33" i="1"/>
  <c r="BF32" i="1"/>
  <c r="BF31" i="1"/>
  <c r="BF30" i="1"/>
  <c r="BF29" i="1"/>
  <c r="BF28" i="1"/>
  <c r="BF26" i="1"/>
  <c r="BF25" i="1"/>
  <c r="BF24" i="1"/>
  <c r="BF23" i="1"/>
  <c r="BF22" i="1"/>
  <c r="BF21" i="1"/>
  <c r="BF20" i="1"/>
  <c r="BF18" i="1"/>
  <c r="BF17" i="1"/>
  <c r="BF16" i="1"/>
  <c r="BF15" i="1"/>
  <c r="BF14" i="1"/>
  <c r="BF13" i="1"/>
  <c r="BF12" i="1"/>
  <c r="BF10" i="1"/>
  <c r="BF9" i="1"/>
  <c r="BF8" i="1"/>
  <c r="BF7" i="1"/>
  <c r="BF6" i="1"/>
  <c r="BF5" i="1"/>
  <c r="BF4" i="1"/>
  <c r="BA50" i="1"/>
  <c r="BA49" i="1"/>
  <c r="BA48" i="1"/>
  <c r="BA47" i="1"/>
  <c r="BA46" i="1"/>
  <c r="BA45" i="1"/>
  <c r="BA44" i="1"/>
  <c r="BA42" i="1"/>
  <c r="BA41" i="1"/>
  <c r="BA40" i="1"/>
  <c r="BA39" i="1"/>
  <c r="BA38" i="1"/>
  <c r="BA37" i="1"/>
  <c r="BA36" i="1"/>
  <c r="BA34" i="1"/>
  <c r="BA33" i="1"/>
  <c r="BA32" i="1"/>
  <c r="BA31" i="1"/>
  <c r="BA30" i="1"/>
  <c r="BA29" i="1"/>
  <c r="BA28" i="1"/>
  <c r="BA26" i="1"/>
  <c r="BA25" i="1"/>
  <c r="BA24" i="1"/>
  <c r="BA23" i="1"/>
  <c r="BA22" i="1"/>
  <c r="BA21" i="1"/>
  <c r="BA20" i="1"/>
  <c r="BA18" i="1"/>
  <c r="BA17" i="1"/>
  <c r="BA16" i="1"/>
  <c r="BA15" i="1"/>
  <c r="BA14" i="1"/>
  <c r="BA13" i="1"/>
  <c r="BA12" i="1"/>
  <c r="BA10" i="1"/>
  <c r="BA9" i="1"/>
  <c r="BA8" i="1"/>
  <c r="BA7" i="1"/>
  <c r="BA6" i="1"/>
  <c r="BA5" i="1"/>
  <c r="BA4" i="1"/>
  <c r="AV50" i="1"/>
  <c r="AV49" i="1"/>
  <c r="AV48" i="1"/>
  <c r="AV47" i="1"/>
  <c r="AV46" i="1"/>
  <c r="AV45" i="1"/>
  <c r="AV44" i="1"/>
  <c r="AV42" i="1"/>
  <c r="AV41" i="1"/>
  <c r="AV40" i="1"/>
  <c r="AV39" i="1"/>
  <c r="AV38" i="1"/>
  <c r="AV37" i="1"/>
  <c r="AV36" i="1"/>
  <c r="AV34" i="1"/>
  <c r="AV33" i="1"/>
  <c r="AV32" i="1"/>
  <c r="AV31" i="1"/>
  <c r="AV30" i="1"/>
  <c r="AV29" i="1"/>
  <c r="AV28" i="1"/>
  <c r="AV26" i="1"/>
  <c r="AV25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0" i="1"/>
  <c r="AV9" i="1"/>
  <c r="AV8" i="1"/>
  <c r="AV7" i="1"/>
  <c r="AV6" i="1"/>
  <c r="AV5" i="1"/>
  <c r="AV4" i="1"/>
  <c r="AQ50" i="1"/>
  <c r="AQ49" i="1"/>
  <c r="AQ48" i="1"/>
  <c r="AQ47" i="1"/>
  <c r="AQ46" i="1"/>
  <c r="AQ45" i="1"/>
  <c r="AQ44" i="1"/>
  <c r="AQ42" i="1"/>
  <c r="AQ41" i="1"/>
  <c r="AQ40" i="1"/>
  <c r="AQ39" i="1"/>
  <c r="AQ38" i="1"/>
  <c r="AQ37" i="1"/>
  <c r="AQ36" i="1"/>
  <c r="AQ34" i="1"/>
  <c r="AQ33" i="1"/>
  <c r="AQ32" i="1"/>
  <c r="AQ31" i="1"/>
  <c r="AQ30" i="1"/>
  <c r="AQ29" i="1"/>
  <c r="AQ28" i="1"/>
  <c r="AQ26" i="1"/>
  <c r="AQ25" i="1"/>
  <c r="AQ24" i="1"/>
  <c r="AQ23" i="1"/>
  <c r="AQ22" i="1"/>
  <c r="AQ21" i="1"/>
  <c r="AQ20" i="1"/>
  <c r="AQ18" i="1"/>
  <c r="AQ17" i="1"/>
  <c r="AQ16" i="1"/>
  <c r="AQ15" i="1"/>
  <c r="AQ14" i="1"/>
  <c r="AQ13" i="1"/>
  <c r="AQ12" i="1"/>
  <c r="AQ10" i="1"/>
  <c r="AQ9" i="1"/>
  <c r="AQ8" i="1"/>
  <c r="AQ7" i="1"/>
  <c r="AQ6" i="1"/>
  <c r="AQ5" i="1"/>
  <c r="AQ4" i="1"/>
  <c r="AL50" i="1"/>
  <c r="AL49" i="1"/>
  <c r="AL48" i="1"/>
  <c r="AL47" i="1"/>
  <c r="AL46" i="1"/>
  <c r="AL45" i="1"/>
  <c r="AL44" i="1"/>
  <c r="AL42" i="1"/>
  <c r="AL41" i="1"/>
  <c r="AL40" i="1"/>
  <c r="AL39" i="1"/>
  <c r="AL38" i="1"/>
  <c r="AL37" i="1"/>
  <c r="AL36" i="1"/>
  <c r="AL34" i="1"/>
  <c r="AL33" i="1"/>
  <c r="AL32" i="1"/>
  <c r="AL31" i="1"/>
  <c r="AL30" i="1"/>
  <c r="AL29" i="1"/>
  <c r="AL28" i="1"/>
  <c r="AL26" i="1"/>
  <c r="AL25" i="1"/>
  <c r="AL24" i="1"/>
  <c r="AL23" i="1"/>
  <c r="AL22" i="1"/>
  <c r="AL21" i="1"/>
  <c r="AL20" i="1"/>
  <c r="AL18" i="1"/>
  <c r="AL17" i="1"/>
  <c r="AL16" i="1"/>
  <c r="AL15" i="1"/>
  <c r="AL14" i="1"/>
  <c r="AL13" i="1"/>
  <c r="AL12" i="1"/>
  <c r="AL10" i="1"/>
  <c r="AL9" i="1"/>
  <c r="AL8" i="1"/>
  <c r="AL7" i="1"/>
  <c r="AL6" i="1"/>
  <c r="AL5" i="1"/>
  <c r="AL4" i="1"/>
  <c r="AG50" i="1"/>
  <c r="AG49" i="1"/>
  <c r="AG48" i="1"/>
  <c r="AG47" i="1"/>
  <c r="AG46" i="1"/>
  <c r="AG45" i="1"/>
  <c r="AG44" i="1"/>
  <c r="AG42" i="1"/>
  <c r="AG41" i="1"/>
  <c r="AG40" i="1"/>
  <c r="AG39" i="1"/>
  <c r="AG38" i="1"/>
  <c r="AG37" i="1"/>
  <c r="AG36" i="1"/>
  <c r="AG34" i="1"/>
  <c r="AG33" i="1"/>
  <c r="AG32" i="1"/>
  <c r="AG31" i="1"/>
  <c r="AG30" i="1"/>
  <c r="AG29" i="1"/>
  <c r="AG28" i="1"/>
  <c r="AG26" i="1"/>
  <c r="AG25" i="1"/>
  <c r="AG24" i="1"/>
  <c r="AG23" i="1"/>
  <c r="AG22" i="1"/>
  <c r="AG21" i="1"/>
  <c r="AG20" i="1"/>
  <c r="AG18" i="1"/>
  <c r="AG17" i="1"/>
  <c r="AG16" i="1"/>
  <c r="AG15" i="1"/>
  <c r="AG14" i="1"/>
  <c r="AG13" i="1"/>
  <c r="AG12" i="1"/>
  <c r="AG10" i="1"/>
  <c r="AG9" i="1"/>
  <c r="AG8" i="1"/>
  <c r="AG7" i="1"/>
  <c r="AG6" i="1"/>
  <c r="AG5" i="1"/>
  <c r="AG4" i="1"/>
  <c r="AB50" i="1"/>
  <c r="AB49" i="1"/>
  <c r="AB48" i="1"/>
  <c r="AB47" i="1"/>
  <c r="AB46" i="1"/>
  <c r="AB45" i="1"/>
  <c r="AB44" i="1"/>
  <c r="AB42" i="1"/>
  <c r="AB41" i="1"/>
  <c r="AB40" i="1"/>
  <c r="AB39" i="1"/>
  <c r="AB38" i="1"/>
  <c r="AB37" i="1"/>
  <c r="AB36" i="1"/>
  <c r="AB34" i="1"/>
  <c r="AB33" i="1"/>
  <c r="AB32" i="1"/>
  <c r="AB31" i="1"/>
  <c r="AB30" i="1"/>
  <c r="AB29" i="1"/>
  <c r="AB28" i="1"/>
  <c r="AB26" i="1"/>
  <c r="AB25" i="1"/>
  <c r="AB24" i="1"/>
  <c r="AB23" i="1"/>
  <c r="AB22" i="1"/>
  <c r="AB21" i="1"/>
  <c r="AB20" i="1"/>
  <c r="AB18" i="1"/>
  <c r="AB17" i="1"/>
  <c r="AB16" i="1"/>
  <c r="AB15" i="1"/>
  <c r="AB14" i="1"/>
  <c r="AB13" i="1"/>
  <c r="AB12" i="1"/>
  <c r="AB10" i="1"/>
  <c r="AB9" i="1"/>
  <c r="AB8" i="1"/>
  <c r="AB7" i="1"/>
  <c r="AB6" i="1"/>
  <c r="AB5" i="1"/>
  <c r="AB4" i="1"/>
  <c r="W50" i="1"/>
  <c r="W49" i="1"/>
  <c r="W48" i="1"/>
  <c r="W47" i="1"/>
  <c r="W46" i="1"/>
  <c r="W45" i="1"/>
  <c r="W44" i="1"/>
  <c r="W42" i="1"/>
  <c r="W41" i="1"/>
  <c r="W40" i="1"/>
  <c r="W39" i="1"/>
  <c r="W38" i="1"/>
  <c r="W37" i="1"/>
  <c r="W36" i="1"/>
  <c r="W34" i="1"/>
  <c r="W33" i="1"/>
  <c r="W32" i="1"/>
  <c r="W31" i="1"/>
  <c r="W30" i="1"/>
  <c r="W29" i="1"/>
  <c r="W28" i="1"/>
  <c r="W26" i="1"/>
  <c r="W25" i="1"/>
  <c r="W24" i="1"/>
  <c r="W23" i="1"/>
  <c r="W22" i="1"/>
  <c r="W21" i="1"/>
  <c r="W20" i="1"/>
  <c r="W18" i="1"/>
  <c r="W17" i="1"/>
  <c r="W16" i="1"/>
  <c r="W15" i="1"/>
  <c r="W14" i="1"/>
  <c r="W13" i="1"/>
  <c r="W12" i="1"/>
  <c r="W10" i="1"/>
  <c r="W9" i="1"/>
  <c r="W8" i="1"/>
  <c r="W7" i="1"/>
  <c r="W6" i="1"/>
  <c r="W5" i="1"/>
  <c r="W4" i="1"/>
  <c r="R50" i="1"/>
  <c r="R49" i="1"/>
  <c r="R48" i="1"/>
  <c r="R47" i="1"/>
  <c r="R46" i="1"/>
  <c r="R45" i="1"/>
  <c r="R44" i="1"/>
  <c r="R42" i="1"/>
  <c r="R41" i="1"/>
  <c r="R40" i="1"/>
  <c r="R39" i="1"/>
  <c r="R38" i="1"/>
  <c r="R37" i="1"/>
  <c r="R36" i="1"/>
  <c r="R34" i="1"/>
  <c r="R33" i="1"/>
  <c r="R32" i="1"/>
  <c r="R31" i="1"/>
  <c r="R30" i="1"/>
  <c r="R29" i="1"/>
  <c r="R28" i="1"/>
  <c r="R26" i="1"/>
  <c r="R25" i="1"/>
  <c r="R24" i="1"/>
  <c r="R23" i="1"/>
  <c r="R22" i="1"/>
  <c r="R21" i="1"/>
  <c r="R20" i="1"/>
  <c r="R18" i="1"/>
  <c r="R17" i="1"/>
  <c r="R16" i="1"/>
  <c r="R15" i="1"/>
  <c r="R14" i="1"/>
  <c r="R13" i="1"/>
  <c r="R12" i="1"/>
  <c r="R10" i="1"/>
  <c r="R9" i="1"/>
  <c r="R8" i="1"/>
  <c r="R7" i="1"/>
  <c r="R6" i="1"/>
  <c r="R5" i="1"/>
  <c r="R4" i="1"/>
  <c r="M50" i="1"/>
  <c r="M49" i="1"/>
  <c r="M48" i="1"/>
  <c r="M47" i="1"/>
  <c r="M46" i="1"/>
  <c r="M45" i="1"/>
  <c r="M44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8" i="1"/>
  <c r="M17" i="1"/>
  <c r="M16" i="1"/>
  <c r="M15" i="1"/>
  <c r="M14" i="1"/>
  <c r="M13" i="1"/>
  <c r="M12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<sst xmlns="http://schemas.openxmlformats.org/spreadsheetml/2006/main" count="287" uniqueCount="112">
  <si>
    <t>Sample</t>
  </si>
  <si>
    <t xml:space="preserve">45  Sc  [ No Gas ] </t>
  </si>
  <si>
    <t xml:space="preserve">89  Y  [ No Gas ] </t>
  </si>
  <si>
    <t xml:space="preserve">139  La  [ No Gas ] </t>
  </si>
  <si>
    <t xml:space="preserve">140  Ce  [ No Gas ] </t>
  </si>
  <si>
    <t xml:space="preserve">141  Pr  [ No Gas ] </t>
  </si>
  <si>
    <t xml:space="preserve">146  Nd  [ No Gas ] </t>
  </si>
  <si>
    <t xml:space="preserve">147  Sm  [ No Gas ] </t>
  </si>
  <si>
    <t xml:space="preserve">153  Eu  [ No Gas ] </t>
  </si>
  <si>
    <t xml:space="preserve">157  Gd  [ No Gas ] </t>
  </si>
  <si>
    <t xml:space="preserve">159  Tb  [ No Gas ] </t>
  </si>
  <si>
    <t xml:space="preserve">163  Dy  [ No Gas ] </t>
  </si>
  <si>
    <t xml:space="preserve">165  Ho  [ No Gas ] </t>
  </si>
  <si>
    <t xml:space="preserve">166  Er  [ No Gas ] </t>
  </si>
  <si>
    <t xml:space="preserve">169  Tm  [ No Gas ] </t>
  </si>
  <si>
    <t xml:space="preserve">172  Yb  [ No Gas ] </t>
  </si>
  <si>
    <t xml:space="preserve">175  Lu  [ No Gas ] </t>
  </si>
  <si>
    <t xml:space="preserve">232  Th  [ No Gas ] </t>
  </si>
  <si>
    <t xml:space="preserve">238  U  [ No Gas ] </t>
  </si>
  <si>
    <t/>
  </si>
  <si>
    <t>Rjct</t>
  </si>
  <si>
    <t>Sample Name</t>
  </si>
  <si>
    <t>Conc. [ ppb ]</t>
  </si>
  <si>
    <t>GG2-004-INF  100x</t>
  </si>
  <si>
    <t>GG2-004-A -5  100x</t>
  </si>
  <si>
    <t>GG2-004-A-10  100x</t>
  </si>
  <si>
    <t>GG2-004-A-15  100x</t>
  </si>
  <si>
    <t>GG2-004-A-30  100x</t>
  </si>
  <si>
    <t>GG2-004-A-45  100x</t>
  </si>
  <si>
    <t>GG2-004-A-60  100x</t>
  </si>
  <si>
    <t>GG2-004-A-90  100x</t>
  </si>
  <si>
    <t>GG2-004-B -5  100x</t>
  </si>
  <si>
    <t>GG2-004-B-10  100x</t>
  </si>
  <si>
    <t>GG2-004-B-15  100x</t>
  </si>
  <si>
    <t>GG2-004-B-30  100x</t>
  </si>
  <si>
    <t>GG2-004-B-45  100x</t>
  </si>
  <si>
    <t>GG2-004-B-60  100x</t>
  </si>
  <si>
    <t>GG2-004-B-90  100x</t>
  </si>
  <si>
    <t>GG2-004-C-5  100x</t>
  </si>
  <si>
    <t>GG2-004-C-10  100x</t>
  </si>
  <si>
    <t>GG2-004-C-15  100x</t>
  </si>
  <si>
    <t>GG2-004-C-30  100x</t>
  </si>
  <si>
    <t>GG2-004-C-45  100x</t>
  </si>
  <si>
    <t>GG2-004-C-60  100x</t>
  </si>
  <si>
    <t>GG2-004-C-90  100x</t>
  </si>
  <si>
    <t>GG2-004-D-5  100x</t>
  </si>
  <si>
    <t>GG2-004-D-10  100x</t>
  </si>
  <si>
    <t>GG2-004-D-15  100x</t>
  </si>
  <si>
    <t>GG2-004-D-30  100x</t>
  </si>
  <si>
    <t>GG2-004-D-45  100x</t>
  </si>
  <si>
    <t>GG2-004-D-60  100x</t>
  </si>
  <si>
    <t>GG2-004-D-90  100x</t>
  </si>
  <si>
    <t>GG2-004-E -5  100x</t>
  </si>
  <si>
    <t>GG2-004-E-10  100x</t>
  </si>
  <si>
    <t>GG2-004-E-15  100x</t>
  </si>
  <si>
    <t>GG2-004-E-30  100x</t>
  </si>
  <si>
    <t>GG2-004-E-45  100x</t>
  </si>
  <si>
    <t>GG2-004-E-60  100x</t>
  </si>
  <si>
    <t>GG2-004-E-90  100x</t>
  </si>
  <si>
    <t>GG2-004-F -5  100x</t>
  </si>
  <si>
    <t>GG2-004-F-10  100x</t>
  </si>
  <si>
    <t>GG2-004-F-15  100x</t>
  </si>
  <si>
    <t>GG2-004-F-30  100x</t>
  </si>
  <si>
    <t>GG2-004-F-45  100x</t>
  </si>
  <si>
    <t>GG2-004-F-60  100x</t>
  </si>
  <si>
    <t>GG2-004-F-90  100x</t>
  </si>
  <si>
    <t>DF 100</t>
  </si>
  <si>
    <t>Total mg</t>
  </si>
  <si>
    <t>%wt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</si>
  <si>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</si>
  <si>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</si>
  <si>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Vol (L) 0.15</t>
  </si>
  <si>
    <t>Blank Loaded Media</t>
  </si>
  <si>
    <t>Oxidized Carbon</t>
  </si>
  <si>
    <t>Starting conditions</t>
  </si>
  <si>
    <t>Ending conditions</t>
  </si>
  <si>
    <t>Element</t>
  </si>
  <si>
    <t>g/mol</t>
  </si>
  <si>
    <t>Starting mg</t>
  </si>
  <si>
    <t>micromols</t>
  </si>
  <si>
    <t>Ending mg</t>
  </si>
  <si>
    <t>absorbed mgs</t>
  </si>
  <si>
    <t>absorbed micromols</t>
  </si>
  <si>
    <t>% micromoles removed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</si>
  <si>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</si>
  <si>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</si>
  <si>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</si>
  <si>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</si>
  <si>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</si>
  <si>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</si>
  <si>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</si>
  <si>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</si>
  <si>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</si>
  <si>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</si>
  <si>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</si>
  <si>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</si>
  <si>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</si>
  <si>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</si>
  <si>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</si>
  <si>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</si>
  <si>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</si>
  <si>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</si>
  <si>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Totals</t>
  </si>
  <si>
    <t>Ending mg Blank</t>
  </si>
  <si>
    <t>ox</t>
  </si>
  <si>
    <t>This is Brine #2 2.5g media, 150mL, 2 ppm each for each element. Shaken for 90 minutes</t>
  </si>
  <si>
    <t>Sum REE</t>
  </si>
  <si>
    <t>Average conc 90</t>
  </si>
  <si>
    <t>Kd</t>
  </si>
  <si>
    <t>Kd value</t>
  </si>
  <si>
    <t>Average Kd</t>
  </si>
  <si>
    <t>Media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</si>
</sst>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0" fillId="0" borderId="0" xfId="0"/>
    <xf numFmtId="0" fontId="3" fillId="3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top"/>
    </xf>
    <xf numFmtId="164" fontId="3" fillId="3" borderId="1" xfId="1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166" fontId="3" fillId="0" borderId="16" xfId="1" applyNumberFormat="1" applyFont="1" applyBorder="1" applyAlignment="1">
      <alignment horizontal="center" vertical="top"/>
    </xf>
    <xf numFmtId="166" fontId="3" fillId="0" borderId="17" xfId="1" applyNumberFormat="1" applyFont="1" applyBorder="1" applyAlignment="1">
      <alignment horizontal="center" vertical="top"/>
    </xf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4" borderId="8" xfId="0" applyFill="1" applyBorder="1"/>
    <xf numFmtId="165" fontId="3" fillId="4" borderId="11" xfId="0" applyNumberFormat="1" applyFont="1" applyFill="1" applyBorder="1" applyAlignment="1">
      <alignment horizontal="center" vertical="top"/>
    </xf>
    <xf numFmtId="165" fontId="3" fillId="4" borderId="0" xfId="0" applyNumberFormat="1" applyFont="1" applyFill="1" applyBorder="1" applyAlignment="1">
      <alignment horizontal="center" vertical="top"/>
    </xf>
    <xf numFmtId="0" fontId="0" fillId="4" borderId="6" xfId="0" applyFill="1" applyBorder="1"/>
    <xf numFmtId="0" fontId="0" fillId="4" borderId="7" xfId="0" applyFill="1" applyBorder="1"/>
    <xf numFmtId="165" fontId="0" fillId="4" borderId="13" xfId="0" applyNumberFormat="1" applyFill="1" applyBorder="1"/>
    <xf numFmtId="165" fontId="0" fillId="4" borderId="0" xfId="0" applyNumberForma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0" fillId="0" borderId="0" xfId="1" applyNumberFormat="1" applyFont="1"/>
    <xf numFmtId="164" fontId="0" fillId="0" borderId="0" xfId="0" applyNumberFormat="1"/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Brine #2 2.5g Media, 150mL, 2ppm each (GG2-4)       Elements removed on a Micromolar Basis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914128176987759E-2"/>
          <c:y val="0.17289189876481059"/>
          <c:w val="0.88392099373986599"/>
          <c:h val="0.72417370947004422"/>
        </c:manualLayout>
      </c:layout>
      <c:scatterChart>
        <c:scatterStyle val="smoothMarker"/>
        <c:varyColors val="0"/>
        <c:ser>
          <c:idx val="0"/>
          <c:order val="0"/>
          <c:tx>
            <c:v>Blank Loaded</c:v>
          </c:tx>
          <c:marker>
            <c:symbol val="none"/>
          </c:marker>
          <c:xVal>
            <c:numRef>
              <c:f>Micromolar!$A$6:$A$23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Micromolar!$I$6:$I$23</c:f>
              <c:numCache>
                <c:formatCode>0.0%</c:formatCode>
                <c:ptCount val="18"/>
                <c:pt idx="0">
                  <c:v>0.94961240310077522</c:v>
                </c:pt>
                <c:pt idx="1">
                  <c:v>7.692307692307708E-2</c:v>
                </c:pt>
                <c:pt idx="2">
                  <c:v>0.65467625899280579</c:v>
                </c:pt>
                <c:pt idx="3">
                  <c:v>0.73188405797101441</c:v>
                </c:pt>
                <c:pt idx="4">
                  <c:v>0.76449275362318847</c:v>
                </c:pt>
                <c:pt idx="5">
                  <c:v>0.77121771217712176</c:v>
                </c:pt>
                <c:pt idx="6">
                  <c:v>0.78832116788321183</c:v>
                </c:pt>
                <c:pt idx="7">
                  <c:v>0.33906250000000004</c:v>
                </c:pt>
                <c:pt idx="8">
                  <c:v>0.75451263537906144</c:v>
                </c:pt>
                <c:pt idx="9">
                  <c:v>0.75362318840579712</c:v>
                </c:pt>
                <c:pt idx="10">
                  <c:v>0.74339622641509451</c:v>
                </c:pt>
                <c:pt idx="11">
                  <c:v>0.75925925925925941</c:v>
                </c:pt>
                <c:pt idx="12">
                  <c:v>0.76208178438661711</c:v>
                </c:pt>
                <c:pt idx="13">
                  <c:v>0.77067669172932329</c:v>
                </c:pt>
                <c:pt idx="14">
                  <c:v>0.78623188405797106</c:v>
                </c:pt>
                <c:pt idx="15">
                  <c:v>0.78102189781021902</c:v>
                </c:pt>
                <c:pt idx="16">
                  <c:v>0.97397769516728638</c:v>
                </c:pt>
                <c:pt idx="17">
                  <c:v>0.94244604316546765</c:v>
                </c:pt>
              </c:numCache>
            </c:numRef>
          </c:yVal>
          <c:smooth val="1"/>
        </c:ser>
        <c:ser>
          <c:idx val="1"/>
          <c:order val="1"/>
          <c:tx>
            <c:v>Oxidized Carbon</c:v>
          </c:tx>
          <c:marker>
            <c:symbol val="none"/>
          </c:marker>
          <c:xVal>
            <c:numRef>
              <c:f>Micromolar!$A$6:$A$23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Micromolar!$R$6:$R$23</c:f>
              <c:numCache>
                <c:formatCode>0.0%</c:formatCode>
                <c:ptCount val="18"/>
                <c:pt idx="0">
                  <c:v>0.93410852713178294</c:v>
                </c:pt>
                <c:pt idx="1">
                  <c:v>7.692307692307708E-2</c:v>
                </c:pt>
                <c:pt idx="2">
                  <c:v>0.69064748201438864</c:v>
                </c:pt>
                <c:pt idx="3">
                  <c:v>0.73188405797101441</c:v>
                </c:pt>
                <c:pt idx="4">
                  <c:v>0.76086956521739135</c:v>
                </c:pt>
                <c:pt idx="5">
                  <c:v>0.7675276752767527</c:v>
                </c:pt>
                <c:pt idx="6">
                  <c:v>0.78102189781021913</c:v>
                </c:pt>
                <c:pt idx="7">
                  <c:v>0.34062500000000007</c:v>
                </c:pt>
                <c:pt idx="8">
                  <c:v>0.7436823104693141</c:v>
                </c:pt>
                <c:pt idx="9">
                  <c:v>0.73913043478260865</c:v>
                </c:pt>
                <c:pt idx="10">
                  <c:v>0.74716981132075477</c:v>
                </c:pt>
                <c:pt idx="11">
                  <c:v>0.74444444444444435</c:v>
                </c:pt>
                <c:pt idx="12">
                  <c:v>0.74721189591078063</c:v>
                </c:pt>
                <c:pt idx="13">
                  <c:v>0.75563909774436089</c:v>
                </c:pt>
                <c:pt idx="14">
                  <c:v>0.77173913043478259</c:v>
                </c:pt>
                <c:pt idx="15">
                  <c:v>0.76277372262773724</c:v>
                </c:pt>
                <c:pt idx="16">
                  <c:v>0.97397769516728638</c:v>
                </c:pt>
                <c:pt idx="17">
                  <c:v>0.91366906474820131</c:v>
                </c:pt>
              </c:numCache>
            </c:numRef>
          </c:yVal>
          <c:smooth val="1"/>
        </c:ser>
        <c:ser>
          <c:idx val="2"/>
          <c:order val="2"/>
          <c:tx>
            <c:v>7% KGH</c:v>
          </c:tx>
          <c:marker>
            <c:symbol val="none"/>
          </c:marker>
          <c:xVal>
            <c:numRef>
              <c:f>Micromolar!$A$6:$A$23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Micromolar!$AA$6:$AA$23</c:f>
              <c:numCache>
                <c:formatCode>0.0%</c:formatCode>
                <c:ptCount val="18"/>
                <c:pt idx="0">
                  <c:v>0.98449612403100784</c:v>
                </c:pt>
                <c:pt idx="1">
                  <c:v>9.3117408906882568E-2</c:v>
                </c:pt>
                <c:pt idx="2">
                  <c:v>0.82374100719424481</c:v>
                </c:pt>
                <c:pt idx="3">
                  <c:v>0.85144927536231885</c:v>
                </c:pt>
                <c:pt idx="4">
                  <c:v>0.87318840579710155</c:v>
                </c:pt>
                <c:pt idx="5">
                  <c:v>0.8745387453874538</c:v>
                </c:pt>
                <c:pt idx="6">
                  <c:v>0.88686131386861311</c:v>
                </c:pt>
                <c:pt idx="7">
                  <c:v>0.39218750000000002</c:v>
                </c:pt>
                <c:pt idx="8">
                  <c:v>0.86281588447653423</c:v>
                </c:pt>
                <c:pt idx="9">
                  <c:v>0.86231884057971009</c:v>
                </c:pt>
                <c:pt idx="10">
                  <c:v>0.87169811320754709</c:v>
                </c:pt>
                <c:pt idx="11">
                  <c:v>0.8666666666666667</c:v>
                </c:pt>
                <c:pt idx="12">
                  <c:v>0.86617100371747202</c:v>
                </c:pt>
                <c:pt idx="13">
                  <c:v>0.8721804511278195</c:v>
                </c:pt>
                <c:pt idx="14">
                  <c:v>0.88043478260869568</c:v>
                </c:pt>
                <c:pt idx="15">
                  <c:v>0.87956204379562042</c:v>
                </c:pt>
                <c:pt idx="16">
                  <c:v>0.98513011152416363</c:v>
                </c:pt>
                <c:pt idx="17">
                  <c:v>0.96402877697841749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92928"/>
        <c:axId val="95223808"/>
      </c:scatterChart>
      <c:valAx>
        <c:axId val="944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23808"/>
        <c:crosses val="autoZero"/>
        <c:crossBetween val="midCat"/>
      </c:valAx>
      <c:valAx>
        <c:axId val="9522380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94492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349004399816385"/>
          <c:y val="0.55901654619326246"/>
          <c:w val="0.16797104059911772"/>
          <c:h val="0.19186114998224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85724</xdr:rowOff>
    </xdr:from>
    <xdr:to>
      <xdr:col>8</xdr:col>
      <xdr:colOff>1057275</xdr:colOff>
      <xdr:row>45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0"/>
  <sheetViews>
    <sheetView tabSelected="1" workbookViewId="0">
      <pane xSplit="3" ySplit="2" topLeftCell="D39" activePane="bottomRight" state="frozen"/>
      <selection pane="topRight" activeCell="D1" sqref="D1"/>
      <selection pane="bottomLeft" activeCell="A3" sqref="A3"/>
      <selection pane="bottomRight" activeCell="CF63" sqref="CF63"/>
    </sheetView>
  </sheetViews>
  <sheetFormatPr defaultRowHeight="15" x14ac:dyDescent="0.25"/>
  <cols>
    <col min="1" max="1" width="4.85546875" customWidth="1"/>
    <col min="2" max="2" width="4.42578125" customWidth="1"/>
    <col min="3" max="3" width="19.28515625" customWidth="1"/>
    <col min="4" max="4" width="15.42578125" customWidth="1"/>
    <col min="5" max="8" width="15.42578125" style="5" customWidth="1"/>
    <col min="9" max="9" width="15.5703125" customWidth="1"/>
    <col min="10" max="13" width="15.5703125" style="5" customWidth="1"/>
    <col min="14" max="14" width="17.42578125" customWidth="1"/>
    <col min="15" max="18" width="17.42578125" style="5" customWidth="1"/>
    <col min="19" max="19" width="16.85546875" customWidth="1"/>
    <col min="20" max="23" width="16.85546875" style="5" customWidth="1"/>
    <col min="24" max="24" width="17.28515625" customWidth="1"/>
    <col min="25" max="28" width="17.28515625" style="5" customWidth="1"/>
    <col min="29" max="29" width="17.7109375" customWidth="1"/>
    <col min="30" max="33" width="17.7109375" style="5" customWidth="1"/>
    <col min="34" max="34" width="17.42578125" customWidth="1"/>
    <col min="35" max="38" width="17.42578125" style="5" customWidth="1"/>
    <col min="39" max="39" width="17.42578125" customWidth="1"/>
    <col min="40" max="43" width="17.42578125" style="5" customWidth="1"/>
    <col min="44" max="44" width="16.140625" customWidth="1"/>
    <col min="45" max="48" width="16.140625" style="5" customWidth="1"/>
    <col min="49" max="49" width="17.7109375" customWidth="1"/>
    <col min="50" max="53" width="17.7109375" style="5" customWidth="1"/>
    <col min="54" max="54" width="17" customWidth="1"/>
    <col min="55" max="58" width="17" style="5" customWidth="1"/>
    <col min="59" max="59" width="17.28515625" customWidth="1"/>
    <col min="60" max="63" width="17.28515625" style="5" customWidth="1"/>
    <col min="64" max="64" width="17.28515625" customWidth="1"/>
    <col min="65" max="68" width="17.28515625" style="5" customWidth="1"/>
    <col min="69" max="69" width="17.28515625" customWidth="1"/>
    <col min="70" max="73" width="17.28515625" style="5" customWidth="1"/>
    <col min="74" max="74" width="16.85546875" customWidth="1"/>
    <col min="75" max="78" width="16.85546875" style="5" customWidth="1"/>
    <col min="79" max="79" width="17.5703125" customWidth="1"/>
    <col min="80" max="83" width="17.5703125" style="5" customWidth="1"/>
    <col min="84" max="84" width="16.5703125" customWidth="1"/>
    <col min="85" max="88" width="16.5703125" style="5" customWidth="1"/>
    <col min="89" max="89" width="16.85546875" customWidth="1"/>
    <col min="90" max="90" width="16.28515625" customWidth="1"/>
    <col min="91" max="91" width="16.140625" customWidth="1"/>
    <col min="92" max="92" width="16.5703125" customWidth="1"/>
    <col min="93" max="93" width="16.85546875" customWidth="1"/>
  </cols>
  <sheetData>
    <row r="1" spans="1:93" x14ac:dyDescent="0.25">
      <c r="A1" s="53" t="s">
        <v>0</v>
      </c>
      <c r="B1" s="54"/>
      <c r="C1" s="55"/>
      <c r="D1" s="2" t="s">
        <v>1</v>
      </c>
      <c r="E1" s="7" t="s">
        <v>66</v>
      </c>
      <c r="F1" s="7"/>
      <c r="G1" s="7" t="s">
        <v>67</v>
      </c>
      <c r="H1" s="7" t="s">
        <v>68</v>
      </c>
      <c r="I1" s="2" t="s">
        <v>2</v>
      </c>
      <c r="J1" s="7" t="s">
        <v>66</v>
      </c>
      <c r="K1" s="7"/>
      <c r="L1" s="7" t="s">
        <v>67</v>
      </c>
      <c r="M1" s="7" t="s">
        <v>68</v>
      </c>
      <c r="N1" s="2" t="s">
        <v>3</v>
      </c>
      <c r="O1" s="7" t="s">
        <v>66</v>
      </c>
      <c r="P1" s="7"/>
      <c r="Q1" s="7" t="s">
        <v>67</v>
      </c>
      <c r="R1" s="7" t="s">
        <v>68</v>
      </c>
      <c r="S1" s="2" t="s">
        <v>4</v>
      </c>
      <c r="T1" s="7" t="s">
        <v>66</v>
      </c>
      <c r="U1" s="7"/>
      <c r="V1" s="7" t="s">
        <v>67</v>
      </c>
      <c r="W1" s="7" t="s">
        <v>68</v>
      </c>
      <c r="X1" s="2" t="s">
        <v>5</v>
      </c>
      <c r="Y1" s="7" t="s">
        <v>66</v>
      </c>
      <c r="Z1" s="7"/>
      <c r="AA1" s="7" t="s">
        <v>67</v>
      </c>
      <c r="AB1" s="7" t="s">
        <v>68</v>
      </c>
      <c r="AC1" s="2" t="s">
        <v>6</v>
      </c>
      <c r="AD1" s="7" t="s">
        <v>66</v>
      </c>
      <c r="AE1" s="7"/>
      <c r="AF1" s="7" t="s">
        <v>67</v>
      </c>
      <c r="AG1" s="7" t="s">
        <v>68</v>
      </c>
      <c r="AH1" s="2" t="s">
        <v>7</v>
      </c>
      <c r="AI1" s="7" t="s">
        <v>66</v>
      </c>
      <c r="AJ1" s="7"/>
      <c r="AK1" s="7" t="s">
        <v>67</v>
      </c>
      <c r="AL1" s="7" t="s">
        <v>68</v>
      </c>
      <c r="AM1" s="2" t="s">
        <v>8</v>
      </c>
      <c r="AN1" s="7" t="s">
        <v>66</v>
      </c>
      <c r="AO1" s="7"/>
      <c r="AP1" s="7" t="s">
        <v>67</v>
      </c>
      <c r="AQ1" s="7" t="s">
        <v>68</v>
      </c>
      <c r="AR1" s="2" t="s">
        <v>9</v>
      </c>
      <c r="AS1" s="7" t="s">
        <v>66</v>
      </c>
      <c r="AT1" s="7"/>
      <c r="AU1" s="7" t="s">
        <v>67</v>
      </c>
      <c r="AV1" s="7" t="s">
        <v>68</v>
      </c>
      <c r="AW1" s="2" t="s">
        <v>10</v>
      </c>
      <c r="AX1" s="7" t="s">
        <v>66</v>
      </c>
      <c r="AY1" s="7"/>
      <c r="AZ1" s="7" t="s">
        <v>67</v>
      </c>
      <c r="BA1" s="7" t="s">
        <v>68</v>
      </c>
      <c r="BB1" s="2" t="s">
        <v>11</v>
      </c>
      <c r="BC1" s="7" t="s">
        <v>66</v>
      </c>
      <c r="BD1" s="7"/>
      <c r="BE1" s="7" t="s">
        <v>67</v>
      </c>
      <c r="BF1" s="7" t="s">
        <v>68</v>
      </c>
      <c r="BG1" s="2" t="s">
        <v>12</v>
      </c>
      <c r="BH1" s="7" t="s">
        <v>66</v>
      </c>
      <c r="BI1" s="7"/>
      <c r="BJ1" s="7" t="s">
        <v>67</v>
      </c>
      <c r="BK1" s="7" t="s">
        <v>68</v>
      </c>
      <c r="BL1" s="2" t="s">
        <v>13</v>
      </c>
      <c r="BM1" s="7" t="s">
        <v>66</v>
      </c>
      <c r="BN1" s="7"/>
      <c r="BO1" s="7" t="s">
        <v>67</v>
      </c>
      <c r="BP1" s="7" t="s">
        <v>68</v>
      </c>
      <c r="BQ1" s="2" t="s">
        <v>14</v>
      </c>
      <c r="BR1" s="7" t="s">
        <v>66</v>
      </c>
      <c r="BS1" s="7"/>
      <c r="BT1" s="7" t="s">
        <v>67</v>
      </c>
      <c r="BU1" s="7" t="s">
        <v>68</v>
      </c>
      <c r="BV1" s="2" t="s">
        <v>15</v>
      </c>
      <c r="BW1" s="7" t="s">
        <v>66</v>
      </c>
      <c r="BX1" s="7"/>
      <c r="BY1" s="7" t="s">
        <v>67</v>
      </c>
      <c r="BZ1" s="7" t="s">
        <v>68</v>
      </c>
      <c r="CA1" s="2" t="s">
        <v>16</v>
      </c>
      <c r="CB1" s="7" t="s">
        <v>66</v>
      </c>
      <c r="CC1" s="7"/>
      <c r="CD1" s="7" t="s">
        <v>67</v>
      </c>
      <c r="CE1" s="7" t="s">
        <v>68</v>
      </c>
      <c r="CF1" s="2" t="s">
        <v>17</v>
      </c>
      <c r="CG1" s="7" t="s">
        <v>66</v>
      </c>
      <c r="CH1" s="7"/>
      <c r="CI1" s="7" t="s">
        <v>67</v>
      </c>
      <c r="CJ1" s="7" t="s">
        <v>68</v>
      </c>
      <c r="CK1" s="2" t="s">
        <v>18</v>
      </c>
      <c r="CL1" s="7" t="s">
        <v>66</v>
      </c>
      <c r="CM1" s="7"/>
      <c r="CN1" s="7" t="s">
        <v>67</v>
      </c>
      <c r="CO1" s="7" t="s">
        <v>68</v>
      </c>
    </row>
    <row r="2" spans="1:93" x14ac:dyDescent="0.25">
      <c r="A2" s="2" t="s">
        <v>19</v>
      </c>
      <c r="B2" s="2" t="s">
        <v>20</v>
      </c>
      <c r="C2" s="2" t="s">
        <v>21</v>
      </c>
      <c r="D2" s="2" t="s">
        <v>22</v>
      </c>
      <c r="E2" s="7" t="s">
        <v>69</v>
      </c>
      <c r="F2" s="7" t="s">
        <v>70</v>
      </c>
      <c r="G2" s="7" t="s">
        <v>71</v>
      </c>
      <c r="H2" s="7"/>
      <c r="I2" s="2" t="s">
        <v>22</v>
      </c>
      <c r="J2" s="7" t="s">
        <v>69</v>
      </c>
      <c r="K2" s="7" t="s">
        <v>70</v>
      </c>
      <c r="L2" s="7" t="s">
        <v>71</v>
      </c>
      <c r="M2" s="7"/>
      <c r="N2" s="2" t="s">
        <v>22</v>
      </c>
      <c r="O2" s="7" t="s">
        <v>69</v>
      </c>
      <c r="P2" s="7" t="s">
        <v>70</v>
      </c>
      <c r="Q2" s="7" t="s">
        <v>71</v>
      </c>
      <c r="R2" s="7"/>
      <c r="S2" s="2" t="s">
        <v>22</v>
      </c>
      <c r="T2" s="7" t="s">
        <v>69</v>
      </c>
      <c r="U2" s="7" t="s">
        <v>70</v>
      </c>
      <c r="V2" s="7" t="s">
        <v>71</v>
      </c>
      <c r="W2" s="7"/>
      <c r="X2" s="2" t="s">
        <v>22</v>
      </c>
      <c r="Y2" s="7" t="s">
        <v>69</v>
      </c>
      <c r="Z2" s="7" t="s">
        <v>70</v>
      </c>
      <c r="AA2" s="7" t="s">
        <v>71</v>
      </c>
      <c r="AB2" s="7"/>
      <c r="AC2" s="2" t="s">
        <v>22</v>
      </c>
      <c r="AD2" s="7" t="s">
        <v>69</v>
      </c>
      <c r="AE2" s="7" t="s">
        <v>70</v>
      </c>
      <c r="AF2" s="7" t="s">
        <v>71</v>
      </c>
      <c r="AG2" s="7"/>
      <c r="AH2" s="2" t="s">
        <v>22</v>
      </c>
      <c r="AI2" s="7" t="s">
        <v>69</v>
      </c>
      <c r="AJ2" s="7" t="s">
        <v>70</v>
      </c>
      <c r="AK2" s="7" t="s">
        <v>71</v>
      </c>
      <c r="AL2" s="7"/>
      <c r="AM2" s="2" t="s">
        <v>22</v>
      </c>
      <c r="AN2" s="7" t="s">
        <v>69</v>
      </c>
      <c r="AO2" s="7" t="s">
        <v>70</v>
      </c>
      <c r="AP2" s="7" t="s">
        <v>71</v>
      </c>
      <c r="AQ2" s="7"/>
      <c r="AR2" s="2" t="s">
        <v>22</v>
      </c>
      <c r="AS2" s="7" t="s">
        <v>69</v>
      </c>
      <c r="AT2" s="7" t="s">
        <v>70</v>
      </c>
      <c r="AU2" s="7" t="s">
        <v>71</v>
      </c>
      <c r="AV2" s="7"/>
      <c r="AW2" s="2" t="s">
        <v>22</v>
      </c>
      <c r="AX2" s="7" t="s">
        <v>69</v>
      </c>
      <c r="AY2" s="7" t="s">
        <v>70</v>
      </c>
      <c r="AZ2" s="7" t="s">
        <v>71</v>
      </c>
      <c r="BA2" s="7"/>
      <c r="BB2" s="2" t="s">
        <v>22</v>
      </c>
      <c r="BC2" s="7" t="s">
        <v>69</v>
      </c>
      <c r="BD2" s="7" t="s">
        <v>70</v>
      </c>
      <c r="BE2" s="7" t="s">
        <v>71</v>
      </c>
      <c r="BF2" s="7"/>
      <c r="BG2" s="2" t="s">
        <v>22</v>
      </c>
      <c r="BH2" s="7" t="s">
        <v>69</v>
      </c>
      <c r="BI2" s="7" t="s">
        <v>70</v>
      </c>
      <c r="BJ2" s="7" t="s">
        <v>71</v>
      </c>
      <c r="BK2" s="7"/>
      <c r="BL2" s="2" t="s">
        <v>22</v>
      </c>
      <c r="BM2" s="7" t="s">
        <v>69</v>
      </c>
      <c r="BN2" s="7" t="s">
        <v>70</v>
      </c>
      <c r="BO2" s="7" t="s">
        <v>71</v>
      </c>
      <c r="BP2" s="7"/>
      <c r="BQ2" s="2" t="s">
        <v>22</v>
      </c>
      <c r="BR2" s="7" t="s">
        <v>69</v>
      </c>
      <c r="BS2" s="7" t="s">
        <v>70</v>
      </c>
      <c r="BT2" s="7" t="s">
        <v>71</v>
      </c>
      <c r="BU2" s="7"/>
      <c r="BV2" s="2" t="s">
        <v>22</v>
      </c>
      <c r="BW2" s="7" t="s">
        <v>69</v>
      </c>
      <c r="BX2" s="7" t="s">
        <v>70</v>
      </c>
      <c r="BY2" s="7" t="s">
        <v>71</v>
      </c>
      <c r="BZ2" s="7"/>
      <c r="CA2" s="2" t="s">
        <v>22</v>
      </c>
      <c r="CB2" s="7" t="s">
        <v>69</v>
      </c>
      <c r="CC2" s="7" t="s">
        <v>70</v>
      </c>
      <c r="CD2" s="7" t="s">
        <v>71</v>
      </c>
      <c r="CE2" s="7"/>
      <c r="CF2" s="2" t="s">
        <v>22</v>
      </c>
      <c r="CG2" s="7" t="s">
        <v>69</v>
      </c>
      <c r="CH2" s="7" t="s">
        <v>70</v>
      </c>
      <c r="CI2" s="7" t="s">
        <v>71</v>
      </c>
      <c r="CJ2" s="7"/>
      <c r="CK2" s="2" t="s">
        <v>22</v>
      </c>
      <c r="CL2" s="7" t="s">
        <v>69</v>
      </c>
      <c r="CM2" s="7" t="s">
        <v>70</v>
      </c>
      <c r="CN2" s="7" t="s">
        <v>71</v>
      </c>
      <c r="CO2" s="7"/>
    </row>
    <row r="3" spans="1:93" x14ac:dyDescent="0.25">
      <c r="A3" s="3"/>
      <c r="B3" s="3" t="b">
        <v>0</v>
      </c>
      <c r="C3" s="3" t="s">
        <v>23</v>
      </c>
      <c r="D3" s="4">
        <v>17.2027436743357</v>
      </c>
      <c r="E3" s="6">
        <f>D3*100</f>
        <v>1720.27436743357</v>
      </c>
      <c r="F3" s="6">
        <f>E3/1000</f>
        <v>1.7202743674335699</v>
      </c>
      <c r="G3" s="6">
        <f>F3*0.15</f>
        <v>0.25804115511503545</v>
      </c>
      <c r="H3" s="6"/>
      <c r="I3" s="1">
        <v>164.68565103574201</v>
      </c>
      <c r="J3" s="8">
        <f>I3*100</f>
        <v>16468.565103574201</v>
      </c>
      <c r="K3" s="8">
        <f>J3/1000</f>
        <v>16.4685651035742</v>
      </c>
      <c r="L3" s="8">
        <f>K3*0.15</f>
        <v>2.47028476553613</v>
      </c>
      <c r="M3" s="8"/>
      <c r="N3" s="4">
        <v>18.542895455520199</v>
      </c>
      <c r="O3" s="8">
        <f>N3*100</f>
        <v>1854.2895455520199</v>
      </c>
      <c r="P3" s="8">
        <f>O3/1000</f>
        <v>1.8542895455520199</v>
      </c>
      <c r="Q3" s="8">
        <f>P3*0.15</f>
        <v>0.27814343183280299</v>
      </c>
      <c r="R3" s="8"/>
      <c r="S3" s="4">
        <v>18.5006123317857</v>
      </c>
      <c r="T3" s="8">
        <f>S3*100</f>
        <v>1850.0612331785699</v>
      </c>
      <c r="U3" s="8">
        <f>T3/1000</f>
        <v>1.85006123317857</v>
      </c>
      <c r="V3" s="8">
        <f>U3*0.15</f>
        <v>0.27750918497678551</v>
      </c>
      <c r="W3" s="8"/>
      <c r="X3" s="4">
        <v>18.400218085864299</v>
      </c>
      <c r="Y3" s="8">
        <f>X3*100</f>
        <v>1840.0218085864299</v>
      </c>
      <c r="Z3" s="8">
        <f>Y3/1000</f>
        <v>1.8400218085864299</v>
      </c>
      <c r="AA3" s="8">
        <f>Z3*0.15</f>
        <v>0.27600327128796448</v>
      </c>
      <c r="AB3" s="8"/>
      <c r="AC3" s="4">
        <v>18.0688750235805</v>
      </c>
      <c r="AD3" s="8">
        <f>AC3*100</f>
        <v>1806.8875023580499</v>
      </c>
      <c r="AE3" s="8">
        <f>AD3/1000</f>
        <v>1.80688750235805</v>
      </c>
      <c r="AF3" s="8">
        <f>AE3*0.15</f>
        <v>0.27103312535370749</v>
      </c>
      <c r="AG3" s="8"/>
      <c r="AH3" s="4">
        <v>18.2420496773751</v>
      </c>
      <c r="AI3" s="8">
        <f>AH3*100</f>
        <v>1824.2049677375101</v>
      </c>
      <c r="AJ3" s="8">
        <f>AI3/1000</f>
        <v>1.8242049677375101</v>
      </c>
      <c r="AK3" s="8">
        <f>AJ3*0.15</f>
        <v>0.27363074516062652</v>
      </c>
      <c r="AL3" s="8"/>
      <c r="AM3" s="4">
        <v>42.671901892495498</v>
      </c>
      <c r="AN3" s="8">
        <f>AM3*100</f>
        <v>4267.1901892495498</v>
      </c>
      <c r="AO3" s="8">
        <f>AN3/1000</f>
        <v>4.2671901892495496</v>
      </c>
      <c r="AP3" s="8">
        <f>AO3*0.15</f>
        <v>0.6400785283874324</v>
      </c>
      <c r="AQ3" s="8"/>
      <c r="AR3" s="4">
        <v>18.494042061243899</v>
      </c>
      <c r="AS3" s="8">
        <f>AR3*100</f>
        <v>1849.4042061243899</v>
      </c>
      <c r="AT3" s="8">
        <f>AS3/1000</f>
        <v>1.8494042061243898</v>
      </c>
      <c r="AU3" s="8">
        <f>AT3*0.15</f>
        <v>0.27741063091865847</v>
      </c>
      <c r="AV3" s="8"/>
      <c r="AW3" s="4">
        <v>18.396423429625798</v>
      </c>
      <c r="AX3" s="8">
        <f>AW3*100</f>
        <v>1839.6423429625797</v>
      </c>
      <c r="AY3" s="8">
        <f>AX3/1000</f>
        <v>1.8396423429625797</v>
      </c>
      <c r="AZ3" s="8">
        <f>AY3*0.15</f>
        <v>0.27594635144438695</v>
      </c>
      <c r="BA3" s="8"/>
      <c r="BB3" s="4">
        <v>17.675405660829998</v>
      </c>
      <c r="BC3" s="8">
        <f>BB3*100</f>
        <v>1767.5405660829999</v>
      </c>
      <c r="BD3" s="8">
        <f>BC3/1000</f>
        <v>1.7675405660829999</v>
      </c>
      <c r="BE3" s="8">
        <f>BD3*0.15</f>
        <v>0.26513108491244997</v>
      </c>
      <c r="BF3" s="8"/>
      <c r="BG3" s="4">
        <v>18.010119778871601</v>
      </c>
      <c r="BH3" s="8">
        <f>BG3*100</f>
        <v>1801.0119778871601</v>
      </c>
      <c r="BI3" s="8">
        <f>BH3/1000</f>
        <v>1.8010119778871601</v>
      </c>
      <c r="BJ3" s="8">
        <f>BI3*0.15</f>
        <v>0.27015179668307399</v>
      </c>
      <c r="BK3" s="8"/>
      <c r="BL3" s="4">
        <v>17.918292467954</v>
      </c>
      <c r="BM3" s="8">
        <f>BL3*100</f>
        <v>1791.8292467954</v>
      </c>
      <c r="BN3" s="8">
        <f>BM3/1000</f>
        <v>1.7918292467954</v>
      </c>
      <c r="BO3" s="8">
        <f>BN3*0.15</f>
        <v>0.26877438701931</v>
      </c>
      <c r="BP3" s="8"/>
      <c r="BQ3" s="4">
        <v>17.761701530228901</v>
      </c>
      <c r="BR3" s="8">
        <f>BQ3*100</f>
        <v>1776.1701530228902</v>
      </c>
      <c r="BS3" s="8">
        <f>BR3/1000</f>
        <v>1.7761701530228902</v>
      </c>
      <c r="BT3" s="8">
        <f>BS3*0.15</f>
        <v>0.26642552295343352</v>
      </c>
      <c r="BU3" s="8"/>
      <c r="BV3" s="4">
        <v>18.374607212449298</v>
      </c>
      <c r="BW3" s="8">
        <f>BV3*100</f>
        <v>1837.4607212449298</v>
      </c>
      <c r="BX3" s="8">
        <f>BW3/1000</f>
        <v>1.8374607212449299</v>
      </c>
      <c r="BY3" s="8">
        <f>BX3*0.15</f>
        <v>0.27561910818673946</v>
      </c>
      <c r="BZ3" s="8"/>
      <c r="CA3" s="4">
        <v>18.270365341734301</v>
      </c>
      <c r="CB3" s="8">
        <f>CA3*100</f>
        <v>1827.03653417343</v>
      </c>
      <c r="CC3" s="8">
        <f>CB3/1000</f>
        <v>1.82703653417343</v>
      </c>
      <c r="CD3" s="8">
        <f>CC3*0.15</f>
        <v>0.27405548012601449</v>
      </c>
      <c r="CE3" s="8"/>
      <c r="CF3" s="4">
        <v>17.966631929934699</v>
      </c>
      <c r="CG3" s="8">
        <f>CF3*100</f>
        <v>1796.6631929934699</v>
      </c>
      <c r="CH3" s="8">
        <f>CG3/1000</f>
        <v>1.79666319299347</v>
      </c>
      <c r="CI3" s="8">
        <f>CH3*0.15</f>
        <v>0.26949947894902049</v>
      </c>
      <c r="CJ3" s="8"/>
      <c r="CK3" s="4">
        <v>18.513239203335601</v>
      </c>
      <c r="CL3" s="8">
        <f>CK3*100</f>
        <v>1851.3239203335602</v>
      </c>
      <c r="CM3" s="8">
        <f>CL3/1000</f>
        <v>1.8513239203335601</v>
      </c>
      <c r="CN3" s="8">
        <f>CM3*0.15</f>
        <v>0.277698588050034</v>
      </c>
      <c r="CO3" s="8"/>
    </row>
    <row r="4" spans="1:93" x14ac:dyDescent="0.25">
      <c r="A4" s="3"/>
      <c r="B4" s="3" t="b">
        <v>0</v>
      </c>
      <c r="C4" s="3" t="s">
        <v>24</v>
      </c>
      <c r="D4" s="4">
        <v>7.8537617968236297</v>
      </c>
      <c r="E4" s="8">
        <f t="shared" ref="E4:E50" si="0">D4*100</f>
        <v>785.37617968236293</v>
      </c>
      <c r="F4" s="8">
        <f t="shared" ref="F4:F50" si="1">E4/1000</f>
        <v>0.78537617968236295</v>
      </c>
      <c r="G4" s="8">
        <f t="shared" ref="G4:G50" si="2">F4*0.15</f>
        <v>0.11780642695235444</v>
      </c>
      <c r="H4" s="9">
        <f>(G$3-G4)/2500</f>
        <v>5.6093891265072405E-5</v>
      </c>
      <c r="I4" s="1">
        <v>131.95061576391899</v>
      </c>
      <c r="J4" s="8">
        <f t="shared" ref="J4:J50" si="3">I4*100</f>
        <v>13195.0615763919</v>
      </c>
      <c r="K4" s="8">
        <f t="shared" ref="K4:K50" si="4">J4/1000</f>
        <v>13.1950615763919</v>
      </c>
      <c r="L4" s="8">
        <f t="shared" ref="L4:L50" si="5">K4*0.15</f>
        <v>1.9792592364587849</v>
      </c>
      <c r="M4" s="9">
        <f>(L$3-L4)/2500</f>
        <v>1.9641021163093803E-4</v>
      </c>
      <c r="N4" s="4">
        <v>12.141963268657999</v>
      </c>
      <c r="O4" s="8">
        <f t="shared" ref="O4:O50" si="6">N4*100</f>
        <v>1214.1963268657998</v>
      </c>
      <c r="P4" s="8">
        <f t="shared" ref="P4:P50" si="7">O4/1000</f>
        <v>1.2141963268657998</v>
      </c>
      <c r="Q4" s="8">
        <f t="shared" ref="Q4:Q50" si="8">P4*0.15</f>
        <v>0.18212944902986997</v>
      </c>
      <c r="R4" s="9">
        <f>(Q$3-Q4)/2500</f>
        <v>3.8405593121173211E-5</v>
      </c>
      <c r="S4" s="4">
        <v>11.6463316827512</v>
      </c>
      <c r="T4" s="8">
        <f t="shared" ref="T4:T50" si="9">S4*100</f>
        <v>1164.6331682751199</v>
      </c>
      <c r="U4" s="8">
        <f t="shared" ref="U4:U50" si="10">T4/1000</f>
        <v>1.1646331682751199</v>
      </c>
      <c r="V4" s="8">
        <f t="shared" ref="V4:V50" si="11">U4*0.15</f>
        <v>0.17469497524126798</v>
      </c>
      <c r="W4" s="9">
        <f>(V$3-V4)/2500</f>
        <v>4.1125683894207009E-5</v>
      </c>
      <c r="X4" s="4">
        <v>11.3621581001987</v>
      </c>
      <c r="Y4" s="8">
        <f t="shared" ref="Y4:Y50" si="12">X4*100</f>
        <v>1136.2158100198701</v>
      </c>
      <c r="Z4" s="8">
        <f t="shared" ref="Z4:Z50" si="13">Y4/1000</f>
        <v>1.13621581001987</v>
      </c>
      <c r="AA4" s="8">
        <f t="shared" ref="AA4:AA50" si="14">Z4*0.15</f>
        <v>0.17043237150298049</v>
      </c>
      <c r="AB4" s="9">
        <f>(AA$3-AA4)/2500</f>
        <v>4.2228359913993597E-5</v>
      </c>
      <c r="AC4" s="4">
        <v>11.3634042050196</v>
      </c>
      <c r="AD4" s="8">
        <f t="shared" ref="AD4:AD50" si="15">AC4*100</f>
        <v>1136.3404205019601</v>
      </c>
      <c r="AE4" s="8">
        <f t="shared" ref="AE4:AE50" si="16">AD4/1000</f>
        <v>1.13634042050196</v>
      </c>
      <c r="AF4" s="8">
        <f t="shared" ref="AF4:AF50" si="17">AE4*0.15</f>
        <v>0.17045106307529401</v>
      </c>
      <c r="AG4" s="9">
        <f>(AF$3-AF4)/2500</f>
        <v>4.0232824911365395E-5</v>
      </c>
      <c r="AH4" s="4">
        <v>10.834226788896199</v>
      </c>
      <c r="AI4" s="8">
        <f t="shared" ref="AI4:AI50" si="18">AH4*100</f>
        <v>1083.4226788896199</v>
      </c>
      <c r="AJ4" s="8">
        <f t="shared" ref="AJ4:AJ50" si="19">AI4/1000</f>
        <v>1.08342267888962</v>
      </c>
      <c r="AK4" s="8">
        <f t="shared" ref="AK4:AK50" si="20">AJ4*0.15</f>
        <v>0.16251340183344298</v>
      </c>
      <c r="AL4" s="9">
        <f>(AK$3-AK4)/2500</f>
        <v>4.4446937330873415E-5</v>
      </c>
      <c r="AM4" s="4">
        <v>31.939981612932201</v>
      </c>
      <c r="AN4" s="8">
        <f t="shared" ref="AN4:AN50" si="21">AM4*100</f>
        <v>3193.9981612932202</v>
      </c>
      <c r="AO4" s="8">
        <f t="shared" ref="AO4:AO50" si="22">AN4/1000</f>
        <v>3.1939981612932202</v>
      </c>
      <c r="AP4" s="8">
        <f t="shared" ref="AP4:AP50" si="23">AO4*0.15</f>
        <v>0.479099724193983</v>
      </c>
      <c r="AQ4" s="9">
        <f>(AP$3-AP4)/2500</f>
        <v>6.4391521677379762E-5</v>
      </c>
      <c r="AR4" s="4">
        <v>11.5898089046389</v>
      </c>
      <c r="AS4" s="8">
        <f t="shared" ref="AS4:AS50" si="24">AR4*100</f>
        <v>1158.9808904638901</v>
      </c>
      <c r="AT4" s="8">
        <f t="shared" ref="AT4:AT50" si="25">AS4/1000</f>
        <v>1.1589808904638901</v>
      </c>
      <c r="AU4" s="8">
        <f t="shared" ref="AU4:AU50" si="26">AT4*0.15</f>
        <v>0.17384713356958351</v>
      </c>
      <c r="AV4" s="9">
        <f>(AU$3-AU4)/2500</f>
        <v>4.1425398939629985E-5</v>
      </c>
      <c r="AW4" s="4">
        <v>11.506123882954601</v>
      </c>
      <c r="AX4" s="8">
        <f t="shared" ref="AX4:AX50" si="27">AW4*100</f>
        <v>1150.6123882954601</v>
      </c>
      <c r="AY4" s="8">
        <f t="shared" ref="AY4:AY50" si="28">AX4/1000</f>
        <v>1.15061238829546</v>
      </c>
      <c r="AZ4" s="8">
        <f t="shared" ref="AZ4:AZ50" si="29">AY4*0.15</f>
        <v>0.172591858244319</v>
      </c>
      <c r="BA4" s="9">
        <f>(AZ$3-AZ4)/2500</f>
        <v>4.1341797280027184E-5</v>
      </c>
      <c r="BB4" s="4">
        <v>11.165699172833399</v>
      </c>
      <c r="BC4" s="8">
        <f t="shared" ref="BC4:BC50" si="30">BB4*100</f>
        <v>1116.5699172833399</v>
      </c>
      <c r="BD4" s="8">
        <f t="shared" ref="BD4:BD50" si="31">BC4/1000</f>
        <v>1.1165699172833399</v>
      </c>
      <c r="BE4" s="8">
        <f t="shared" ref="BE4:BE50" si="32">BD4*0.15</f>
        <v>0.16748548759250098</v>
      </c>
      <c r="BF4" s="9">
        <f>(BE$3-BE4)/2500</f>
        <v>3.9058238927979592E-5</v>
      </c>
      <c r="BG4" s="4">
        <v>11.3995170878142</v>
      </c>
      <c r="BH4" s="8">
        <f t="shared" ref="BH4:BH50" si="33">BG4*100</f>
        <v>1139.9517087814199</v>
      </c>
      <c r="BI4" s="8">
        <f t="shared" ref="BI4:BI50" si="34">BH4/1000</f>
        <v>1.1399517087814199</v>
      </c>
      <c r="BJ4" s="8">
        <f t="shared" ref="BJ4:BJ50" si="35">BI4*0.15</f>
        <v>0.17099275631721297</v>
      </c>
      <c r="BK4" s="9">
        <f>(BJ$3-BJ4)/2500</f>
        <v>3.9663616146344404E-5</v>
      </c>
      <c r="BL4" s="4">
        <v>11.352530973799199</v>
      </c>
      <c r="BM4" s="8">
        <f t="shared" ref="BM4:BM50" si="36">BL4*100</f>
        <v>1135.2530973799198</v>
      </c>
      <c r="BN4" s="8">
        <f t="shared" ref="BN4:BN50" si="37">BM4/1000</f>
        <v>1.1352530973799198</v>
      </c>
      <c r="BO4" s="8">
        <f t="shared" ref="BO4:BO50" si="38">BN4*0.15</f>
        <v>0.17028796460698795</v>
      </c>
      <c r="BP4" s="9">
        <f>(BO$3-BO4)/2500</f>
        <v>3.9394568964928824E-5</v>
      </c>
      <c r="BQ4" s="4">
        <v>11.274499343608801</v>
      </c>
      <c r="BR4" s="8">
        <f t="shared" ref="BR4:BR50" si="39">BQ4*100</f>
        <v>1127.44993436088</v>
      </c>
      <c r="BS4" s="8">
        <f t="shared" ref="BS4:BS50" si="40">BR4/1000</f>
        <v>1.1274499343608799</v>
      </c>
      <c r="BT4" s="8">
        <f t="shared" ref="BT4:BT50" si="41">BS4*0.15</f>
        <v>0.16911749015413199</v>
      </c>
      <c r="BU4" s="9">
        <f>(BT$3-BT4)/2500</f>
        <v>3.8923213119720615E-5</v>
      </c>
      <c r="BV4" s="4">
        <v>11.3412217193247</v>
      </c>
      <c r="BW4" s="8">
        <f t="shared" ref="BW4:BW50" si="42">BV4*100</f>
        <v>1134.1221719324701</v>
      </c>
      <c r="BX4" s="8">
        <f t="shared" ref="BX4:BX50" si="43">BW4/1000</f>
        <v>1.1341221719324701</v>
      </c>
      <c r="BY4" s="8">
        <f t="shared" ref="BY4:BY50" si="44">BX4*0.15</f>
        <v>0.17011832578987052</v>
      </c>
      <c r="BZ4" s="9">
        <f>(BY$3-BY4)/2500</f>
        <v>4.2200312958747576E-5</v>
      </c>
      <c r="CA4" s="4">
        <v>11.429541953588799</v>
      </c>
      <c r="CB4" s="8">
        <f t="shared" ref="CB4:CB50" si="45">CA4*100</f>
        <v>1142.95419535888</v>
      </c>
      <c r="CC4" s="8">
        <f t="shared" ref="CC4:CC50" si="46">CB4/1000</f>
        <v>1.14295419535888</v>
      </c>
      <c r="CD4" s="8">
        <f t="shared" ref="CD4:CD50" si="47">CC4*0.15</f>
        <v>0.17144312930383199</v>
      </c>
      <c r="CE4" s="9">
        <f>(CD$3-CD4)/2500</f>
        <v>4.1044940328873003E-5</v>
      </c>
      <c r="CF4" s="4">
        <v>6.6491130904527402</v>
      </c>
      <c r="CG4" s="8">
        <f t="shared" ref="CG4:CG50" si="48">CF4*100</f>
        <v>664.91130904527404</v>
      </c>
      <c r="CH4" s="8">
        <f t="shared" ref="CH4:CH50" si="49">CG4/1000</f>
        <v>0.66491130904527407</v>
      </c>
      <c r="CI4" s="8">
        <f t="shared" ref="CI4:CI50" si="50">CH4*0.15</f>
        <v>9.973669635679111E-2</v>
      </c>
      <c r="CJ4" s="9">
        <f>(CI$3-CI4)/2500</f>
        <v>6.7905113036891744E-5</v>
      </c>
      <c r="CK4" s="4">
        <v>7.2477932863512597</v>
      </c>
      <c r="CL4" s="8">
        <f t="shared" ref="CL4:CL50" si="51">CK4*100</f>
        <v>724.77932863512592</v>
      </c>
      <c r="CM4" s="8">
        <f t="shared" ref="CM4:CM50" si="52">CL4/1000</f>
        <v>0.72477932863512595</v>
      </c>
      <c r="CN4" s="8">
        <f t="shared" ref="CN4:CN50" si="53">CM4*0.15</f>
        <v>0.10871689929526888</v>
      </c>
      <c r="CO4" s="9">
        <f>(CN$3-CN4)/2500</f>
        <v>6.7592675501906038E-5</v>
      </c>
    </row>
    <row r="5" spans="1:93" x14ac:dyDescent="0.25">
      <c r="A5" s="3"/>
      <c r="B5" s="3" t="b">
        <v>0</v>
      </c>
      <c r="C5" s="3" t="s">
        <v>25</v>
      </c>
      <c r="D5" s="4">
        <v>5.0638515545913698</v>
      </c>
      <c r="E5" s="8">
        <f t="shared" si="0"/>
        <v>506.38515545913697</v>
      </c>
      <c r="F5" s="8">
        <f t="shared" si="1"/>
        <v>0.50638515545913698</v>
      </c>
      <c r="G5" s="8">
        <f t="shared" si="2"/>
        <v>7.5957773318870547E-2</v>
      </c>
      <c r="H5" s="9">
        <f t="shared" ref="H5:H50" si="54">(G$3-G5)/2500</f>
        <v>7.2833352718465965E-5</v>
      </c>
      <c r="I5" s="1">
        <v>151.367504203978</v>
      </c>
      <c r="J5" s="8">
        <f t="shared" si="3"/>
        <v>15136.750420397801</v>
      </c>
      <c r="K5" s="8">
        <f t="shared" si="4"/>
        <v>15.136750420397801</v>
      </c>
      <c r="L5" s="8">
        <f t="shared" si="5"/>
        <v>2.2705125630596701</v>
      </c>
      <c r="M5" s="9">
        <f t="shared" ref="M5:M50" si="55">(L$3-L5)/2500</f>
        <v>7.9908880990583946E-5</v>
      </c>
      <c r="N5" s="4">
        <v>10.56210541419</v>
      </c>
      <c r="O5" s="8">
        <f t="shared" si="6"/>
        <v>1056.210541419</v>
      </c>
      <c r="P5" s="8">
        <f t="shared" si="7"/>
        <v>1.0562105414189999</v>
      </c>
      <c r="Q5" s="8">
        <f t="shared" si="8"/>
        <v>0.15843158121284998</v>
      </c>
      <c r="R5" s="9">
        <f t="shared" ref="R5:R50" si="56">(Q$3-Q5)/2500</f>
        <v>4.7884740247981203E-5</v>
      </c>
      <c r="S5" s="4">
        <v>9.87737410536376</v>
      </c>
      <c r="T5" s="8">
        <f t="shared" si="9"/>
        <v>987.73741053637605</v>
      </c>
      <c r="U5" s="8">
        <f t="shared" si="10"/>
        <v>0.98773741053637609</v>
      </c>
      <c r="V5" s="8">
        <f t="shared" si="11"/>
        <v>0.1481606115804564</v>
      </c>
      <c r="W5" s="9">
        <f t="shared" ref="W5:W50" si="57">(V$3-V5)/2500</f>
        <v>5.1739429358531639E-5</v>
      </c>
      <c r="X5" s="4">
        <v>9.4182060423381699</v>
      </c>
      <c r="Y5" s="8">
        <f t="shared" si="12"/>
        <v>941.82060423381699</v>
      </c>
      <c r="Z5" s="8">
        <f t="shared" si="13"/>
        <v>0.94182060423381697</v>
      </c>
      <c r="AA5" s="8">
        <f t="shared" si="14"/>
        <v>0.14127309063507254</v>
      </c>
      <c r="AB5" s="9">
        <f t="shared" ref="AB5:AB50" si="58">(AA$3-AA5)/2500</f>
        <v>5.3892072261156773E-5</v>
      </c>
      <c r="AC5" s="4">
        <v>9.2422164960941906</v>
      </c>
      <c r="AD5" s="8">
        <f t="shared" si="15"/>
        <v>924.22164960941905</v>
      </c>
      <c r="AE5" s="8">
        <f t="shared" si="16"/>
        <v>0.92422164960941899</v>
      </c>
      <c r="AF5" s="8">
        <f t="shared" si="17"/>
        <v>0.13863324744141284</v>
      </c>
      <c r="AG5" s="9">
        <f t="shared" ref="AG5:AG50" si="59">(AF$3-AF5)/2500</f>
        <v>5.2959951164917864E-5</v>
      </c>
      <c r="AH5" s="4">
        <v>8.9569392131175807</v>
      </c>
      <c r="AI5" s="8">
        <f t="shared" si="18"/>
        <v>895.69392131175812</v>
      </c>
      <c r="AJ5" s="8">
        <f t="shared" si="19"/>
        <v>0.89569392131175807</v>
      </c>
      <c r="AK5" s="8">
        <f t="shared" si="20"/>
        <v>0.1343540881967637</v>
      </c>
      <c r="AL5" s="9">
        <f t="shared" ref="AL5:AL50" si="60">(AK$3-AK5)/2500</f>
        <v>5.5710662785545129E-5</v>
      </c>
      <c r="AM5" s="4">
        <v>32.854082756677698</v>
      </c>
      <c r="AN5" s="8">
        <f t="shared" si="21"/>
        <v>3285.4082756677699</v>
      </c>
      <c r="AO5" s="8">
        <f t="shared" si="22"/>
        <v>3.2854082756677698</v>
      </c>
      <c r="AP5" s="8">
        <f t="shared" si="23"/>
        <v>0.49281124135016546</v>
      </c>
      <c r="AQ5" s="9">
        <f t="shared" ref="AQ5:AQ50" si="61">(AP$3-AP5)/2500</f>
        <v>5.8906914814906771E-5</v>
      </c>
      <c r="AR5" s="4">
        <v>9.6554008058110004</v>
      </c>
      <c r="AS5" s="8">
        <f t="shared" si="24"/>
        <v>965.54008058110003</v>
      </c>
      <c r="AT5" s="8">
        <f t="shared" si="25"/>
        <v>0.96554008058110008</v>
      </c>
      <c r="AU5" s="8">
        <f t="shared" si="26"/>
        <v>0.14483101208716501</v>
      </c>
      <c r="AV5" s="9">
        <f t="shared" ref="AV5:AV50" si="62">(AU$3-AU5)/2500</f>
        <v>5.3031847532597388E-5</v>
      </c>
      <c r="AW5" s="4">
        <v>9.5622466499509091</v>
      </c>
      <c r="AX5" s="8">
        <f t="shared" si="27"/>
        <v>956.22466499509096</v>
      </c>
      <c r="AY5" s="8">
        <f t="shared" si="28"/>
        <v>0.95622466499509096</v>
      </c>
      <c r="AZ5" s="8">
        <f t="shared" si="29"/>
        <v>0.14343369974926365</v>
      </c>
      <c r="BA5" s="9">
        <f t="shared" ref="BA5:BA50" si="63">(AZ$3-AZ5)/2500</f>
        <v>5.3005060678049321E-5</v>
      </c>
      <c r="BB5" s="4">
        <v>9.1814649073947301</v>
      </c>
      <c r="BC5" s="8">
        <f t="shared" si="30"/>
        <v>918.14649073947305</v>
      </c>
      <c r="BD5" s="8">
        <f t="shared" si="31"/>
        <v>0.91814649073947308</v>
      </c>
      <c r="BE5" s="8">
        <f t="shared" si="32"/>
        <v>0.13772197361092095</v>
      </c>
      <c r="BF5" s="9">
        <f t="shared" ref="BF5:BF50" si="64">(BE$3-BE5)/2500</f>
        <v>5.0963644520611604E-5</v>
      </c>
      <c r="BG5" s="4">
        <v>9.4846005769892407</v>
      </c>
      <c r="BH5" s="8">
        <f t="shared" si="33"/>
        <v>948.46005769892406</v>
      </c>
      <c r="BI5" s="8">
        <f t="shared" si="34"/>
        <v>0.94846005769892405</v>
      </c>
      <c r="BJ5" s="8">
        <f t="shared" si="35"/>
        <v>0.1422690086548386</v>
      </c>
      <c r="BK5" s="9">
        <f t="shared" ref="BK5:BK50" si="65">(BJ$3-BJ5)/2500</f>
        <v>5.1153115211294155E-5</v>
      </c>
      <c r="BL5" s="4">
        <v>9.6139495193273206</v>
      </c>
      <c r="BM5" s="8">
        <f t="shared" si="36"/>
        <v>961.39495193273206</v>
      </c>
      <c r="BN5" s="8">
        <f t="shared" si="37"/>
        <v>0.96139495193273206</v>
      </c>
      <c r="BO5" s="8">
        <f t="shared" si="38"/>
        <v>0.14420924278990979</v>
      </c>
      <c r="BP5" s="9">
        <f t="shared" ref="BP5:BP50" si="66">(BO$3-BO5)/2500</f>
        <v>4.9826057691760081E-5</v>
      </c>
      <c r="BQ5" s="4">
        <v>9.2869696459141799</v>
      </c>
      <c r="BR5" s="8">
        <f t="shared" si="39"/>
        <v>928.69696459141801</v>
      </c>
      <c r="BS5" s="8">
        <f t="shared" si="40"/>
        <v>0.92869696459141804</v>
      </c>
      <c r="BT5" s="8">
        <f t="shared" si="41"/>
        <v>0.1393045446887127</v>
      </c>
      <c r="BU5" s="9">
        <f t="shared" ref="BU5:BU50" si="67">(BT$3-BT5)/2500</f>
        <v>5.0848391305888332E-5</v>
      </c>
      <c r="BV5" s="4">
        <v>9.2535902527493406</v>
      </c>
      <c r="BW5" s="8">
        <f t="shared" si="42"/>
        <v>925.35902527493408</v>
      </c>
      <c r="BX5" s="8">
        <f t="shared" si="43"/>
        <v>0.92535902527493408</v>
      </c>
      <c r="BY5" s="8">
        <f t="shared" si="44"/>
        <v>0.13880385379124011</v>
      </c>
      <c r="BZ5" s="9">
        <f t="shared" ref="BZ5:BZ50" si="68">(BY$3-BY5)/2500</f>
        <v>5.4726101758199744E-5</v>
      </c>
      <c r="CA5" s="4">
        <v>9.3829354428955298</v>
      </c>
      <c r="CB5" s="8">
        <f t="shared" si="45"/>
        <v>938.29354428955298</v>
      </c>
      <c r="CC5" s="8">
        <f t="shared" si="46"/>
        <v>0.93829354428955303</v>
      </c>
      <c r="CD5" s="8">
        <f t="shared" si="47"/>
        <v>0.14074403164343294</v>
      </c>
      <c r="CE5" s="9">
        <f t="shared" ref="CE5:CE50" si="69">(CD$3-CD5)/2500</f>
        <v>5.3324579393032622E-5</v>
      </c>
      <c r="CF5" s="4">
        <v>3.8528576486945201</v>
      </c>
      <c r="CG5" s="8">
        <f t="shared" si="48"/>
        <v>385.28576486945201</v>
      </c>
      <c r="CH5" s="8">
        <f t="shared" si="49"/>
        <v>0.38528576486945199</v>
      </c>
      <c r="CI5" s="8">
        <f t="shared" si="50"/>
        <v>5.7792864730417795E-2</v>
      </c>
      <c r="CJ5" s="9">
        <f t="shared" ref="CJ5:CJ50" si="70">(CI$3-CI5)/2500</f>
        <v>8.4682645687441082E-5</v>
      </c>
      <c r="CK5" s="4">
        <v>4.6225402353050198</v>
      </c>
      <c r="CL5" s="8">
        <f t="shared" si="51"/>
        <v>462.25402353050197</v>
      </c>
      <c r="CM5" s="8">
        <f t="shared" si="52"/>
        <v>0.46225402353050199</v>
      </c>
      <c r="CN5" s="8">
        <f t="shared" si="53"/>
        <v>6.9338103529575298E-2</v>
      </c>
      <c r="CO5" s="9">
        <f t="shared" ref="CO5:CO50" si="71">(CN$3-CN5)/2500</f>
        <v>8.3344193808183471E-5</v>
      </c>
    </row>
    <row r="6" spans="1:93" x14ac:dyDescent="0.25">
      <c r="A6" s="3"/>
      <c r="B6" s="3" t="b">
        <v>0</v>
      </c>
      <c r="C6" s="3" t="s">
        <v>26</v>
      </c>
      <c r="D6" s="4">
        <v>3.1546203123996799</v>
      </c>
      <c r="E6" s="8">
        <f t="shared" si="0"/>
        <v>315.46203123996798</v>
      </c>
      <c r="F6" s="8">
        <f t="shared" si="1"/>
        <v>0.31546203123996797</v>
      </c>
      <c r="G6" s="8">
        <f t="shared" si="2"/>
        <v>4.7319304685995191E-2</v>
      </c>
      <c r="H6" s="9">
        <f t="shared" si="54"/>
        <v>8.42887401716161E-5</v>
      </c>
      <c r="I6" s="1">
        <v>156.90178799970801</v>
      </c>
      <c r="J6" s="8">
        <f t="shared" si="3"/>
        <v>15690.178799970801</v>
      </c>
      <c r="K6" s="8">
        <f t="shared" si="4"/>
        <v>15.690178799970802</v>
      </c>
      <c r="L6" s="8">
        <f t="shared" si="5"/>
        <v>2.3535268199956203</v>
      </c>
      <c r="M6" s="9">
        <f t="shared" si="55"/>
        <v>4.6703178216203869E-5</v>
      </c>
      <c r="N6" s="4">
        <v>9.6437620580484094</v>
      </c>
      <c r="O6" s="8">
        <f t="shared" si="6"/>
        <v>964.37620580484099</v>
      </c>
      <c r="P6" s="8">
        <f t="shared" si="7"/>
        <v>0.96437620580484096</v>
      </c>
      <c r="Q6" s="8">
        <f t="shared" si="8"/>
        <v>0.14465643087072613</v>
      </c>
      <c r="R6" s="9">
        <f t="shared" si="56"/>
        <v>5.3394800384830743E-5</v>
      </c>
      <c r="S6" s="4">
        <v>8.8679001964332596</v>
      </c>
      <c r="T6" s="8">
        <f t="shared" si="9"/>
        <v>886.79001964332599</v>
      </c>
      <c r="U6" s="8">
        <f t="shared" si="10"/>
        <v>0.88679001964332604</v>
      </c>
      <c r="V6" s="8">
        <f t="shared" si="11"/>
        <v>0.13301850294649889</v>
      </c>
      <c r="W6" s="9">
        <f t="shared" si="57"/>
        <v>5.7796272812114649E-5</v>
      </c>
      <c r="X6" s="4">
        <v>8.3618580494720192</v>
      </c>
      <c r="Y6" s="8">
        <f t="shared" si="12"/>
        <v>836.18580494720186</v>
      </c>
      <c r="Z6" s="8">
        <f t="shared" si="13"/>
        <v>0.83618580494720185</v>
      </c>
      <c r="AA6" s="8">
        <f t="shared" si="14"/>
        <v>0.12542787074208028</v>
      </c>
      <c r="AB6" s="9">
        <f t="shared" si="58"/>
        <v>6.0230160218353678E-5</v>
      </c>
      <c r="AC6" s="4">
        <v>8.2308107723824602</v>
      </c>
      <c r="AD6" s="8">
        <f t="shared" si="15"/>
        <v>823.08107723824605</v>
      </c>
      <c r="AE6" s="8">
        <f t="shared" si="16"/>
        <v>0.82308107723824608</v>
      </c>
      <c r="AF6" s="8">
        <f t="shared" si="17"/>
        <v>0.1234621615857369</v>
      </c>
      <c r="AG6" s="9">
        <f t="shared" si="59"/>
        <v>5.9028385507188229E-5</v>
      </c>
      <c r="AH6" s="4">
        <v>7.8780869367891304</v>
      </c>
      <c r="AI6" s="8">
        <f t="shared" si="18"/>
        <v>787.80869367891307</v>
      </c>
      <c r="AJ6" s="8">
        <f t="shared" si="19"/>
        <v>0.78780869367891304</v>
      </c>
      <c r="AK6" s="8">
        <f t="shared" si="20"/>
        <v>0.11817130405183696</v>
      </c>
      <c r="AL6" s="9">
        <f t="shared" si="60"/>
        <v>6.218377644351583E-5</v>
      </c>
      <c r="AM6" s="4">
        <v>32.544262978647502</v>
      </c>
      <c r="AN6" s="8">
        <f t="shared" si="21"/>
        <v>3254.4262978647503</v>
      </c>
      <c r="AO6" s="8">
        <f t="shared" si="22"/>
        <v>3.2544262978647502</v>
      </c>
      <c r="AP6" s="8">
        <f t="shared" si="23"/>
        <v>0.48816394467971252</v>
      </c>
      <c r="AQ6" s="9">
        <f t="shared" si="61"/>
        <v>6.0765833483087952E-5</v>
      </c>
      <c r="AR6" s="4">
        <v>8.6216080370112298</v>
      </c>
      <c r="AS6" s="8">
        <f t="shared" si="24"/>
        <v>862.16080370112297</v>
      </c>
      <c r="AT6" s="8">
        <f t="shared" si="25"/>
        <v>0.86216080370112302</v>
      </c>
      <c r="AU6" s="8">
        <f t="shared" si="26"/>
        <v>0.12932412055516845</v>
      </c>
      <c r="AV6" s="9">
        <f t="shared" si="62"/>
        <v>5.9234604145396005E-5</v>
      </c>
      <c r="AW6" s="4">
        <v>8.5770104990105107</v>
      </c>
      <c r="AX6" s="8">
        <f t="shared" si="27"/>
        <v>857.70104990105108</v>
      </c>
      <c r="AY6" s="8">
        <f t="shared" si="28"/>
        <v>0.85770104990105112</v>
      </c>
      <c r="AZ6" s="8">
        <f t="shared" si="29"/>
        <v>0.12865515748515766</v>
      </c>
      <c r="BA6" s="9">
        <f t="shared" si="63"/>
        <v>5.891647758369172E-5</v>
      </c>
      <c r="BB6" s="4">
        <v>8.2248052033332293</v>
      </c>
      <c r="BC6" s="8">
        <f t="shared" si="30"/>
        <v>822.48052033332294</v>
      </c>
      <c r="BD6" s="8">
        <f t="shared" si="31"/>
        <v>0.82248052033332297</v>
      </c>
      <c r="BE6" s="8">
        <f t="shared" si="32"/>
        <v>0.12337207804999845</v>
      </c>
      <c r="BF6" s="9">
        <f t="shared" si="64"/>
        <v>5.6703602744980611E-5</v>
      </c>
      <c r="BG6" s="4">
        <v>8.39506676077443</v>
      </c>
      <c r="BH6" s="8">
        <f t="shared" si="33"/>
        <v>839.50667607744299</v>
      </c>
      <c r="BI6" s="8">
        <f t="shared" si="34"/>
        <v>0.839506676077443</v>
      </c>
      <c r="BJ6" s="8">
        <f t="shared" si="35"/>
        <v>0.12592600141161645</v>
      </c>
      <c r="BK6" s="9">
        <f t="shared" si="65"/>
        <v>5.7690318108583018E-5</v>
      </c>
      <c r="BL6" s="4">
        <v>8.4035837981955606</v>
      </c>
      <c r="BM6" s="8">
        <f t="shared" si="36"/>
        <v>840.35837981955603</v>
      </c>
      <c r="BN6" s="8">
        <f t="shared" si="37"/>
        <v>0.84035837981955608</v>
      </c>
      <c r="BO6" s="8">
        <f t="shared" si="38"/>
        <v>0.12605375697293342</v>
      </c>
      <c r="BP6" s="9">
        <f t="shared" si="66"/>
        <v>5.7088252018550634E-5</v>
      </c>
      <c r="BQ6" s="4">
        <v>8.2027400035965297</v>
      </c>
      <c r="BR6" s="8">
        <f t="shared" si="39"/>
        <v>820.27400035965297</v>
      </c>
      <c r="BS6" s="8">
        <f t="shared" si="40"/>
        <v>0.82027400035965292</v>
      </c>
      <c r="BT6" s="8">
        <f t="shared" si="41"/>
        <v>0.12304110005394793</v>
      </c>
      <c r="BU6" s="9">
        <f t="shared" si="67"/>
        <v>5.7353769159794244E-5</v>
      </c>
      <c r="BV6" s="4">
        <v>8.1248503835322392</v>
      </c>
      <c r="BW6" s="8">
        <f t="shared" si="42"/>
        <v>812.4850383532239</v>
      </c>
      <c r="BX6" s="8">
        <f t="shared" si="43"/>
        <v>0.81248503835322394</v>
      </c>
      <c r="BY6" s="8">
        <f t="shared" si="44"/>
        <v>0.12187275575298359</v>
      </c>
      <c r="BZ6" s="9">
        <f t="shared" si="68"/>
        <v>6.1498540973502349E-5</v>
      </c>
      <c r="CA6" s="4">
        <v>8.1815297376732197</v>
      </c>
      <c r="CB6" s="8">
        <f t="shared" si="45"/>
        <v>818.15297376732201</v>
      </c>
      <c r="CC6" s="8">
        <f t="shared" si="46"/>
        <v>0.81815297376732199</v>
      </c>
      <c r="CD6" s="8">
        <f t="shared" si="47"/>
        <v>0.12272294606509829</v>
      </c>
      <c r="CE6" s="9">
        <f t="shared" si="69"/>
        <v>6.0533013624366485E-5</v>
      </c>
      <c r="CF6" s="4">
        <v>2.1346352103102002</v>
      </c>
      <c r="CG6" s="8">
        <f t="shared" si="48"/>
        <v>213.46352103102001</v>
      </c>
      <c r="CH6" s="8">
        <f t="shared" si="49"/>
        <v>0.21346352103102001</v>
      </c>
      <c r="CI6" s="8">
        <f t="shared" si="50"/>
        <v>3.2019528154652997E-2</v>
      </c>
      <c r="CJ6" s="9">
        <f t="shared" si="70"/>
        <v>9.4991980317746995E-5</v>
      </c>
      <c r="CK6" s="4">
        <v>3.4275739243322199</v>
      </c>
      <c r="CL6" s="8">
        <f t="shared" si="51"/>
        <v>342.75739243322198</v>
      </c>
      <c r="CM6" s="8">
        <f t="shared" si="52"/>
        <v>0.34275739243322201</v>
      </c>
      <c r="CN6" s="8">
        <f t="shared" si="53"/>
        <v>5.14136088649833E-2</v>
      </c>
      <c r="CO6" s="9">
        <f t="shared" si="71"/>
        <v>9.0513991674020277E-5</v>
      </c>
    </row>
    <row r="7" spans="1:93" x14ac:dyDescent="0.25">
      <c r="A7" s="3"/>
      <c r="B7" s="3" t="b">
        <v>0</v>
      </c>
      <c r="C7" s="3" t="s">
        <v>27</v>
      </c>
      <c r="D7" s="4">
        <v>2.1459264598467098</v>
      </c>
      <c r="E7" s="8">
        <f t="shared" si="0"/>
        <v>214.59264598467098</v>
      </c>
      <c r="F7" s="8">
        <f t="shared" si="1"/>
        <v>0.21459264598467098</v>
      </c>
      <c r="G7" s="8">
        <f t="shared" si="2"/>
        <v>3.2188896897700645E-2</v>
      </c>
      <c r="H7" s="9">
        <f t="shared" si="54"/>
        <v>9.0340903286933918E-5</v>
      </c>
      <c r="I7" s="1">
        <v>152.58279640785199</v>
      </c>
      <c r="J7" s="8">
        <f t="shared" si="3"/>
        <v>15258.279640785198</v>
      </c>
      <c r="K7" s="8">
        <f t="shared" si="4"/>
        <v>15.258279640785199</v>
      </c>
      <c r="L7" s="8">
        <f t="shared" si="5"/>
        <v>2.2887419461177796</v>
      </c>
      <c r="M7" s="9">
        <f t="shared" si="55"/>
        <v>7.2617127767340151E-5</v>
      </c>
      <c r="N7" s="4">
        <v>7.6564695942806997</v>
      </c>
      <c r="O7" s="8">
        <f t="shared" si="6"/>
        <v>765.64695942806998</v>
      </c>
      <c r="P7" s="8">
        <f t="shared" si="7"/>
        <v>0.76564695942806993</v>
      </c>
      <c r="Q7" s="8">
        <f t="shared" si="8"/>
        <v>0.11484704391421048</v>
      </c>
      <c r="R7" s="9">
        <f t="shared" si="56"/>
        <v>6.5318555167437006E-5</v>
      </c>
      <c r="S7" s="4">
        <v>6.8917145565597799</v>
      </c>
      <c r="T7" s="8">
        <f t="shared" si="9"/>
        <v>689.17145565597798</v>
      </c>
      <c r="U7" s="8">
        <f t="shared" si="10"/>
        <v>0.68917145565597793</v>
      </c>
      <c r="V7" s="8">
        <f t="shared" si="11"/>
        <v>0.10337571834839669</v>
      </c>
      <c r="W7" s="9">
        <f t="shared" si="57"/>
        <v>6.9653386651355524E-5</v>
      </c>
      <c r="X7" s="4">
        <v>6.3137026922576904</v>
      </c>
      <c r="Y7" s="8">
        <f t="shared" si="12"/>
        <v>631.37026922576899</v>
      </c>
      <c r="Z7" s="8">
        <f t="shared" si="13"/>
        <v>0.631370269225769</v>
      </c>
      <c r="AA7" s="8">
        <f t="shared" si="14"/>
        <v>9.4705540383865347E-2</v>
      </c>
      <c r="AB7" s="9">
        <f t="shared" si="58"/>
        <v>7.2519092361639646E-5</v>
      </c>
      <c r="AC7" s="4">
        <v>6.1837420066003901</v>
      </c>
      <c r="AD7" s="8">
        <f t="shared" si="15"/>
        <v>618.37420066003904</v>
      </c>
      <c r="AE7" s="8">
        <f t="shared" si="16"/>
        <v>0.61837420066003901</v>
      </c>
      <c r="AF7" s="8">
        <f t="shared" si="17"/>
        <v>9.2756130099005851E-2</v>
      </c>
      <c r="AG7" s="9">
        <f t="shared" si="59"/>
        <v>7.1310798101880651E-5</v>
      </c>
      <c r="AH7" s="4">
        <v>5.6524919521256196</v>
      </c>
      <c r="AI7" s="8">
        <f t="shared" si="18"/>
        <v>565.24919521256197</v>
      </c>
      <c r="AJ7" s="8">
        <f t="shared" si="19"/>
        <v>0.56524919521256201</v>
      </c>
      <c r="AK7" s="8">
        <f t="shared" si="20"/>
        <v>8.4787379281884304E-2</v>
      </c>
      <c r="AL7" s="9">
        <f t="shared" si="60"/>
        <v>7.5537346351496886E-5</v>
      </c>
      <c r="AM7" s="4">
        <v>30.0580177662032</v>
      </c>
      <c r="AN7" s="8">
        <f t="shared" si="21"/>
        <v>3005.8017766203202</v>
      </c>
      <c r="AO7" s="8">
        <f t="shared" si="22"/>
        <v>3.00580177662032</v>
      </c>
      <c r="AP7" s="8">
        <f t="shared" si="23"/>
        <v>0.45087026649304796</v>
      </c>
      <c r="AQ7" s="9">
        <f t="shared" si="61"/>
        <v>7.5683304757753783E-5</v>
      </c>
      <c r="AR7" s="4">
        <v>6.5239254139300602</v>
      </c>
      <c r="AS7" s="8">
        <f t="shared" si="24"/>
        <v>652.39254139300601</v>
      </c>
      <c r="AT7" s="8">
        <f t="shared" si="25"/>
        <v>0.65239254139300606</v>
      </c>
      <c r="AU7" s="8">
        <f t="shared" si="26"/>
        <v>9.7858881208950907E-2</v>
      </c>
      <c r="AV7" s="9">
        <f t="shared" si="62"/>
        <v>7.1820699883883026E-5</v>
      </c>
      <c r="AW7" s="4">
        <v>6.5068462293032097</v>
      </c>
      <c r="AX7" s="8">
        <f t="shared" si="27"/>
        <v>650.68462293032098</v>
      </c>
      <c r="AY7" s="8">
        <f t="shared" si="28"/>
        <v>0.65068462293032103</v>
      </c>
      <c r="AZ7" s="8">
        <f t="shared" si="29"/>
        <v>9.7602693439548152E-2</v>
      </c>
      <c r="BA7" s="9">
        <f t="shared" si="63"/>
        <v>7.1337463201935519E-5</v>
      </c>
      <c r="BB7" s="4">
        <v>6.17939427351424</v>
      </c>
      <c r="BC7" s="8">
        <f t="shared" si="30"/>
        <v>617.939427351424</v>
      </c>
      <c r="BD7" s="8">
        <f t="shared" si="31"/>
        <v>0.61793942735142404</v>
      </c>
      <c r="BE7" s="8">
        <f t="shared" si="32"/>
        <v>9.2690914102713601E-2</v>
      </c>
      <c r="BF7" s="9">
        <f t="shared" si="64"/>
        <v>6.8976068323894541E-5</v>
      </c>
      <c r="BG7" s="4">
        <v>6.4453979729007296</v>
      </c>
      <c r="BH7" s="8">
        <f t="shared" si="33"/>
        <v>644.53979729007301</v>
      </c>
      <c r="BI7" s="8">
        <f t="shared" si="34"/>
        <v>0.64453979729007305</v>
      </c>
      <c r="BJ7" s="8">
        <f t="shared" si="35"/>
        <v>9.6680969593510954E-2</v>
      </c>
      <c r="BK7" s="9">
        <f t="shared" si="65"/>
        <v>6.9388330835825214E-5</v>
      </c>
      <c r="BL7" s="4">
        <v>6.4380242516754898</v>
      </c>
      <c r="BM7" s="8">
        <f t="shared" si="36"/>
        <v>643.80242516754902</v>
      </c>
      <c r="BN7" s="8">
        <f t="shared" si="37"/>
        <v>0.64380242516754904</v>
      </c>
      <c r="BO7" s="8">
        <f t="shared" si="38"/>
        <v>9.6570363775132353E-2</v>
      </c>
      <c r="BP7" s="9">
        <f t="shared" si="66"/>
        <v>6.8881609297671067E-5</v>
      </c>
      <c r="BQ7" s="4">
        <v>6.0903772315045197</v>
      </c>
      <c r="BR7" s="8">
        <f t="shared" si="39"/>
        <v>609.03772315045194</v>
      </c>
      <c r="BS7" s="8">
        <f t="shared" si="40"/>
        <v>0.6090377231504519</v>
      </c>
      <c r="BT7" s="8">
        <f t="shared" si="41"/>
        <v>9.1355658472567783E-2</v>
      </c>
      <c r="BU7" s="9">
        <f t="shared" si="67"/>
        <v>7.0027945792346309E-5</v>
      </c>
      <c r="BV7" s="4">
        <v>6.1029751116761899</v>
      </c>
      <c r="BW7" s="8">
        <f t="shared" si="42"/>
        <v>610.29751116761895</v>
      </c>
      <c r="BX7" s="8">
        <f t="shared" si="43"/>
        <v>0.61029751116761899</v>
      </c>
      <c r="BY7" s="8">
        <f t="shared" si="44"/>
        <v>9.1544626675142848E-2</v>
      </c>
      <c r="BZ7" s="9">
        <f t="shared" si="68"/>
        <v>7.3629792604638643E-5</v>
      </c>
      <c r="CA7" s="4">
        <v>6.1482815272610898</v>
      </c>
      <c r="CB7" s="8">
        <f t="shared" si="45"/>
        <v>614.82815272610901</v>
      </c>
      <c r="CC7" s="8">
        <f t="shared" si="46"/>
        <v>0.61482815272610902</v>
      </c>
      <c r="CD7" s="8">
        <f t="shared" si="47"/>
        <v>9.2224222908916353E-2</v>
      </c>
      <c r="CE7" s="9">
        <f t="shared" si="69"/>
        <v>7.2732502886839261E-5</v>
      </c>
      <c r="CF7" s="4">
        <v>1.2953645436148999</v>
      </c>
      <c r="CG7" s="8">
        <f t="shared" si="48"/>
        <v>129.53645436149</v>
      </c>
      <c r="CH7" s="8">
        <f t="shared" si="49"/>
        <v>0.12953645436149</v>
      </c>
      <c r="CI7" s="8">
        <f t="shared" si="50"/>
        <v>1.9430468154223498E-2</v>
      </c>
      <c r="CJ7" s="9">
        <f t="shared" si="70"/>
        <v>1.000276043179188E-4</v>
      </c>
      <c r="CK7" s="4">
        <v>2.0133093016997501</v>
      </c>
      <c r="CL7" s="8">
        <f t="shared" si="51"/>
        <v>201.33093016997501</v>
      </c>
      <c r="CM7" s="8">
        <f t="shared" si="52"/>
        <v>0.201330930169975</v>
      </c>
      <c r="CN7" s="8">
        <f t="shared" si="53"/>
        <v>3.0199639525496248E-2</v>
      </c>
      <c r="CO7" s="9">
        <f t="shared" si="71"/>
        <v>9.8999579409815095E-5</v>
      </c>
    </row>
    <row r="8" spans="1:93" x14ac:dyDescent="0.25">
      <c r="A8" s="3"/>
      <c r="B8" s="3" t="b">
        <v>0</v>
      </c>
      <c r="C8" s="3" t="s">
        <v>28</v>
      </c>
      <c r="D8" s="4">
        <v>1.5268207969343801</v>
      </c>
      <c r="E8" s="8">
        <f t="shared" si="0"/>
        <v>152.682079693438</v>
      </c>
      <c r="F8" s="8">
        <f t="shared" si="1"/>
        <v>0.152682079693438</v>
      </c>
      <c r="G8" s="8">
        <f t="shared" si="2"/>
        <v>2.2902311954015698E-2</v>
      </c>
      <c r="H8" s="9">
        <f t="shared" si="54"/>
        <v>9.4055537264407896E-5</v>
      </c>
      <c r="I8" s="1">
        <v>153.41823821795401</v>
      </c>
      <c r="J8" s="8">
        <f t="shared" si="3"/>
        <v>15341.823821795402</v>
      </c>
      <c r="K8" s="8">
        <f t="shared" si="4"/>
        <v>15.341823821795403</v>
      </c>
      <c r="L8" s="8">
        <f t="shared" si="5"/>
        <v>2.3012735732693104</v>
      </c>
      <c r="M8" s="9">
        <f t="shared" si="55"/>
        <v>6.7604476906727839E-5</v>
      </c>
      <c r="N8" s="4">
        <v>6.8802518152380197</v>
      </c>
      <c r="O8" s="8">
        <f t="shared" si="6"/>
        <v>688.02518152380196</v>
      </c>
      <c r="P8" s="8">
        <f t="shared" si="7"/>
        <v>0.68802518152380199</v>
      </c>
      <c r="Q8" s="8">
        <f t="shared" si="8"/>
        <v>0.1032037772285703</v>
      </c>
      <c r="R8" s="9">
        <f t="shared" si="56"/>
        <v>6.9975861841693071E-5</v>
      </c>
      <c r="S8" s="4">
        <v>6.0432537214359501</v>
      </c>
      <c r="T8" s="8">
        <f t="shared" si="9"/>
        <v>604.32537214359502</v>
      </c>
      <c r="U8" s="8">
        <f t="shared" si="10"/>
        <v>0.60432537214359505</v>
      </c>
      <c r="V8" s="8">
        <f t="shared" si="11"/>
        <v>9.0648805821539252E-2</v>
      </c>
      <c r="W8" s="9">
        <f t="shared" si="57"/>
        <v>7.4744151662098503E-5</v>
      </c>
      <c r="X8" s="4">
        <v>5.5254281376683902</v>
      </c>
      <c r="Y8" s="8">
        <f t="shared" si="12"/>
        <v>552.542813766839</v>
      </c>
      <c r="Z8" s="8">
        <f t="shared" si="13"/>
        <v>0.552542813766839</v>
      </c>
      <c r="AA8" s="8">
        <f t="shared" si="14"/>
        <v>8.2881422065025842E-2</v>
      </c>
      <c r="AB8" s="9">
        <f t="shared" si="58"/>
        <v>7.7248739689175447E-5</v>
      </c>
      <c r="AC8" s="4">
        <v>5.2899592082472298</v>
      </c>
      <c r="AD8" s="8">
        <f t="shared" si="15"/>
        <v>528.99592082472293</v>
      </c>
      <c r="AE8" s="8">
        <f t="shared" si="16"/>
        <v>0.52899592082472291</v>
      </c>
      <c r="AF8" s="8">
        <f t="shared" si="17"/>
        <v>7.9349388123708439E-2</v>
      </c>
      <c r="AG8" s="9">
        <f t="shared" si="59"/>
        <v>7.6673494891999616E-5</v>
      </c>
      <c r="AH8" s="4">
        <v>4.9021840827432897</v>
      </c>
      <c r="AI8" s="8">
        <f t="shared" si="18"/>
        <v>490.21840827432897</v>
      </c>
      <c r="AJ8" s="8">
        <f t="shared" si="19"/>
        <v>0.49021840827432894</v>
      </c>
      <c r="AK8" s="8">
        <f t="shared" si="20"/>
        <v>7.3532761241149339E-2</v>
      </c>
      <c r="AL8" s="9">
        <f t="shared" si="60"/>
        <v>8.0039193567790876E-5</v>
      </c>
      <c r="AM8" s="4">
        <v>29.5568000534901</v>
      </c>
      <c r="AN8" s="8">
        <f t="shared" si="21"/>
        <v>2955.6800053490101</v>
      </c>
      <c r="AO8" s="8">
        <f t="shared" si="22"/>
        <v>2.9556800053490102</v>
      </c>
      <c r="AP8" s="8">
        <f t="shared" si="23"/>
        <v>0.44335200080235154</v>
      </c>
      <c r="AQ8" s="9">
        <f t="shared" si="61"/>
        <v>7.8690611034032339E-5</v>
      </c>
      <c r="AR8" s="4">
        <v>5.6526003625975099</v>
      </c>
      <c r="AS8" s="8">
        <f t="shared" si="24"/>
        <v>565.26003625975102</v>
      </c>
      <c r="AT8" s="8">
        <f t="shared" si="25"/>
        <v>0.56526003625975096</v>
      </c>
      <c r="AU8" s="8">
        <f t="shared" si="26"/>
        <v>8.4789005438962645E-2</v>
      </c>
      <c r="AV8" s="9">
        <f t="shared" si="62"/>
        <v>7.7048650191878336E-5</v>
      </c>
      <c r="AW8" s="4">
        <v>5.7356445959953604</v>
      </c>
      <c r="AX8" s="8">
        <f t="shared" si="27"/>
        <v>573.56445959953601</v>
      </c>
      <c r="AY8" s="8">
        <f t="shared" si="28"/>
        <v>0.57356445959953606</v>
      </c>
      <c r="AZ8" s="8">
        <f t="shared" si="29"/>
        <v>8.6034668939930406E-2</v>
      </c>
      <c r="BA8" s="9">
        <f t="shared" si="63"/>
        <v>7.5964673001782619E-5</v>
      </c>
      <c r="BB8" s="4">
        <v>5.3634267502851198</v>
      </c>
      <c r="BC8" s="8">
        <f t="shared" si="30"/>
        <v>536.34267502851196</v>
      </c>
      <c r="BD8" s="8">
        <f t="shared" si="31"/>
        <v>0.53634267502851196</v>
      </c>
      <c r="BE8" s="8">
        <f t="shared" si="32"/>
        <v>8.0451401254276786E-2</v>
      </c>
      <c r="BF8" s="9">
        <f t="shared" si="64"/>
        <v>7.3871873463269267E-5</v>
      </c>
      <c r="BG8" s="4">
        <v>5.5704082119112401</v>
      </c>
      <c r="BH8" s="8">
        <f t="shared" si="33"/>
        <v>557.040821191124</v>
      </c>
      <c r="BI8" s="8">
        <f t="shared" si="34"/>
        <v>0.55704082119112397</v>
      </c>
      <c r="BJ8" s="8">
        <f t="shared" si="35"/>
        <v>8.355612317866859E-2</v>
      </c>
      <c r="BK8" s="9">
        <f t="shared" si="65"/>
        <v>7.4638269401762155E-5</v>
      </c>
      <c r="BL8" s="4">
        <v>5.4926845325380098</v>
      </c>
      <c r="BM8" s="8">
        <f t="shared" si="36"/>
        <v>549.268453253801</v>
      </c>
      <c r="BN8" s="8">
        <f t="shared" si="37"/>
        <v>0.54926845325380103</v>
      </c>
      <c r="BO8" s="8">
        <f t="shared" si="38"/>
        <v>8.2390267988070157E-2</v>
      </c>
      <c r="BP8" s="9">
        <f t="shared" si="66"/>
        <v>7.455364761249594E-5</v>
      </c>
      <c r="BQ8" s="4">
        <v>5.2489241537969402</v>
      </c>
      <c r="BR8" s="8">
        <f t="shared" si="39"/>
        <v>524.89241537969406</v>
      </c>
      <c r="BS8" s="8">
        <f t="shared" si="40"/>
        <v>0.52489241537969411</v>
      </c>
      <c r="BT8" s="8">
        <f t="shared" si="41"/>
        <v>7.8733862306954117E-2</v>
      </c>
      <c r="BU8" s="9">
        <f t="shared" si="67"/>
        <v>7.507666425859176E-5</v>
      </c>
      <c r="BV8" s="4">
        <v>5.1613837333321104</v>
      </c>
      <c r="BW8" s="8">
        <f t="shared" si="42"/>
        <v>516.13837333321101</v>
      </c>
      <c r="BX8" s="8">
        <f t="shared" si="43"/>
        <v>0.516138373333211</v>
      </c>
      <c r="BY8" s="8">
        <f t="shared" si="44"/>
        <v>7.7420755999981647E-2</v>
      </c>
      <c r="BZ8" s="9">
        <f t="shared" si="68"/>
        <v>7.9279340874703123E-5</v>
      </c>
      <c r="CA8" s="4">
        <v>5.2140508613880403</v>
      </c>
      <c r="CB8" s="8">
        <f t="shared" si="45"/>
        <v>521.40508613880399</v>
      </c>
      <c r="CC8" s="8">
        <f t="shared" si="46"/>
        <v>0.52140508613880399</v>
      </c>
      <c r="CD8" s="8">
        <f t="shared" si="47"/>
        <v>7.821076292082059E-2</v>
      </c>
      <c r="CE8" s="9">
        <f t="shared" si="69"/>
        <v>7.8337886882077562E-5</v>
      </c>
      <c r="CF8" s="4">
        <v>0.85696016901452798</v>
      </c>
      <c r="CG8" s="8">
        <f t="shared" si="48"/>
        <v>85.696016901452793</v>
      </c>
      <c r="CH8" s="8">
        <f t="shared" si="49"/>
        <v>8.5696016901452787E-2</v>
      </c>
      <c r="CI8" s="8">
        <f t="shared" si="50"/>
        <v>1.2854402535217918E-2</v>
      </c>
      <c r="CJ8" s="9">
        <f t="shared" si="70"/>
        <v>1.0265803056552103E-4</v>
      </c>
      <c r="CK8" s="4">
        <v>1.5314792479380801</v>
      </c>
      <c r="CL8" s="8">
        <f t="shared" si="51"/>
        <v>153.14792479380802</v>
      </c>
      <c r="CM8" s="8">
        <f t="shared" si="52"/>
        <v>0.15314792479380801</v>
      </c>
      <c r="CN8" s="8">
        <f t="shared" si="53"/>
        <v>2.2972188719071199E-2</v>
      </c>
      <c r="CO8" s="9">
        <f t="shared" si="71"/>
        <v>1.0189055973238512E-4</v>
      </c>
    </row>
    <row r="9" spans="1:93" x14ac:dyDescent="0.25">
      <c r="A9" s="3"/>
      <c r="B9" s="3" t="b">
        <v>0</v>
      </c>
      <c r="C9" s="3" t="s">
        <v>29</v>
      </c>
      <c r="D9" s="4">
        <v>1.1868623037463</v>
      </c>
      <c r="E9" s="8">
        <f t="shared" si="0"/>
        <v>118.68623037463</v>
      </c>
      <c r="F9" s="8">
        <f t="shared" si="1"/>
        <v>0.11868623037463</v>
      </c>
      <c r="G9" s="8">
        <f t="shared" si="2"/>
        <v>1.78029345561945E-2</v>
      </c>
      <c r="H9" s="9">
        <f t="shared" si="54"/>
        <v>9.6095288223536381E-5</v>
      </c>
      <c r="I9" s="1">
        <v>152.879842966398</v>
      </c>
      <c r="J9" s="8">
        <f t="shared" si="3"/>
        <v>15287.984296639801</v>
      </c>
      <c r="K9" s="8">
        <f t="shared" si="4"/>
        <v>15.287984296639801</v>
      </c>
      <c r="L9" s="8">
        <f t="shared" si="5"/>
        <v>2.2931976444959701</v>
      </c>
      <c r="M9" s="9">
        <f t="shared" si="55"/>
        <v>7.0834848416063959E-5</v>
      </c>
      <c r="N9" s="4">
        <v>6.2511813190444201</v>
      </c>
      <c r="O9" s="8">
        <f t="shared" si="6"/>
        <v>625.11813190444195</v>
      </c>
      <c r="P9" s="8">
        <f t="shared" si="7"/>
        <v>0.62511813190444199</v>
      </c>
      <c r="Q9" s="8">
        <f t="shared" si="8"/>
        <v>9.3767719785666295E-2</v>
      </c>
      <c r="R9" s="9">
        <f t="shared" si="56"/>
        <v>7.3750284818854689E-5</v>
      </c>
      <c r="S9" s="4">
        <v>5.4637710140670199</v>
      </c>
      <c r="T9" s="8">
        <f t="shared" si="9"/>
        <v>546.37710140670197</v>
      </c>
      <c r="U9" s="8">
        <f t="shared" si="10"/>
        <v>0.54637710140670193</v>
      </c>
      <c r="V9" s="8">
        <f t="shared" si="11"/>
        <v>8.1956565211005292E-2</v>
      </c>
      <c r="W9" s="9">
        <f t="shared" si="57"/>
        <v>7.8221047906312078E-5</v>
      </c>
      <c r="X9" s="4">
        <v>4.8195099055118504</v>
      </c>
      <c r="Y9" s="8">
        <f t="shared" si="12"/>
        <v>481.95099055118504</v>
      </c>
      <c r="Z9" s="8">
        <f t="shared" si="13"/>
        <v>0.48195099055118507</v>
      </c>
      <c r="AA9" s="8">
        <f t="shared" si="14"/>
        <v>7.2292648582677754E-2</v>
      </c>
      <c r="AB9" s="9">
        <f t="shared" si="58"/>
        <v>8.1484249082114697E-5</v>
      </c>
      <c r="AC9" s="4">
        <v>4.6720664309906601</v>
      </c>
      <c r="AD9" s="8">
        <f t="shared" si="15"/>
        <v>467.20664309906601</v>
      </c>
      <c r="AE9" s="8">
        <f t="shared" si="16"/>
        <v>0.46720664309906601</v>
      </c>
      <c r="AF9" s="8">
        <f t="shared" si="17"/>
        <v>7.0080996464859893E-2</v>
      </c>
      <c r="AG9" s="9">
        <f t="shared" si="59"/>
        <v>8.0380851555539041E-5</v>
      </c>
      <c r="AH9" s="4">
        <v>4.4230100998854303</v>
      </c>
      <c r="AI9" s="8">
        <f t="shared" si="18"/>
        <v>442.301009988543</v>
      </c>
      <c r="AJ9" s="8">
        <f t="shared" si="19"/>
        <v>0.44230100998854299</v>
      </c>
      <c r="AK9" s="8">
        <f t="shared" si="20"/>
        <v>6.6345151498281449E-2</v>
      </c>
      <c r="AL9" s="9">
        <f t="shared" si="60"/>
        <v>8.2914237464938026E-5</v>
      </c>
      <c r="AM9" s="4">
        <v>28.916357909284901</v>
      </c>
      <c r="AN9" s="8">
        <f t="shared" si="21"/>
        <v>2891.6357909284902</v>
      </c>
      <c r="AO9" s="8">
        <f t="shared" si="22"/>
        <v>2.8916357909284902</v>
      </c>
      <c r="AP9" s="8">
        <f t="shared" si="23"/>
        <v>0.43374536863927354</v>
      </c>
      <c r="AQ9" s="9">
        <f t="shared" si="61"/>
        <v>8.2533263899263543E-5</v>
      </c>
      <c r="AR9" s="4">
        <v>5.0090851158924501</v>
      </c>
      <c r="AS9" s="8">
        <f t="shared" si="24"/>
        <v>500.90851158924499</v>
      </c>
      <c r="AT9" s="8">
        <f t="shared" si="25"/>
        <v>0.50090851158924499</v>
      </c>
      <c r="AU9" s="8">
        <f t="shared" si="26"/>
        <v>7.5136276738386742E-2</v>
      </c>
      <c r="AV9" s="9">
        <f t="shared" si="62"/>
        <v>8.0909741672108691E-5</v>
      </c>
      <c r="AW9" s="4">
        <v>4.9939867047684698</v>
      </c>
      <c r="AX9" s="8">
        <f t="shared" si="27"/>
        <v>499.39867047684697</v>
      </c>
      <c r="AY9" s="8">
        <f t="shared" si="28"/>
        <v>0.499398670476847</v>
      </c>
      <c r="AZ9" s="8">
        <f t="shared" si="29"/>
        <v>7.4909800571527047E-2</v>
      </c>
      <c r="BA9" s="9">
        <f t="shared" si="63"/>
        <v>8.0414620349143968E-5</v>
      </c>
      <c r="BB9" s="4">
        <v>4.7823481713207698</v>
      </c>
      <c r="BC9" s="8">
        <f t="shared" si="30"/>
        <v>478.23481713207696</v>
      </c>
      <c r="BD9" s="8">
        <f t="shared" si="31"/>
        <v>0.47823481713207694</v>
      </c>
      <c r="BE9" s="8">
        <f t="shared" si="32"/>
        <v>7.1735222569811533E-2</v>
      </c>
      <c r="BF9" s="9">
        <f t="shared" si="64"/>
        <v>7.7358344937055373E-5</v>
      </c>
      <c r="BG9" s="4">
        <v>4.9128368010030101</v>
      </c>
      <c r="BH9" s="8">
        <f t="shared" si="33"/>
        <v>491.28368010030101</v>
      </c>
      <c r="BI9" s="8">
        <f t="shared" si="34"/>
        <v>0.49128368010030099</v>
      </c>
      <c r="BJ9" s="8">
        <f t="shared" si="35"/>
        <v>7.369255201504514E-2</v>
      </c>
      <c r="BK9" s="9">
        <f t="shared" si="65"/>
        <v>7.8583697867211532E-5</v>
      </c>
      <c r="BL9" s="4">
        <v>4.8754111629005097</v>
      </c>
      <c r="BM9" s="8">
        <f t="shared" si="36"/>
        <v>487.54111629005098</v>
      </c>
      <c r="BN9" s="8">
        <f t="shared" si="37"/>
        <v>0.48754111629005098</v>
      </c>
      <c r="BO9" s="8">
        <f t="shared" si="38"/>
        <v>7.3131167443507644E-2</v>
      </c>
      <c r="BP9" s="9">
        <f t="shared" si="66"/>
        <v>7.8257287830320945E-5</v>
      </c>
      <c r="BQ9" s="4">
        <v>4.5798653100840498</v>
      </c>
      <c r="BR9" s="8">
        <f t="shared" si="39"/>
        <v>457.986531008405</v>
      </c>
      <c r="BS9" s="8">
        <f t="shared" si="40"/>
        <v>0.45798653100840497</v>
      </c>
      <c r="BT9" s="8">
        <f t="shared" si="41"/>
        <v>6.8697979651260746E-2</v>
      </c>
      <c r="BU9" s="9">
        <f t="shared" si="67"/>
        <v>7.9091017320869123E-5</v>
      </c>
      <c r="BV9" s="4">
        <v>4.5243809157033299</v>
      </c>
      <c r="BW9" s="8">
        <f t="shared" si="42"/>
        <v>452.43809157033297</v>
      </c>
      <c r="BX9" s="8">
        <f t="shared" si="43"/>
        <v>0.45243809157033299</v>
      </c>
      <c r="BY9" s="8">
        <f t="shared" si="44"/>
        <v>6.7865713735549948E-2</v>
      </c>
      <c r="BZ9" s="9">
        <f t="shared" si="68"/>
        <v>8.3101357780475808E-5</v>
      </c>
      <c r="CA9" s="4">
        <v>4.5835666429199504</v>
      </c>
      <c r="CB9" s="8">
        <f t="shared" si="45"/>
        <v>458.35666429199506</v>
      </c>
      <c r="CC9" s="8">
        <f t="shared" si="46"/>
        <v>0.45835666429199506</v>
      </c>
      <c r="CD9" s="8">
        <f t="shared" si="47"/>
        <v>6.875349964379926E-2</v>
      </c>
      <c r="CE9" s="9">
        <f t="shared" si="69"/>
        <v>8.2120792192886098E-5</v>
      </c>
      <c r="CF9" s="4">
        <v>0.66986528840087001</v>
      </c>
      <c r="CG9" s="8">
        <f t="shared" si="48"/>
        <v>66.986528840087004</v>
      </c>
      <c r="CH9" s="8">
        <f t="shared" si="49"/>
        <v>6.6986528840087003E-2</v>
      </c>
      <c r="CI9" s="8">
        <f t="shared" si="50"/>
        <v>1.004797932601305E-2</v>
      </c>
      <c r="CJ9" s="9">
        <f t="shared" si="70"/>
        <v>1.0378059984920298E-4</v>
      </c>
      <c r="CK9" s="4">
        <v>1.29036441820976</v>
      </c>
      <c r="CL9" s="8">
        <f t="shared" si="51"/>
        <v>129.03644182097599</v>
      </c>
      <c r="CM9" s="8">
        <f t="shared" si="52"/>
        <v>0.12903644182097598</v>
      </c>
      <c r="CN9" s="8">
        <f t="shared" si="53"/>
        <v>1.9355466273146396E-2</v>
      </c>
      <c r="CO9" s="9">
        <f t="shared" si="71"/>
        <v>1.0333724871075505E-4</v>
      </c>
    </row>
    <row r="10" spans="1:93" x14ac:dyDescent="0.25">
      <c r="A10" s="3"/>
      <c r="B10" s="3" t="b">
        <v>0</v>
      </c>
      <c r="C10" s="3" t="s">
        <v>30</v>
      </c>
      <c r="D10" s="4">
        <v>0.75286239263319199</v>
      </c>
      <c r="E10" s="8">
        <f t="shared" si="0"/>
        <v>75.286239263319203</v>
      </c>
      <c r="F10" s="8">
        <f t="shared" si="1"/>
        <v>7.5286239263319205E-2</v>
      </c>
      <c r="G10" s="8">
        <f t="shared" si="2"/>
        <v>1.129293588949788E-2</v>
      </c>
      <c r="H10" s="9">
        <f t="shared" si="54"/>
        <v>9.8699287690215033E-5</v>
      </c>
      <c r="I10" s="1">
        <v>153.67014927583801</v>
      </c>
      <c r="J10" s="8">
        <f t="shared" si="3"/>
        <v>15367.014927583801</v>
      </c>
      <c r="K10" s="8">
        <f t="shared" si="4"/>
        <v>15.367014927583801</v>
      </c>
      <c r="L10" s="8">
        <f t="shared" si="5"/>
        <v>2.3050522391375701</v>
      </c>
      <c r="M10" s="9">
        <f t="shared" si="55"/>
        <v>6.609301055942396E-5</v>
      </c>
      <c r="N10" s="4">
        <v>6.8657074064545904</v>
      </c>
      <c r="O10" s="8">
        <f t="shared" si="6"/>
        <v>686.57074064545907</v>
      </c>
      <c r="P10" s="8">
        <f t="shared" si="7"/>
        <v>0.68657074064545909</v>
      </c>
      <c r="Q10" s="8">
        <f t="shared" si="8"/>
        <v>0.10298561109681886</v>
      </c>
      <c r="R10" s="9">
        <f t="shared" si="56"/>
        <v>7.0063128294393646E-5</v>
      </c>
      <c r="S10" s="4">
        <v>4.7222035232540902</v>
      </c>
      <c r="T10" s="8">
        <f t="shared" si="9"/>
        <v>472.22035232540901</v>
      </c>
      <c r="U10" s="8">
        <f t="shared" si="10"/>
        <v>0.47222035232540899</v>
      </c>
      <c r="V10" s="8">
        <f t="shared" si="11"/>
        <v>7.0833052848811348E-2</v>
      </c>
      <c r="W10" s="9">
        <f t="shared" si="57"/>
        <v>8.2670452851189659E-5</v>
      </c>
      <c r="X10" s="4">
        <v>4.1639915861995602</v>
      </c>
      <c r="Y10" s="8">
        <f t="shared" si="12"/>
        <v>416.39915861995604</v>
      </c>
      <c r="Z10" s="8">
        <f t="shared" si="13"/>
        <v>0.41639915861995602</v>
      </c>
      <c r="AA10" s="8">
        <f t="shared" si="14"/>
        <v>6.2459873792993399E-2</v>
      </c>
      <c r="AB10" s="9">
        <f t="shared" si="58"/>
        <v>8.541735899798844E-5</v>
      </c>
      <c r="AC10" s="4">
        <v>3.9821810289124402</v>
      </c>
      <c r="AD10" s="8">
        <f t="shared" si="15"/>
        <v>398.21810289124403</v>
      </c>
      <c r="AE10" s="8">
        <f t="shared" si="16"/>
        <v>0.39821810289124404</v>
      </c>
      <c r="AF10" s="8">
        <f t="shared" si="17"/>
        <v>5.9732715433686606E-2</v>
      </c>
      <c r="AG10" s="9">
        <f t="shared" si="59"/>
        <v>8.4520163968008358E-5</v>
      </c>
      <c r="AH10" s="4">
        <v>3.67136488203526</v>
      </c>
      <c r="AI10" s="8">
        <f t="shared" si="18"/>
        <v>367.13648820352603</v>
      </c>
      <c r="AJ10" s="8">
        <f t="shared" si="19"/>
        <v>0.36713648820352601</v>
      </c>
      <c r="AK10" s="8">
        <f t="shared" si="20"/>
        <v>5.5070473230528903E-2</v>
      </c>
      <c r="AL10" s="9">
        <f t="shared" si="60"/>
        <v>8.7424108772039046E-5</v>
      </c>
      <c r="AM10" s="4">
        <v>28.3677941791262</v>
      </c>
      <c r="AN10" s="8">
        <f t="shared" si="21"/>
        <v>2836.7794179126199</v>
      </c>
      <c r="AO10" s="8">
        <f t="shared" si="22"/>
        <v>2.83677941791262</v>
      </c>
      <c r="AP10" s="8">
        <f t="shared" si="23"/>
        <v>0.42551691268689301</v>
      </c>
      <c r="AQ10" s="9">
        <f t="shared" si="61"/>
        <v>8.5824646280215755E-5</v>
      </c>
      <c r="AR10" s="4">
        <v>4.3072181376795902</v>
      </c>
      <c r="AS10" s="8">
        <f t="shared" si="24"/>
        <v>430.72181376795902</v>
      </c>
      <c r="AT10" s="8">
        <f t="shared" si="25"/>
        <v>0.43072181376795904</v>
      </c>
      <c r="AU10" s="8">
        <f t="shared" si="26"/>
        <v>6.4608272065193859E-2</v>
      </c>
      <c r="AV10" s="9">
        <f t="shared" si="62"/>
        <v>8.5120943541385836E-5</v>
      </c>
      <c r="AW10" s="4">
        <v>4.3413665779250801</v>
      </c>
      <c r="AX10" s="8">
        <f t="shared" si="27"/>
        <v>434.136657792508</v>
      </c>
      <c r="AY10" s="8">
        <f t="shared" si="28"/>
        <v>0.43413665779250799</v>
      </c>
      <c r="AZ10" s="8">
        <f t="shared" si="29"/>
        <v>6.5120498668876189E-2</v>
      </c>
      <c r="BA10" s="9">
        <f t="shared" si="63"/>
        <v>8.4330341110204292E-5</v>
      </c>
      <c r="BB10" s="4">
        <v>4.0135969104512697</v>
      </c>
      <c r="BC10" s="8">
        <f t="shared" si="30"/>
        <v>401.35969104512697</v>
      </c>
      <c r="BD10" s="8">
        <f t="shared" si="31"/>
        <v>0.40135969104512698</v>
      </c>
      <c r="BE10" s="8">
        <f t="shared" si="32"/>
        <v>6.0203953656769046E-2</v>
      </c>
      <c r="BF10" s="9">
        <f t="shared" si="64"/>
        <v>8.1970852502272364E-5</v>
      </c>
      <c r="BG10" s="4">
        <v>4.1682415772105799</v>
      </c>
      <c r="BH10" s="8">
        <f t="shared" si="33"/>
        <v>416.82415772105799</v>
      </c>
      <c r="BI10" s="8">
        <f t="shared" si="34"/>
        <v>0.41682415772105796</v>
      </c>
      <c r="BJ10" s="8">
        <f t="shared" si="35"/>
        <v>6.2523623658158695E-2</v>
      </c>
      <c r="BK10" s="9">
        <f t="shared" si="65"/>
        <v>8.3051269209966116E-5</v>
      </c>
      <c r="BL10" s="4">
        <v>4.0936818269433699</v>
      </c>
      <c r="BM10" s="8">
        <f t="shared" si="36"/>
        <v>409.36818269433701</v>
      </c>
      <c r="BN10" s="8">
        <f t="shared" si="37"/>
        <v>0.409368182694337</v>
      </c>
      <c r="BO10" s="8">
        <f t="shared" si="38"/>
        <v>6.1405227404150546E-2</v>
      </c>
      <c r="BP10" s="9">
        <f t="shared" si="66"/>
        <v>8.2947663846063776E-5</v>
      </c>
      <c r="BQ10" s="4">
        <v>3.8668148197413998</v>
      </c>
      <c r="BR10" s="8">
        <f t="shared" si="39"/>
        <v>386.68148197413996</v>
      </c>
      <c r="BS10" s="8">
        <f t="shared" si="40"/>
        <v>0.38668148197413993</v>
      </c>
      <c r="BT10" s="8">
        <f t="shared" si="41"/>
        <v>5.8002222296120988E-2</v>
      </c>
      <c r="BU10" s="9">
        <f t="shared" si="67"/>
        <v>8.336932026292502E-5</v>
      </c>
      <c r="BV10" s="4">
        <v>3.7671336805633699</v>
      </c>
      <c r="BW10" s="8">
        <f t="shared" si="42"/>
        <v>376.713368056337</v>
      </c>
      <c r="BX10" s="8">
        <f t="shared" si="43"/>
        <v>0.37671336805633698</v>
      </c>
      <c r="BY10" s="8">
        <f t="shared" si="44"/>
        <v>5.6507005208450548E-2</v>
      </c>
      <c r="BZ10" s="9">
        <f t="shared" si="68"/>
        <v>8.7644841191315568E-5</v>
      </c>
      <c r="CA10" s="4">
        <v>3.8231992511242701</v>
      </c>
      <c r="CB10" s="8">
        <f t="shared" si="45"/>
        <v>382.31992511242703</v>
      </c>
      <c r="CC10" s="8">
        <f t="shared" si="46"/>
        <v>0.38231992511242702</v>
      </c>
      <c r="CD10" s="8">
        <f t="shared" si="47"/>
        <v>5.7347988766864047E-2</v>
      </c>
      <c r="CE10" s="9">
        <f t="shared" si="69"/>
        <v>8.6682996543660182E-5</v>
      </c>
      <c r="CF10" s="4">
        <v>0.44431412643108797</v>
      </c>
      <c r="CG10" s="8">
        <f t="shared" si="48"/>
        <v>44.4314126431088</v>
      </c>
      <c r="CH10" s="8">
        <f t="shared" si="49"/>
        <v>4.4431412643108799E-2</v>
      </c>
      <c r="CI10" s="8">
        <f t="shared" si="50"/>
        <v>6.6647118964663198E-3</v>
      </c>
      <c r="CJ10" s="9">
        <f t="shared" si="70"/>
        <v>1.0513390682102166E-4</v>
      </c>
      <c r="CK10" s="4">
        <v>0.99434489176396501</v>
      </c>
      <c r="CL10" s="8">
        <f t="shared" si="51"/>
        <v>99.434489176396497</v>
      </c>
      <c r="CM10" s="8">
        <f t="shared" si="52"/>
        <v>9.9434489176396496E-2</v>
      </c>
      <c r="CN10" s="8">
        <f t="shared" si="53"/>
        <v>1.4915173376459473E-2</v>
      </c>
      <c r="CO10" s="9">
        <f t="shared" si="71"/>
        <v>1.0511336586942981E-4</v>
      </c>
    </row>
    <row r="11" spans="1:93" x14ac:dyDescent="0.25">
      <c r="A11" s="3"/>
      <c r="B11" s="3"/>
      <c r="C11" s="3"/>
      <c r="D11" s="4"/>
      <c r="E11" s="8"/>
      <c r="F11" s="8"/>
      <c r="G11" s="8"/>
      <c r="H11" s="9"/>
      <c r="I11" s="1"/>
      <c r="J11" s="8"/>
      <c r="K11" s="8"/>
      <c r="L11" s="8"/>
      <c r="M11" s="9"/>
      <c r="N11" s="4"/>
      <c r="O11" s="8"/>
      <c r="P11" s="8"/>
      <c r="Q11" s="8"/>
      <c r="R11" s="9"/>
      <c r="S11" s="4"/>
      <c r="T11" s="8"/>
      <c r="U11" s="8"/>
      <c r="V11" s="8"/>
      <c r="W11" s="9"/>
      <c r="X11" s="4"/>
      <c r="Y11" s="8"/>
      <c r="Z11" s="8"/>
      <c r="AA11" s="8"/>
      <c r="AB11" s="9"/>
      <c r="AC11" s="4"/>
      <c r="AD11" s="8"/>
      <c r="AE11" s="8"/>
      <c r="AF11" s="8"/>
      <c r="AG11" s="9"/>
      <c r="AH11" s="4"/>
      <c r="AI11" s="8"/>
      <c r="AJ11" s="8"/>
      <c r="AK11" s="8"/>
      <c r="AL11" s="9"/>
      <c r="AM11" s="4"/>
      <c r="AN11" s="8"/>
      <c r="AO11" s="8"/>
      <c r="AP11" s="8"/>
      <c r="AQ11" s="9"/>
      <c r="AR11" s="4"/>
      <c r="AS11" s="8"/>
      <c r="AT11" s="8"/>
      <c r="AU11" s="8"/>
      <c r="AV11" s="9"/>
      <c r="AW11" s="4"/>
      <c r="AX11" s="8"/>
      <c r="AY11" s="8"/>
      <c r="AZ11" s="8"/>
      <c r="BA11" s="9"/>
      <c r="BB11" s="4"/>
      <c r="BC11" s="8"/>
      <c r="BD11" s="8"/>
      <c r="BE11" s="8"/>
      <c r="BF11" s="9"/>
      <c r="BG11" s="4"/>
      <c r="BH11" s="8"/>
      <c r="BI11" s="8"/>
      <c r="BJ11" s="8"/>
      <c r="BK11" s="9"/>
      <c r="BL11" s="4"/>
      <c r="BM11" s="8"/>
      <c r="BN11" s="8"/>
      <c r="BO11" s="8"/>
      <c r="BP11" s="9"/>
      <c r="BQ11" s="4"/>
      <c r="BR11" s="8"/>
      <c r="BS11" s="8"/>
      <c r="BT11" s="8"/>
      <c r="BU11" s="9"/>
      <c r="BV11" s="4"/>
      <c r="BW11" s="8"/>
      <c r="BX11" s="8"/>
      <c r="BY11" s="8"/>
      <c r="BZ11" s="9"/>
      <c r="CA11" s="4"/>
      <c r="CB11" s="8"/>
      <c r="CC11" s="8"/>
      <c r="CD11" s="8"/>
      <c r="CE11" s="9"/>
      <c r="CF11" s="4"/>
      <c r="CG11" s="8"/>
      <c r="CH11" s="8"/>
      <c r="CI11" s="8"/>
      <c r="CJ11" s="9"/>
      <c r="CK11" s="4"/>
      <c r="CL11" s="8"/>
      <c r="CM11" s="8"/>
      <c r="CN11" s="8"/>
      <c r="CO11" s="9"/>
    </row>
    <row r="12" spans="1:93" x14ac:dyDescent="0.25">
      <c r="A12" s="3"/>
      <c r="B12" s="3" t="b">
        <v>0</v>
      </c>
      <c r="C12" s="3" t="s">
        <v>31</v>
      </c>
      <c r="D12" s="4">
        <v>8.6033864891367493</v>
      </c>
      <c r="E12" s="8">
        <f t="shared" si="0"/>
        <v>860.33864891367489</v>
      </c>
      <c r="F12" s="8">
        <f t="shared" si="1"/>
        <v>0.86033864891367484</v>
      </c>
      <c r="G12" s="8">
        <f t="shared" si="2"/>
        <v>0.12905079733705122</v>
      </c>
      <c r="H12" s="9">
        <f t="shared" si="54"/>
        <v>5.1596143111193691E-5</v>
      </c>
      <c r="I12" s="1">
        <v>158.60137914895</v>
      </c>
      <c r="J12" s="8">
        <f t="shared" si="3"/>
        <v>15860.137914895</v>
      </c>
      <c r="K12" s="8">
        <f t="shared" si="4"/>
        <v>15.860137914895001</v>
      </c>
      <c r="L12" s="8">
        <f t="shared" si="5"/>
        <v>2.3790206872342501</v>
      </c>
      <c r="M12" s="9">
        <f t="shared" si="55"/>
        <v>3.6505631320751953E-5</v>
      </c>
      <c r="N12" s="4">
        <v>13.4954072639537</v>
      </c>
      <c r="O12" s="8">
        <f t="shared" si="6"/>
        <v>1349.54072639537</v>
      </c>
      <c r="P12" s="8">
        <f t="shared" si="7"/>
        <v>1.34954072639537</v>
      </c>
      <c r="Q12" s="8">
        <f t="shared" si="8"/>
        <v>0.20243110895930549</v>
      </c>
      <c r="R12" s="9">
        <f t="shared" si="56"/>
        <v>3.0284929149398998E-5</v>
      </c>
      <c r="S12" s="4">
        <v>12.9438534798694</v>
      </c>
      <c r="T12" s="8">
        <f t="shared" si="9"/>
        <v>1294.3853479869399</v>
      </c>
      <c r="U12" s="8">
        <f t="shared" si="10"/>
        <v>1.2943853479869398</v>
      </c>
      <c r="V12" s="8">
        <f t="shared" si="11"/>
        <v>0.19415780219804096</v>
      </c>
      <c r="W12" s="9">
        <f t="shared" si="57"/>
        <v>3.3340553111497815E-5</v>
      </c>
      <c r="X12" s="4">
        <v>12.415126948024399</v>
      </c>
      <c r="Y12" s="8">
        <f t="shared" si="12"/>
        <v>1241.5126948024399</v>
      </c>
      <c r="Z12" s="8">
        <f t="shared" si="13"/>
        <v>1.24151269480244</v>
      </c>
      <c r="AA12" s="8">
        <f t="shared" si="14"/>
        <v>0.186226904220366</v>
      </c>
      <c r="AB12" s="9">
        <f t="shared" si="58"/>
        <v>3.5910546827039392E-5</v>
      </c>
      <c r="AC12" s="4">
        <v>12.108768569371801</v>
      </c>
      <c r="AD12" s="8">
        <f t="shared" si="15"/>
        <v>1210.87685693718</v>
      </c>
      <c r="AE12" s="8">
        <f t="shared" si="16"/>
        <v>1.2108768569371799</v>
      </c>
      <c r="AF12" s="8">
        <f t="shared" si="17"/>
        <v>0.18163152854057699</v>
      </c>
      <c r="AG12" s="9">
        <f t="shared" si="59"/>
        <v>3.5760638725252203E-5</v>
      </c>
      <c r="AH12" s="4">
        <v>12.028814926783401</v>
      </c>
      <c r="AI12" s="8">
        <f t="shared" si="18"/>
        <v>1202.88149267834</v>
      </c>
      <c r="AJ12" s="8">
        <f t="shared" si="19"/>
        <v>1.20288149267834</v>
      </c>
      <c r="AK12" s="8">
        <f t="shared" si="20"/>
        <v>0.18043222390175098</v>
      </c>
      <c r="AL12" s="9">
        <f t="shared" si="60"/>
        <v>3.7279408503550214E-5</v>
      </c>
      <c r="AM12" s="4">
        <v>36.385511560477703</v>
      </c>
      <c r="AN12" s="8">
        <f t="shared" si="21"/>
        <v>3638.5511560477703</v>
      </c>
      <c r="AO12" s="8">
        <f t="shared" si="22"/>
        <v>3.6385511560477704</v>
      </c>
      <c r="AP12" s="8">
        <f t="shared" si="23"/>
        <v>0.54578267340716557</v>
      </c>
      <c r="AQ12" s="9">
        <f t="shared" si="61"/>
        <v>3.7718341992106733E-5</v>
      </c>
      <c r="AR12" s="4">
        <v>12.6185368573546</v>
      </c>
      <c r="AS12" s="8">
        <f t="shared" si="24"/>
        <v>1261.85368573546</v>
      </c>
      <c r="AT12" s="8">
        <f t="shared" si="25"/>
        <v>1.2618536857354601</v>
      </c>
      <c r="AU12" s="8">
        <f t="shared" si="26"/>
        <v>0.18927805286031901</v>
      </c>
      <c r="AV12" s="9">
        <f t="shared" si="62"/>
        <v>3.5253031223335782E-5</v>
      </c>
      <c r="AW12" s="4">
        <v>12.7166690137279</v>
      </c>
      <c r="AX12" s="8">
        <f t="shared" si="27"/>
        <v>1271.6669013727901</v>
      </c>
      <c r="AY12" s="8">
        <f t="shared" si="28"/>
        <v>1.2716669013727901</v>
      </c>
      <c r="AZ12" s="8">
        <f t="shared" si="29"/>
        <v>0.19075003520591852</v>
      </c>
      <c r="BA12" s="9">
        <f t="shared" si="63"/>
        <v>3.4078526495387375E-5</v>
      </c>
      <c r="BB12" s="4">
        <v>12.404588342642599</v>
      </c>
      <c r="BC12" s="8">
        <f t="shared" si="30"/>
        <v>1240.4588342642598</v>
      </c>
      <c r="BD12" s="8">
        <f t="shared" si="31"/>
        <v>1.24045883426426</v>
      </c>
      <c r="BE12" s="8">
        <f t="shared" si="32"/>
        <v>0.18606882513963899</v>
      </c>
      <c r="BF12" s="9">
        <f t="shared" si="64"/>
        <v>3.162490390912439E-5</v>
      </c>
      <c r="BG12" s="4">
        <v>12.4289518082622</v>
      </c>
      <c r="BH12" s="8">
        <f t="shared" si="33"/>
        <v>1242.89518082622</v>
      </c>
      <c r="BI12" s="8">
        <f t="shared" si="34"/>
        <v>1.2428951808262201</v>
      </c>
      <c r="BJ12" s="8">
        <f t="shared" si="35"/>
        <v>0.18643427712393301</v>
      </c>
      <c r="BK12" s="9">
        <f t="shared" si="65"/>
        <v>3.3487007823656389E-5</v>
      </c>
      <c r="BL12" s="4">
        <v>12.4330585292369</v>
      </c>
      <c r="BM12" s="8">
        <f t="shared" si="36"/>
        <v>1243.3058529236901</v>
      </c>
      <c r="BN12" s="8">
        <f t="shared" si="37"/>
        <v>1.24330585292369</v>
      </c>
      <c r="BO12" s="8">
        <f t="shared" si="38"/>
        <v>0.18649587793855349</v>
      </c>
      <c r="BP12" s="9">
        <f t="shared" si="66"/>
        <v>3.2911403632302607E-5</v>
      </c>
      <c r="BQ12" s="4">
        <v>12.274384764758601</v>
      </c>
      <c r="BR12" s="8">
        <f t="shared" si="39"/>
        <v>1227.4384764758602</v>
      </c>
      <c r="BS12" s="8">
        <f t="shared" si="40"/>
        <v>1.2274384764758601</v>
      </c>
      <c r="BT12" s="8">
        <f t="shared" si="41"/>
        <v>0.184115771471379</v>
      </c>
      <c r="BU12" s="9">
        <f t="shared" si="67"/>
        <v>3.292390059282181E-5</v>
      </c>
      <c r="BV12" s="4">
        <v>12.453252494761699</v>
      </c>
      <c r="BW12" s="8">
        <f t="shared" si="42"/>
        <v>1245.32524947617</v>
      </c>
      <c r="BX12" s="8">
        <f t="shared" si="43"/>
        <v>1.24532524947617</v>
      </c>
      <c r="BY12" s="8">
        <f t="shared" si="44"/>
        <v>0.1867987874214255</v>
      </c>
      <c r="BZ12" s="9">
        <f t="shared" si="68"/>
        <v>3.5528128306125581E-5</v>
      </c>
      <c r="CA12" s="4">
        <v>12.433096139881201</v>
      </c>
      <c r="CB12" s="8">
        <f t="shared" si="45"/>
        <v>1243.30961398812</v>
      </c>
      <c r="CC12" s="8">
        <f t="shared" si="46"/>
        <v>1.2433096139881199</v>
      </c>
      <c r="CD12" s="8">
        <f t="shared" si="47"/>
        <v>0.18649644209821797</v>
      </c>
      <c r="CE12" s="9">
        <f t="shared" si="69"/>
        <v>3.5023615211118607E-5</v>
      </c>
      <c r="CF12" s="4">
        <v>7.3600500281872101</v>
      </c>
      <c r="CG12" s="8">
        <f t="shared" si="48"/>
        <v>736.00500281872098</v>
      </c>
      <c r="CH12" s="8">
        <f t="shared" si="49"/>
        <v>0.73600500281872094</v>
      </c>
      <c r="CI12" s="8">
        <f t="shared" si="50"/>
        <v>0.11040075042280814</v>
      </c>
      <c r="CJ12" s="9">
        <f t="shared" si="70"/>
        <v>6.3639491410484941E-5</v>
      </c>
      <c r="CK12" s="4">
        <v>8.0427881248356208</v>
      </c>
      <c r="CL12" s="8">
        <f t="shared" si="51"/>
        <v>804.27881248356209</v>
      </c>
      <c r="CM12" s="8">
        <f t="shared" si="52"/>
        <v>0.80427881248356214</v>
      </c>
      <c r="CN12" s="8">
        <f t="shared" si="53"/>
        <v>0.12064182187253432</v>
      </c>
      <c r="CO12" s="9">
        <f t="shared" si="71"/>
        <v>6.2822706470999881E-5</v>
      </c>
    </row>
    <row r="13" spans="1:93" x14ac:dyDescent="0.25">
      <c r="A13" s="3"/>
      <c r="B13" s="3" t="b">
        <v>0</v>
      </c>
      <c r="C13" s="3" t="s">
        <v>32</v>
      </c>
      <c r="D13" s="4">
        <v>5.7888849682114696</v>
      </c>
      <c r="E13" s="8">
        <f t="shared" si="0"/>
        <v>578.88849682114699</v>
      </c>
      <c r="F13" s="8">
        <f t="shared" si="1"/>
        <v>0.57888849682114696</v>
      </c>
      <c r="G13" s="8">
        <f t="shared" si="2"/>
        <v>8.6833274523172035E-2</v>
      </c>
      <c r="H13" s="9">
        <f t="shared" si="54"/>
        <v>6.8483152236745374E-5</v>
      </c>
      <c r="I13" s="1">
        <v>157.29860029950501</v>
      </c>
      <c r="J13" s="8">
        <f t="shared" si="3"/>
        <v>15729.860029950501</v>
      </c>
      <c r="K13" s="8">
        <f t="shared" si="4"/>
        <v>15.729860029950501</v>
      </c>
      <c r="L13" s="8">
        <f t="shared" si="5"/>
        <v>2.3594790044925751</v>
      </c>
      <c r="M13" s="9">
        <f t="shared" si="55"/>
        <v>4.4322304417421955E-5</v>
      </c>
      <c r="N13" s="4">
        <v>11.5491485623818</v>
      </c>
      <c r="O13" s="8">
        <f t="shared" si="6"/>
        <v>1154.9148562381799</v>
      </c>
      <c r="P13" s="8">
        <f t="shared" si="7"/>
        <v>1.1549148562381799</v>
      </c>
      <c r="Q13" s="8">
        <f t="shared" si="8"/>
        <v>0.17323722843572698</v>
      </c>
      <c r="R13" s="9">
        <f t="shared" si="56"/>
        <v>4.1962481358830409E-5</v>
      </c>
      <c r="S13" s="4">
        <v>10.8461036589106</v>
      </c>
      <c r="T13" s="8">
        <f t="shared" si="9"/>
        <v>1084.6103658910599</v>
      </c>
      <c r="U13" s="8">
        <f t="shared" si="10"/>
        <v>1.08461036589106</v>
      </c>
      <c r="V13" s="8">
        <f t="shared" si="11"/>
        <v>0.162691554883659</v>
      </c>
      <c r="W13" s="9">
        <f t="shared" si="57"/>
        <v>4.5927052037250603E-5</v>
      </c>
      <c r="X13" s="4">
        <v>10.342522268252999</v>
      </c>
      <c r="Y13" s="8">
        <f t="shared" si="12"/>
        <v>1034.2522268252999</v>
      </c>
      <c r="Z13" s="8">
        <f t="shared" si="13"/>
        <v>1.0342522268252998</v>
      </c>
      <c r="AA13" s="8">
        <f t="shared" si="14"/>
        <v>0.15513783402379497</v>
      </c>
      <c r="AB13" s="9">
        <f t="shared" si="58"/>
        <v>4.8346174905667804E-5</v>
      </c>
      <c r="AC13" s="4">
        <v>10.0965007896756</v>
      </c>
      <c r="AD13" s="8">
        <f t="shared" si="15"/>
        <v>1009.65007896756</v>
      </c>
      <c r="AE13" s="8">
        <f t="shared" si="16"/>
        <v>1.00965007896756</v>
      </c>
      <c r="AF13" s="8">
        <f t="shared" si="17"/>
        <v>0.151447511845134</v>
      </c>
      <c r="AG13" s="9">
        <f t="shared" si="59"/>
        <v>4.7834245403429399E-5</v>
      </c>
      <c r="AH13" s="4">
        <v>9.7913529746749308</v>
      </c>
      <c r="AI13" s="8">
        <f t="shared" si="18"/>
        <v>979.13529746749305</v>
      </c>
      <c r="AJ13" s="8">
        <f t="shared" si="19"/>
        <v>0.97913529746749306</v>
      </c>
      <c r="AK13" s="8">
        <f t="shared" si="20"/>
        <v>0.14687029462012396</v>
      </c>
      <c r="AL13" s="9">
        <f t="shared" si="60"/>
        <v>5.070418021620102E-5</v>
      </c>
      <c r="AM13" s="4">
        <v>34.064900649855801</v>
      </c>
      <c r="AN13" s="8">
        <f t="shared" si="21"/>
        <v>3406.4900649855799</v>
      </c>
      <c r="AO13" s="8">
        <f t="shared" si="22"/>
        <v>3.4064900649855798</v>
      </c>
      <c r="AP13" s="8">
        <f t="shared" si="23"/>
        <v>0.51097350974783695</v>
      </c>
      <c r="AQ13" s="9">
        <f t="shared" si="61"/>
        <v>5.1642007455838177E-5</v>
      </c>
      <c r="AR13" s="4">
        <v>10.5577827452083</v>
      </c>
      <c r="AS13" s="8">
        <f t="shared" si="24"/>
        <v>1055.7782745208301</v>
      </c>
      <c r="AT13" s="8">
        <f t="shared" si="25"/>
        <v>1.0557782745208302</v>
      </c>
      <c r="AU13" s="8">
        <f t="shared" si="26"/>
        <v>0.15836674117812452</v>
      </c>
      <c r="AV13" s="9">
        <f t="shared" si="62"/>
        <v>4.7617555896213584E-5</v>
      </c>
      <c r="AW13" s="4">
        <v>10.591955619189401</v>
      </c>
      <c r="AX13" s="8">
        <f t="shared" si="27"/>
        <v>1059.19556191894</v>
      </c>
      <c r="AY13" s="8">
        <f t="shared" si="28"/>
        <v>1.0591955619189399</v>
      </c>
      <c r="AZ13" s="8">
        <f t="shared" si="29"/>
        <v>0.15887933428784098</v>
      </c>
      <c r="BA13" s="9">
        <f t="shared" si="63"/>
        <v>4.6826806862618387E-5</v>
      </c>
      <c r="BB13" s="4">
        <v>10.076923304728499</v>
      </c>
      <c r="BC13" s="8">
        <f t="shared" si="30"/>
        <v>1007.6923304728499</v>
      </c>
      <c r="BD13" s="8">
        <f t="shared" si="31"/>
        <v>1.00769233047285</v>
      </c>
      <c r="BE13" s="8">
        <f t="shared" si="32"/>
        <v>0.15115384957092751</v>
      </c>
      <c r="BF13" s="9">
        <f t="shared" si="64"/>
        <v>4.5590894136608987E-5</v>
      </c>
      <c r="BG13" s="4">
        <v>10.431107187312501</v>
      </c>
      <c r="BH13" s="8">
        <f t="shared" si="33"/>
        <v>1043.11071873125</v>
      </c>
      <c r="BI13" s="8">
        <f t="shared" si="34"/>
        <v>1.0431107187312501</v>
      </c>
      <c r="BJ13" s="8">
        <f t="shared" si="35"/>
        <v>0.15646660780968749</v>
      </c>
      <c r="BK13" s="9">
        <f t="shared" si="65"/>
        <v>4.5474075549354599E-5</v>
      </c>
      <c r="BL13" s="4">
        <v>10.4987945658768</v>
      </c>
      <c r="BM13" s="8">
        <f t="shared" si="36"/>
        <v>1049.8794565876799</v>
      </c>
      <c r="BN13" s="8">
        <f t="shared" si="37"/>
        <v>1.0498794565876799</v>
      </c>
      <c r="BO13" s="8">
        <f t="shared" si="38"/>
        <v>0.15748191848815199</v>
      </c>
      <c r="BP13" s="9">
        <f t="shared" si="66"/>
        <v>4.4516987412463207E-5</v>
      </c>
      <c r="BQ13" s="4">
        <v>10.126586466727799</v>
      </c>
      <c r="BR13" s="8">
        <f t="shared" si="39"/>
        <v>1012.6586466727799</v>
      </c>
      <c r="BS13" s="8">
        <f t="shared" si="40"/>
        <v>1.0126586466727798</v>
      </c>
      <c r="BT13" s="8">
        <f t="shared" si="41"/>
        <v>0.15189879700091696</v>
      </c>
      <c r="BU13" s="9">
        <f t="shared" si="67"/>
        <v>4.5810690381006625E-5</v>
      </c>
      <c r="BV13" s="4">
        <v>10.0821973847717</v>
      </c>
      <c r="BW13" s="8">
        <f t="shared" si="42"/>
        <v>1008.2197384771699</v>
      </c>
      <c r="BX13" s="8">
        <f t="shared" si="43"/>
        <v>1.0082197384771698</v>
      </c>
      <c r="BY13" s="8">
        <f t="shared" si="44"/>
        <v>0.15123296077157547</v>
      </c>
      <c r="BZ13" s="9">
        <f t="shared" si="68"/>
        <v>4.9754458966065597E-5</v>
      </c>
      <c r="CA13" s="4">
        <v>10.128195501161199</v>
      </c>
      <c r="CB13" s="8">
        <f t="shared" si="45"/>
        <v>1012.8195501161199</v>
      </c>
      <c r="CC13" s="8">
        <f t="shared" si="46"/>
        <v>1.0128195501161199</v>
      </c>
      <c r="CD13" s="8">
        <f t="shared" si="47"/>
        <v>0.15192293251741798</v>
      </c>
      <c r="CE13" s="9">
        <f t="shared" si="69"/>
        <v>4.8853019043438607E-5</v>
      </c>
      <c r="CF13" s="4">
        <v>4.37203171526206</v>
      </c>
      <c r="CG13" s="8">
        <f t="shared" si="48"/>
        <v>437.20317152620601</v>
      </c>
      <c r="CH13" s="8">
        <f t="shared" si="49"/>
        <v>0.43720317152620602</v>
      </c>
      <c r="CI13" s="8">
        <f t="shared" si="50"/>
        <v>6.5580475728930901E-2</v>
      </c>
      <c r="CJ13" s="9">
        <f t="shared" si="70"/>
        <v>8.1567601288035842E-5</v>
      </c>
      <c r="CK13" s="4">
        <v>5.1187428265843904</v>
      </c>
      <c r="CL13" s="8">
        <f t="shared" si="51"/>
        <v>511.87428265843903</v>
      </c>
      <c r="CM13" s="8">
        <f t="shared" si="52"/>
        <v>0.51187428265843904</v>
      </c>
      <c r="CN13" s="8">
        <f t="shared" si="53"/>
        <v>7.678114239876585E-2</v>
      </c>
      <c r="CO13" s="9">
        <f t="shared" si="71"/>
        <v>8.0366978260507264E-5</v>
      </c>
    </row>
    <row r="14" spans="1:93" x14ac:dyDescent="0.25">
      <c r="A14" s="3"/>
      <c r="B14" s="3" t="b">
        <v>0</v>
      </c>
      <c r="C14" s="3" t="s">
        <v>33</v>
      </c>
      <c r="D14" s="4">
        <v>4.3976253549419901</v>
      </c>
      <c r="E14" s="8">
        <f t="shared" si="0"/>
        <v>439.76253549419903</v>
      </c>
      <c r="F14" s="8">
        <f t="shared" si="1"/>
        <v>0.43976253549419902</v>
      </c>
      <c r="G14" s="8">
        <f t="shared" si="2"/>
        <v>6.5964380324129851E-2</v>
      </c>
      <c r="H14" s="9">
        <f t="shared" si="54"/>
        <v>7.6830709916362236E-5</v>
      </c>
      <c r="I14" s="1">
        <v>156.23597425524699</v>
      </c>
      <c r="J14" s="8">
        <f t="shared" si="3"/>
        <v>15623.597425524698</v>
      </c>
      <c r="K14" s="8">
        <f t="shared" si="4"/>
        <v>15.623597425524698</v>
      </c>
      <c r="L14" s="8">
        <f t="shared" si="5"/>
        <v>2.3435396138287046</v>
      </c>
      <c r="M14" s="9">
        <f t="shared" si="55"/>
        <v>5.0698060682970159E-5</v>
      </c>
      <c r="N14" s="4">
        <v>10.4864054458999</v>
      </c>
      <c r="O14" s="8">
        <f t="shared" si="6"/>
        <v>1048.64054458999</v>
      </c>
      <c r="P14" s="8">
        <f t="shared" si="7"/>
        <v>1.04864054458999</v>
      </c>
      <c r="Q14" s="8">
        <f t="shared" si="8"/>
        <v>0.15729608168849848</v>
      </c>
      <c r="R14" s="9">
        <f t="shared" si="56"/>
        <v>4.8338940057721801E-5</v>
      </c>
      <c r="S14" s="4">
        <v>9.6600021561561196</v>
      </c>
      <c r="T14" s="8">
        <f t="shared" si="9"/>
        <v>966.00021561561198</v>
      </c>
      <c r="U14" s="8">
        <f t="shared" si="10"/>
        <v>0.966000215615612</v>
      </c>
      <c r="V14" s="8">
        <f t="shared" si="11"/>
        <v>0.14490003234234181</v>
      </c>
      <c r="W14" s="9">
        <f t="shared" si="57"/>
        <v>5.304366105377748E-5</v>
      </c>
      <c r="X14" s="4">
        <v>9.1088334983446302</v>
      </c>
      <c r="Y14" s="8">
        <f t="shared" si="12"/>
        <v>910.88334983446305</v>
      </c>
      <c r="Z14" s="8">
        <f t="shared" si="13"/>
        <v>0.91088334983446306</v>
      </c>
      <c r="AA14" s="8">
        <f t="shared" si="14"/>
        <v>0.13663250247516945</v>
      </c>
      <c r="AB14" s="9">
        <f t="shared" si="58"/>
        <v>5.574830752511801E-5</v>
      </c>
      <c r="AC14" s="4">
        <v>9.0864655419730003</v>
      </c>
      <c r="AD14" s="8">
        <f t="shared" si="15"/>
        <v>908.64655419730002</v>
      </c>
      <c r="AE14" s="8">
        <f t="shared" si="16"/>
        <v>0.9086465541973</v>
      </c>
      <c r="AF14" s="8">
        <f t="shared" si="17"/>
        <v>0.13629698312959498</v>
      </c>
      <c r="AG14" s="9">
        <f t="shared" si="59"/>
        <v>5.3894456889645003E-5</v>
      </c>
      <c r="AH14" s="4">
        <v>8.5660358038669706</v>
      </c>
      <c r="AI14" s="8">
        <f t="shared" si="18"/>
        <v>856.6035803866971</v>
      </c>
      <c r="AJ14" s="8">
        <f t="shared" si="19"/>
        <v>0.85660358038669715</v>
      </c>
      <c r="AK14" s="8">
        <f t="shared" si="20"/>
        <v>0.12849053705800456</v>
      </c>
      <c r="AL14" s="9">
        <f t="shared" si="60"/>
        <v>5.8056083241048787E-5</v>
      </c>
      <c r="AM14" s="4">
        <v>33.127710662935598</v>
      </c>
      <c r="AN14" s="8">
        <f t="shared" si="21"/>
        <v>3312.7710662935597</v>
      </c>
      <c r="AO14" s="8">
        <f t="shared" si="22"/>
        <v>3.3127710662935597</v>
      </c>
      <c r="AP14" s="8">
        <f t="shared" si="23"/>
        <v>0.49691565994403392</v>
      </c>
      <c r="AQ14" s="9">
        <f t="shared" si="61"/>
        <v>5.7265147377359395E-5</v>
      </c>
      <c r="AR14" s="4">
        <v>9.3092811336921404</v>
      </c>
      <c r="AS14" s="8">
        <f t="shared" si="24"/>
        <v>930.92811336921409</v>
      </c>
      <c r="AT14" s="8">
        <f t="shared" si="25"/>
        <v>0.93092811336921411</v>
      </c>
      <c r="AU14" s="8">
        <f t="shared" si="26"/>
        <v>0.13963921700538212</v>
      </c>
      <c r="AV14" s="9">
        <f t="shared" si="62"/>
        <v>5.5108565565310542E-5</v>
      </c>
      <c r="AW14" s="4">
        <v>9.3510052459035702</v>
      </c>
      <c r="AX14" s="8">
        <f t="shared" si="27"/>
        <v>935.10052459035705</v>
      </c>
      <c r="AY14" s="8">
        <f t="shared" si="28"/>
        <v>0.93510052459035709</v>
      </c>
      <c r="AZ14" s="8">
        <f t="shared" si="29"/>
        <v>0.14026507868855356</v>
      </c>
      <c r="BA14" s="9">
        <f t="shared" si="63"/>
        <v>5.4272509102333354E-5</v>
      </c>
      <c r="BB14" s="4">
        <v>9.0962071924008008</v>
      </c>
      <c r="BC14" s="8">
        <f t="shared" si="30"/>
        <v>909.62071924008012</v>
      </c>
      <c r="BD14" s="8">
        <f t="shared" si="31"/>
        <v>0.90962071924008014</v>
      </c>
      <c r="BE14" s="8">
        <f t="shared" si="32"/>
        <v>0.13644310788601202</v>
      </c>
      <c r="BF14" s="9">
        <f t="shared" si="64"/>
        <v>5.1475190810575176E-5</v>
      </c>
      <c r="BG14" s="4">
        <v>9.2799016971808506</v>
      </c>
      <c r="BH14" s="8">
        <f t="shared" si="33"/>
        <v>927.9901697180851</v>
      </c>
      <c r="BI14" s="8">
        <f t="shared" si="34"/>
        <v>0.92799016971808512</v>
      </c>
      <c r="BJ14" s="8">
        <f t="shared" si="35"/>
        <v>0.13919852545771277</v>
      </c>
      <c r="BK14" s="9">
        <f t="shared" si="65"/>
        <v>5.2381308490144486E-5</v>
      </c>
      <c r="BL14" s="4">
        <v>9.1295002469816993</v>
      </c>
      <c r="BM14" s="8">
        <f t="shared" si="36"/>
        <v>912.95002469816995</v>
      </c>
      <c r="BN14" s="8">
        <f t="shared" si="37"/>
        <v>0.91295002469816999</v>
      </c>
      <c r="BO14" s="8">
        <f t="shared" si="38"/>
        <v>0.13694250370472549</v>
      </c>
      <c r="BP14" s="9">
        <f t="shared" si="66"/>
        <v>5.2732753325833804E-5</v>
      </c>
      <c r="BQ14" s="4">
        <v>8.9095285274862306</v>
      </c>
      <c r="BR14" s="8">
        <f t="shared" si="39"/>
        <v>890.95285274862306</v>
      </c>
      <c r="BS14" s="8">
        <f t="shared" si="40"/>
        <v>0.89095285274862301</v>
      </c>
      <c r="BT14" s="8">
        <f t="shared" si="41"/>
        <v>0.13364292791229346</v>
      </c>
      <c r="BU14" s="9">
        <f t="shared" si="67"/>
        <v>5.3113038016456029E-5</v>
      </c>
      <c r="BV14" s="4">
        <v>8.9265304927764895</v>
      </c>
      <c r="BW14" s="8">
        <f t="shared" si="42"/>
        <v>892.65304927764896</v>
      </c>
      <c r="BX14" s="8">
        <f t="shared" si="43"/>
        <v>0.89265304927764899</v>
      </c>
      <c r="BY14" s="8">
        <f t="shared" si="44"/>
        <v>0.13389795739164734</v>
      </c>
      <c r="BZ14" s="9">
        <f t="shared" si="68"/>
        <v>5.6688460318036852E-5</v>
      </c>
      <c r="CA14" s="4">
        <v>9.0270595120498793</v>
      </c>
      <c r="CB14" s="8">
        <f t="shared" si="45"/>
        <v>902.70595120498797</v>
      </c>
      <c r="CC14" s="8">
        <f t="shared" si="46"/>
        <v>0.90270595120498798</v>
      </c>
      <c r="CD14" s="8">
        <f t="shared" si="47"/>
        <v>0.13540589268074818</v>
      </c>
      <c r="CE14" s="9">
        <f t="shared" si="69"/>
        <v>5.5459834978106526E-5</v>
      </c>
      <c r="CF14" s="4">
        <v>3.0129325993538498</v>
      </c>
      <c r="CG14" s="8">
        <f t="shared" si="48"/>
        <v>301.29325993538498</v>
      </c>
      <c r="CH14" s="8">
        <f t="shared" si="49"/>
        <v>0.30129325993538497</v>
      </c>
      <c r="CI14" s="8">
        <f t="shared" si="50"/>
        <v>4.5193988990307743E-2</v>
      </c>
      <c r="CJ14" s="9">
        <f t="shared" si="70"/>
        <v>8.9722195983485103E-5</v>
      </c>
      <c r="CK14" s="4">
        <v>3.7674873705235798</v>
      </c>
      <c r="CL14" s="8">
        <f t="shared" si="51"/>
        <v>376.74873705235797</v>
      </c>
      <c r="CM14" s="8">
        <f t="shared" si="52"/>
        <v>0.37674873705235795</v>
      </c>
      <c r="CN14" s="8">
        <f t="shared" si="53"/>
        <v>5.651231055785369E-2</v>
      </c>
      <c r="CO14" s="9">
        <f t="shared" si="71"/>
        <v>8.8474510996872129E-5</v>
      </c>
    </row>
    <row r="15" spans="1:93" x14ac:dyDescent="0.25">
      <c r="A15" s="3"/>
      <c r="B15" s="3" t="b">
        <v>0</v>
      </c>
      <c r="C15" s="3" t="s">
        <v>34</v>
      </c>
      <c r="D15" s="4">
        <v>2.5833272859768699</v>
      </c>
      <c r="E15" s="8">
        <f t="shared" si="0"/>
        <v>258.33272859768698</v>
      </c>
      <c r="F15" s="8">
        <f t="shared" si="1"/>
        <v>0.25833272859768697</v>
      </c>
      <c r="G15" s="8">
        <f t="shared" si="2"/>
        <v>3.8749909289653044E-2</v>
      </c>
      <c r="H15" s="9">
        <f t="shared" si="54"/>
        <v>8.7716498330152952E-5</v>
      </c>
      <c r="I15" s="1">
        <v>156.033516002379</v>
      </c>
      <c r="J15" s="8">
        <f t="shared" si="3"/>
        <v>15603.3516002379</v>
      </c>
      <c r="K15" s="8">
        <f t="shared" si="4"/>
        <v>15.6033516002379</v>
      </c>
      <c r="L15" s="8">
        <f t="shared" si="5"/>
        <v>2.340502740035685</v>
      </c>
      <c r="M15" s="9">
        <f t="shared" si="55"/>
        <v>5.1912810200177971E-5</v>
      </c>
      <c r="N15" s="4">
        <v>8.7282142538359206</v>
      </c>
      <c r="O15" s="8">
        <f t="shared" si="6"/>
        <v>872.8214253835921</v>
      </c>
      <c r="P15" s="8">
        <f t="shared" si="7"/>
        <v>0.87282142538359209</v>
      </c>
      <c r="Q15" s="8">
        <f t="shared" si="8"/>
        <v>0.1309232138075388</v>
      </c>
      <c r="R15" s="9">
        <f t="shared" si="56"/>
        <v>5.8888087210105676E-5</v>
      </c>
      <c r="S15" s="4">
        <v>7.7955595076464004</v>
      </c>
      <c r="T15" s="8">
        <f t="shared" si="9"/>
        <v>779.55595076463999</v>
      </c>
      <c r="U15" s="8">
        <f t="shared" si="10"/>
        <v>0.77955595076464002</v>
      </c>
      <c r="V15" s="8">
        <f t="shared" si="11"/>
        <v>0.116933392614696</v>
      </c>
      <c r="W15" s="9">
        <f t="shared" si="57"/>
        <v>6.4230316944835814E-5</v>
      </c>
      <c r="X15" s="4">
        <v>7.2464294729056897</v>
      </c>
      <c r="Y15" s="8">
        <f t="shared" si="12"/>
        <v>724.64294729056894</v>
      </c>
      <c r="Z15" s="8">
        <f t="shared" si="13"/>
        <v>0.724642947290569</v>
      </c>
      <c r="AA15" s="8">
        <f t="shared" si="14"/>
        <v>0.10869644209358535</v>
      </c>
      <c r="AB15" s="9">
        <f t="shared" si="58"/>
        <v>6.6922731677751651E-5</v>
      </c>
      <c r="AC15" s="4">
        <v>7.1040483715227198</v>
      </c>
      <c r="AD15" s="8">
        <f t="shared" si="15"/>
        <v>710.40483715227197</v>
      </c>
      <c r="AE15" s="8">
        <f t="shared" si="16"/>
        <v>0.71040483715227198</v>
      </c>
      <c r="AF15" s="8">
        <f t="shared" si="17"/>
        <v>0.1065607255728408</v>
      </c>
      <c r="AG15" s="9">
        <f t="shared" si="59"/>
        <v>6.5788959912346673E-5</v>
      </c>
      <c r="AH15" s="4">
        <v>6.6332835011396698</v>
      </c>
      <c r="AI15" s="8">
        <f t="shared" si="18"/>
        <v>663.32835011396696</v>
      </c>
      <c r="AJ15" s="8">
        <f t="shared" si="19"/>
        <v>0.66332835011396696</v>
      </c>
      <c r="AK15" s="8">
        <f t="shared" si="20"/>
        <v>9.9499252517095044E-2</v>
      </c>
      <c r="AL15" s="9">
        <f t="shared" si="60"/>
        <v>6.9652597057412587E-5</v>
      </c>
      <c r="AM15" s="4">
        <v>31.301731298801698</v>
      </c>
      <c r="AN15" s="8">
        <f t="shared" si="21"/>
        <v>3130.1731298801697</v>
      </c>
      <c r="AO15" s="8">
        <f t="shared" si="22"/>
        <v>3.1301731298801698</v>
      </c>
      <c r="AP15" s="8">
        <f t="shared" si="23"/>
        <v>0.46952596948202546</v>
      </c>
      <c r="AQ15" s="9">
        <f t="shared" si="61"/>
        <v>6.8221023562162769E-5</v>
      </c>
      <c r="AR15" s="4">
        <v>7.5216475212957397</v>
      </c>
      <c r="AS15" s="8">
        <f t="shared" si="24"/>
        <v>752.16475212957391</v>
      </c>
      <c r="AT15" s="8">
        <f t="shared" si="25"/>
        <v>0.7521647521295739</v>
      </c>
      <c r="AU15" s="8">
        <f t="shared" si="26"/>
        <v>0.11282471281943608</v>
      </c>
      <c r="AV15" s="9">
        <f t="shared" si="62"/>
        <v>6.5834367239688956E-5</v>
      </c>
      <c r="AW15" s="4">
        <v>7.5058661489049197</v>
      </c>
      <c r="AX15" s="8">
        <f t="shared" si="27"/>
        <v>750.586614890492</v>
      </c>
      <c r="AY15" s="8">
        <f t="shared" si="28"/>
        <v>0.75058661489049205</v>
      </c>
      <c r="AZ15" s="8">
        <f t="shared" si="29"/>
        <v>0.1125879922335738</v>
      </c>
      <c r="BA15" s="9">
        <f t="shared" si="63"/>
        <v>6.5343343684325263E-5</v>
      </c>
      <c r="BB15" s="4">
        <v>7.0248733709464002</v>
      </c>
      <c r="BC15" s="8">
        <f t="shared" si="30"/>
        <v>702.48733709464</v>
      </c>
      <c r="BD15" s="8">
        <f t="shared" si="31"/>
        <v>0.70248733709463995</v>
      </c>
      <c r="BE15" s="8">
        <f t="shared" si="32"/>
        <v>0.10537310056419599</v>
      </c>
      <c r="BF15" s="9">
        <f t="shared" si="64"/>
        <v>6.3903193739301594E-5</v>
      </c>
      <c r="BG15" s="4">
        <v>7.3152648395226398</v>
      </c>
      <c r="BH15" s="8">
        <f t="shared" si="33"/>
        <v>731.52648395226402</v>
      </c>
      <c r="BI15" s="8">
        <f t="shared" si="34"/>
        <v>0.73152648395226405</v>
      </c>
      <c r="BJ15" s="8">
        <f t="shared" si="35"/>
        <v>0.1097289725928396</v>
      </c>
      <c r="BK15" s="9">
        <f t="shared" si="65"/>
        <v>6.4169129636093759E-5</v>
      </c>
      <c r="BL15" s="4">
        <v>7.2743335204231903</v>
      </c>
      <c r="BM15" s="8">
        <f t="shared" si="36"/>
        <v>727.43335204231903</v>
      </c>
      <c r="BN15" s="8">
        <f t="shared" si="37"/>
        <v>0.72743335204231907</v>
      </c>
      <c r="BO15" s="8">
        <f t="shared" si="38"/>
        <v>0.10911500280634785</v>
      </c>
      <c r="BP15" s="9">
        <f t="shared" si="66"/>
        <v>6.3863753685184868E-5</v>
      </c>
      <c r="BQ15" s="4">
        <v>6.9275753362694497</v>
      </c>
      <c r="BR15" s="8">
        <f t="shared" si="39"/>
        <v>692.75753362694502</v>
      </c>
      <c r="BS15" s="8">
        <f t="shared" si="40"/>
        <v>0.69275753362694503</v>
      </c>
      <c r="BT15" s="8">
        <f t="shared" si="41"/>
        <v>0.10391363004404175</v>
      </c>
      <c r="BU15" s="9">
        <f t="shared" si="67"/>
        <v>6.5004757163756704E-5</v>
      </c>
      <c r="BV15" s="4">
        <v>6.7936140896751001</v>
      </c>
      <c r="BW15" s="8">
        <f t="shared" si="42"/>
        <v>679.36140896750999</v>
      </c>
      <c r="BX15" s="8">
        <f t="shared" si="43"/>
        <v>0.67936140896750996</v>
      </c>
      <c r="BY15" s="8">
        <f t="shared" si="44"/>
        <v>0.10190421134512649</v>
      </c>
      <c r="BZ15" s="9">
        <f t="shared" si="68"/>
        <v>6.9485958736645185E-5</v>
      </c>
      <c r="CA15" s="4">
        <v>6.9648466682173904</v>
      </c>
      <c r="CB15" s="8">
        <f t="shared" si="45"/>
        <v>696.48466682173898</v>
      </c>
      <c r="CC15" s="8">
        <f t="shared" si="46"/>
        <v>0.69648466682173893</v>
      </c>
      <c r="CD15" s="8">
        <f t="shared" si="47"/>
        <v>0.10447270002326084</v>
      </c>
      <c r="CE15" s="9">
        <f t="shared" si="69"/>
        <v>6.7833112041101466E-5</v>
      </c>
      <c r="CF15" s="4">
        <v>1.51424418915665</v>
      </c>
      <c r="CG15" s="8">
        <f t="shared" si="48"/>
        <v>151.424418915665</v>
      </c>
      <c r="CH15" s="8">
        <f t="shared" si="49"/>
        <v>0.15142441891566499</v>
      </c>
      <c r="CI15" s="8">
        <f t="shared" si="50"/>
        <v>2.2713662837349748E-2</v>
      </c>
      <c r="CJ15" s="9">
        <f t="shared" si="70"/>
        <v>9.8714326444668298E-5</v>
      </c>
      <c r="CK15" s="4">
        <v>2.3164665511272999</v>
      </c>
      <c r="CL15" s="8">
        <f t="shared" si="51"/>
        <v>231.64665511273</v>
      </c>
      <c r="CM15" s="8">
        <f t="shared" si="52"/>
        <v>0.23164665511273</v>
      </c>
      <c r="CN15" s="8">
        <f t="shared" si="53"/>
        <v>3.4746998266909496E-2</v>
      </c>
      <c r="CO15" s="9">
        <f t="shared" si="71"/>
        <v>9.7180635913249807E-5</v>
      </c>
    </row>
    <row r="16" spans="1:93" x14ac:dyDescent="0.25">
      <c r="A16" s="3"/>
      <c r="B16" s="3" t="b">
        <v>0</v>
      </c>
      <c r="C16" s="3" t="s">
        <v>35</v>
      </c>
      <c r="D16" s="4">
        <v>1.77183144504484</v>
      </c>
      <c r="E16" s="8">
        <f t="shared" si="0"/>
        <v>177.18314450448401</v>
      </c>
      <c r="F16" s="8">
        <f t="shared" si="1"/>
        <v>0.177183144504484</v>
      </c>
      <c r="G16" s="8">
        <f t="shared" si="2"/>
        <v>2.65774716756726E-2</v>
      </c>
      <c r="H16" s="9">
        <f t="shared" si="54"/>
        <v>9.2585473375745146E-5</v>
      </c>
      <c r="I16" s="1">
        <v>154.11829899818599</v>
      </c>
      <c r="J16" s="8">
        <f t="shared" si="3"/>
        <v>15411.8298998186</v>
      </c>
      <c r="K16" s="8">
        <f t="shared" si="4"/>
        <v>15.411829899818601</v>
      </c>
      <c r="L16" s="8">
        <f t="shared" si="5"/>
        <v>2.3117744849727901</v>
      </c>
      <c r="M16" s="9">
        <f t="shared" si="55"/>
        <v>6.3404112225335936E-5</v>
      </c>
      <c r="N16" s="4">
        <v>7.7144313320299398</v>
      </c>
      <c r="O16" s="8">
        <f t="shared" si="6"/>
        <v>771.44313320299398</v>
      </c>
      <c r="P16" s="8">
        <f t="shared" si="7"/>
        <v>0.77144313320299396</v>
      </c>
      <c r="Q16" s="8">
        <f t="shared" si="8"/>
        <v>0.11571646998044909</v>
      </c>
      <c r="R16" s="9">
        <f t="shared" si="56"/>
        <v>6.497078474094155E-5</v>
      </c>
      <c r="S16" s="4">
        <v>6.7771784629279299</v>
      </c>
      <c r="T16" s="8">
        <f t="shared" si="9"/>
        <v>677.71784629279296</v>
      </c>
      <c r="U16" s="8">
        <f t="shared" si="10"/>
        <v>0.67771784629279297</v>
      </c>
      <c r="V16" s="8">
        <f t="shared" si="11"/>
        <v>0.10165767694391895</v>
      </c>
      <c r="W16" s="9">
        <f t="shared" si="57"/>
        <v>7.0340603213146622E-5</v>
      </c>
      <c r="X16" s="4">
        <v>6.1769986991925796</v>
      </c>
      <c r="Y16" s="8">
        <f t="shared" si="12"/>
        <v>617.69986991925794</v>
      </c>
      <c r="Z16" s="8">
        <f t="shared" si="13"/>
        <v>0.61769986991925796</v>
      </c>
      <c r="AA16" s="8">
        <f t="shared" si="14"/>
        <v>9.2654980487888686E-2</v>
      </c>
      <c r="AB16" s="9">
        <f t="shared" si="58"/>
        <v>7.333931632003032E-5</v>
      </c>
      <c r="AC16" s="4">
        <v>5.9742141698639903</v>
      </c>
      <c r="AD16" s="8">
        <f t="shared" si="15"/>
        <v>597.42141698639898</v>
      </c>
      <c r="AE16" s="8">
        <f t="shared" si="16"/>
        <v>0.59742141698639895</v>
      </c>
      <c r="AF16" s="8">
        <f t="shared" si="17"/>
        <v>8.9613212547959842E-2</v>
      </c>
      <c r="AG16" s="9">
        <f t="shared" si="59"/>
        <v>7.2567965122299067E-5</v>
      </c>
      <c r="AH16" s="4">
        <v>5.6450947774914297</v>
      </c>
      <c r="AI16" s="8">
        <f t="shared" si="18"/>
        <v>564.509477749143</v>
      </c>
      <c r="AJ16" s="8">
        <f t="shared" si="19"/>
        <v>0.56450947774914295</v>
      </c>
      <c r="AK16" s="8">
        <f t="shared" si="20"/>
        <v>8.4676421662371437E-2</v>
      </c>
      <c r="AL16" s="9">
        <f t="shared" si="60"/>
        <v>7.5581729399302032E-5</v>
      </c>
      <c r="AM16" s="4">
        <v>30.034483279463601</v>
      </c>
      <c r="AN16" s="8">
        <f t="shared" si="21"/>
        <v>3003.4483279463602</v>
      </c>
      <c r="AO16" s="8">
        <f t="shared" si="22"/>
        <v>3.0034483279463604</v>
      </c>
      <c r="AP16" s="8">
        <f t="shared" si="23"/>
        <v>0.45051724919195402</v>
      </c>
      <c r="AQ16" s="9">
        <f t="shared" si="61"/>
        <v>7.5824511678191351E-5</v>
      </c>
      <c r="AR16" s="4">
        <v>6.4811498851538003</v>
      </c>
      <c r="AS16" s="8">
        <f t="shared" si="24"/>
        <v>648.11498851537999</v>
      </c>
      <c r="AT16" s="8">
        <f t="shared" si="25"/>
        <v>0.64811498851537996</v>
      </c>
      <c r="AU16" s="8">
        <f t="shared" si="26"/>
        <v>9.7217248277306989E-2</v>
      </c>
      <c r="AV16" s="9">
        <f t="shared" si="62"/>
        <v>7.2077353056540595E-5</v>
      </c>
      <c r="AW16" s="4">
        <v>6.4163689368513204</v>
      </c>
      <c r="AX16" s="8">
        <f t="shared" si="27"/>
        <v>641.63689368513201</v>
      </c>
      <c r="AY16" s="8">
        <f t="shared" si="28"/>
        <v>0.64163689368513199</v>
      </c>
      <c r="AZ16" s="8">
        <f t="shared" si="29"/>
        <v>9.6245534052769796E-2</v>
      </c>
      <c r="BA16" s="9">
        <f t="shared" si="63"/>
        <v>7.1880326956646852E-5</v>
      </c>
      <c r="BB16" s="4">
        <v>6.0684871237329201</v>
      </c>
      <c r="BC16" s="8">
        <f t="shared" si="30"/>
        <v>606.84871237329196</v>
      </c>
      <c r="BD16" s="8">
        <f t="shared" si="31"/>
        <v>0.60684871237329197</v>
      </c>
      <c r="BE16" s="8">
        <f t="shared" si="32"/>
        <v>9.1027306855993792E-2</v>
      </c>
      <c r="BF16" s="9">
        <f t="shared" si="64"/>
        <v>6.9641511222582461E-5</v>
      </c>
      <c r="BG16" s="4">
        <v>6.2328754529056898</v>
      </c>
      <c r="BH16" s="8">
        <f t="shared" si="33"/>
        <v>623.28754529056903</v>
      </c>
      <c r="BI16" s="8">
        <f t="shared" si="34"/>
        <v>0.62328754529056907</v>
      </c>
      <c r="BJ16" s="8">
        <f t="shared" si="35"/>
        <v>9.3493131793585357E-2</v>
      </c>
      <c r="BK16" s="9">
        <f t="shared" si="65"/>
        <v>7.0663465955795443E-5</v>
      </c>
      <c r="BL16" s="4">
        <v>6.2027402641934</v>
      </c>
      <c r="BM16" s="8">
        <f t="shared" si="36"/>
        <v>620.27402641933998</v>
      </c>
      <c r="BN16" s="8">
        <f t="shared" si="37"/>
        <v>0.62027402641933993</v>
      </c>
      <c r="BO16" s="8">
        <f t="shared" si="38"/>
        <v>9.3041103962900981E-2</v>
      </c>
      <c r="BP16" s="9">
        <f t="shared" si="66"/>
        <v>7.0293313222563608E-5</v>
      </c>
      <c r="BQ16" s="4">
        <v>5.8562121125729298</v>
      </c>
      <c r="BR16" s="8">
        <f t="shared" si="39"/>
        <v>585.621211257293</v>
      </c>
      <c r="BS16" s="8">
        <f t="shared" si="40"/>
        <v>0.58562121125729305</v>
      </c>
      <c r="BT16" s="8">
        <f t="shared" si="41"/>
        <v>8.7843181688593952E-2</v>
      </c>
      <c r="BU16" s="9">
        <f t="shared" si="67"/>
        <v>7.1432936505935832E-5</v>
      </c>
      <c r="BV16" s="4">
        <v>5.7278879249481296</v>
      </c>
      <c r="BW16" s="8">
        <f t="shared" si="42"/>
        <v>572.78879249481292</v>
      </c>
      <c r="BX16" s="8">
        <f t="shared" si="43"/>
        <v>0.57278879249481296</v>
      </c>
      <c r="BY16" s="8">
        <f t="shared" si="44"/>
        <v>8.5918318874221938E-2</v>
      </c>
      <c r="BZ16" s="9">
        <f t="shared" si="68"/>
        <v>7.5880315725007009E-5</v>
      </c>
      <c r="CA16" s="4">
        <v>5.8725596410083103</v>
      </c>
      <c r="CB16" s="8">
        <f t="shared" si="45"/>
        <v>587.25596410083108</v>
      </c>
      <c r="CC16" s="8">
        <f t="shared" si="46"/>
        <v>0.58725596410083103</v>
      </c>
      <c r="CD16" s="8">
        <f t="shared" si="47"/>
        <v>8.8088394615124646E-2</v>
      </c>
      <c r="CE16" s="9">
        <f t="shared" si="69"/>
        <v>7.4386834204355945E-5</v>
      </c>
      <c r="CF16" s="4">
        <v>1.00212476608207</v>
      </c>
      <c r="CG16" s="8">
        <f t="shared" si="48"/>
        <v>100.212476608207</v>
      </c>
      <c r="CH16" s="8">
        <f t="shared" si="49"/>
        <v>0.10021247660820699</v>
      </c>
      <c r="CI16" s="8">
        <f t="shared" si="50"/>
        <v>1.5031871491231048E-2</v>
      </c>
      <c r="CJ16" s="9">
        <f t="shared" si="70"/>
        <v>1.0178704298311578E-4</v>
      </c>
      <c r="CK16" s="4">
        <v>1.76170992178232</v>
      </c>
      <c r="CL16" s="8">
        <f t="shared" si="51"/>
        <v>176.17099217823201</v>
      </c>
      <c r="CM16" s="8">
        <f t="shared" si="52"/>
        <v>0.17617099217823201</v>
      </c>
      <c r="CN16" s="8">
        <f t="shared" si="53"/>
        <v>2.6425648826734802E-2</v>
      </c>
      <c r="CO16" s="9">
        <f t="shared" si="71"/>
        <v>1.0050917568931967E-4</v>
      </c>
    </row>
    <row r="17" spans="1:93" x14ac:dyDescent="0.25">
      <c r="A17" s="3"/>
      <c r="B17" s="3" t="b">
        <v>0</v>
      </c>
      <c r="C17" s="3" t="s">
        <v>36</v>
      </c>
      <c r="D17" s="4">
        <v>1.3074336529925501</v>
      </c>
      <c r="E17" s="8">
        <f t="shared" si="0"/>
        <v>130.743365299255</v>
      </c>
      <c r="F17" s="8">
        <f t="shared" si="1"/>
        <v>0.13074336529925501</v>
      </c>
      <c r="G17" s="8">
        <f t="shared" si="2"/>
        <v>1.9611504794888251E-2</v>
      </c>
      <c r="H17" s="9">
        <f t="shared" si="54"/>
        <v>9.5371860128058884E-5</v>
      </c>
      <c r="I17" s="1">
        <v>152.921671122758</v>
      </c>
      <c r="J17" s="8">
        <f t="shared" si="3"/>
        <v>15292.1671122758</v>
      </c>
      <c r="K17" s="8">
        <f t="shared" si="4"/>
        <v>15.2921671122758</v>
      </c>
      <c r="L17" s="8">
        <f t="shared" si="5"/>
        <v>2.2938250668413698</v>
      </c>
      <c r="M17" s="9">
        <f t="shared" si="55"/>
        <v>7.0583879477904076E-5</v>
      </c>
      <c r="N17" s="4">
        <v>7.0835857677926803</v>
      </c>
      <c r="O17" s="8">
        <f t="shared" si="6"/>
        <v>708.35857677926799</v>
      </c>
      <c r="P17" s="8">
        <f t="shared" si="7"/>
        <v>0.70835857677926795</v>
      </c>
      <c r="Q17" s="8">
        <f t="shared" si="8"/>
        <v>0.10625378651689019</v>
      </c>
      <c r="R17" s="9">
        <f t="shared" si="56"/>
        <v>6.875585812636512E-5</v>
      </c>
      <c r="S17" s="4">
        <v>6.1888867620014496</v>
      </c>
      <c r="T17" s="8">
        <f t="shared" si="9"/>
        <v>618.88867620014491</v>
      </c>
      <c r="U17" s="8">
        <f t="shared" si="10"/>
        <v>0.61888867620014487</v>
      </c>
      <c r="V17" s="8">
        <f t="shared" si="11"/>
        <v>9.2833301430021734E-2</v>
      </c>
      <c r="W17" s="9">
        <f t="shared" si="57"/>
        <v>7.3870353418705511E-5</v>
      </c>
      <c r="X17" s="4">
        <v>5.50224529667965</v>
      </c>
      <c r="Y17" s="8">
        <f t="shared" si="12"/>
        <v>550.22452966796504</v>
      </c>
      <c r="Z17" s="8">
        <f t="shared" si="13"/>
        <v>0.55022452966796509</v>
      </c>
      <c r="AA17" s="8">
        <f t="shared" si="14"/>
        <v>8.2533679450194755E-2</v>
      </c>
      <c r="AB17" s="9">
        <f t="shared" si="58"/>
        <v>7.7387836735107901E-5</v>
      </c>
      <c r="AC17" s="4">
        <v>5.3623924069273201</v>
      </c>
      <c r="AD17" s="8">
        <f t="shared" si="15"/>
        <v>536.23924069273198</v>
      </c>
      <c r="AE17" s="8">
        <f t="shared" si="16"/>
        <v>0.53623924069273199</v>
      </c>
      <c r="AF17" s="8">
        <f t="shared" si="17"/>
        <v>8.0435886103909796E-2</v>
      </c>
      <c r="AG17" s="9">
        <f t="shared" si="59"/>
        <v>7.6238895699919085E-5</v>
      </c>
      <c r="AH17" s="4">
        <v>5.0698093756735103</v>
      </c>
      <c r="AI17" s="8">
        <f t="shared" si="18"/>
        <v>506.98093756735102</v>
      </c>
      <c r="AJ17" s="8">
        <f t="shared" si="19"/>
        <v>0.50698093756735108</v>
      </c>
      <c r="AK17" s="8">
        <f t="shared" si="20"/>
        <v>7.6047140635102664E-2</v>
      </c>
      <c r="AL17" s="9">
        <f t="shared" si="60"/>
        <v>7.9033441810209552E-5</v>
      </c>
      <c r="AM17" s="4">
        <v>29.362863029402899</v>
      </c>
      <c r="AN17" s="8">
        <f t="shared" si="21"/>
        <v>2936.2863029402897</v>
      </c>
      <c r="AO17" s="8">
        <f t="shared" si="22"/>
        <v>2.9362863029402897</v>
      </c>
      <c r="AP17" s="8">
        <f t="shared" si="23"/>
        <v>0.44044294544104345</v>
      </c>
      <c r="AQ17" s="9">
        <f t="shared" si="61"/>
        <v>7.9854233178555577E-5</v>
      </c>
      <c r="AR17" s="4">
        <v>5.8307879867308996</v>
      </c>
      <c r="AS17" s="8">
        <f t="shared" si="24"/>
        <v>583.07879867308998</v>
      </c>
      <c r="AT17" s="8">
        <f t="shared" si="25"/>
        <v>0.58307879867308998</v>
      </c>
      <c r="AU17" s="8">
        <f t="shared" si="26"/>
        <v>8.74618198009635E-2</v>
      </c>
      <c r="AV17" s="9">
        <f t="shared" si="62"/>
        <v>7.5979524447077981E-5</v>
      </c>
      <c r="AW17" s="4">
        <v>5.74543989201144</v>
      </c>
      <c r="AX17" s="8">
        <f t="shared" si="27"/>
        <v>574.54398920114397</v>
      </c>
      <c r="AY17" s="8">
        <f t="shared" si="28"/>
        <v>0.57454398920114402</v>
      </c>
      <c r="AZ17" s="8">
        <f t="shared" si="29"/>
        <v>8.6181598380171601E-2</v>
      </c>
      <c r="BA17" s="9">
        <f t="shared" si="63"/>
        <v>7.5905901225686146E-5</v>
      </c>
      <c r="BB17" s="4">
        <v>5.3560427950310103</v>
      </c>
      <c r="BC17" s="8">
        <f t="shared" si="30"/>
        <v>535.604279503101</v>
      </c>
      <c r="BD17" s="8">
        <f t="shared" si="31"/>
        <v>0.53560427950310097</v>
      </c>
      <c r="BE17" s="8">
        <f t="shared" si="32"/>
        <v>8.0340641925465139E-2</v>
      </c>
      <c r="BF17" s="9">
        <f t="shared" si="64"/>
        <v>7.3916177194793928E-5</v>
      </c>
      <c r="BG17" s="4">
        <v>5.6196665033081796</v>
      </c>
      <c r="BH17" s="8">
        <f t="shared" si="33"/>
        <v>561.96665033081797</v>
      </c>
      <c r="BI17" s="8">
        <f t="shared" si="34"/>
        <v>0.56196665033081794</v>
      </c>
      <c r="BJ17" s="8">
        <f t="shared" si="35"/>
        <v>8.4294997549622691E-2</v>
      </c>
      <c r="BK17" s="9">
        <f t="shared" si="65"/>
        <v>7.4342719653380522E-5</v>
      </c>
      <c r="BL17" s="4">
        <v>5.49794353222536</v>
      </c>
      <c r="BM17" s="8">
        <f t="shared" si="36"/>
        <v>549.79435322253596</v>
      </c>
      <c r="BN17" s="8">
        <f t="shared" si="37"/>
        <v>0.549794353222536</v>
      </c>
      <c r="BO17" s="8">
        <f t="shared" si="38"/>
        <v>8.2469152983380395E-2</v>
      </c>
      <c r="BP17" s="9">
        <f t="shared" si="66"/>
        <v>7.4522093614371845E-5</v>
      </c>
      <c r="BQ17" s="4">
        <v>5.2313810928404596</v>
      </c>
      <c r="BR17" s="8">
        <f t="shared" si="39"/>
        <v>523.13810928404598</v>
      </c>
      <c r="BS17" s="8">
        <f t="shared" si="40"/>
        <v>0.52313810928404603</v>
      </c>
      <c r="BT17" s="8">
        <f t="shared" si="41"/>
        <v>7.8470716392606901E-2</v>
      </c>
      <c r="BU17" s="9">
        <f t="shared" si="67"/>
        <v>7.5181922624330651E-5</v>
      </c>
      <c r="BV17" s="4">
        <v>5.1096860407079401</v>
      </c>
      <c r="BW17" s="8">
        <f t="shared" si="42"/>
        <v>510.96860407079402</v>
      </c>
      <c r="BX17" s="8">
        <f t="shared" si="43"/>
        <v>0.51096860407079403</v>
      </c>
      <c r="BY17" s="8">
        <f t="shared" si="44"/>
        <v>7.6645290610619102E-2</v>
      </c>
      <c r="BZ17" s="9">
        <f t="shared" si="68"/>
        <v>7.9589527030448146E-5</v>
      </c>
      <c r="CA17" s="4">
        <v>5.20231961037888</v>
      </c>
      <c r="CB17" s="8">
        <f t="shared" si="45"/>
        <v>520.23196103788803</v>
      </c>
      <c r="CC17" s="8">
        <f t="shared" si="46"/>
        <v>0.52023196103788805</v>
      </c>
      <c r="CD17" s="8">
        <f t="shared" si="47"/>
        <v>7.8034794155683207E-2</v>
      </c>
      <c r="CE17" s="9">
        <f t="shared" si="69"/>
        <v>7.8408274388132521E-5</v>
      </c>
      <c r="CF17" s="4">
        <v>0.75187285347933297</v>
      </c>
      <c r="CG17" s="8">
        <f t="shared" si="48"/>
        <v>75.187285347933297</v>
      </c>
      <c r="CH17" s="8">
        <f t="shared" si="49"/>
        <v>7.51872853479333E-2</v>
      </c>
      <c r="CI17" s="8">
        <f t="shared" si="50"/>
        <v>1.1278092802189995E-2</v>
      </c>
      <c r="CJ17" s="9">
        <f t="shared" si="70"/>
        <v>1.032885544587322E-4</v>
      </c>
      <c r="CK17" s="4">
        <v>1.4846252852561601</v>
      </c>
      <c r="CL17" s="8">
        <f t="shared" si="51"/>
        <v>148.46252852561602</v>
      </c>
      <c r="CM17" s="8">
        <f t="shared" si="52"/>
        <v>0.14846252852561603</v>
      </c>
      <c r="CN17" s="8">
        <f t="shared" si="53"/>
        <v>2.2269379278842403E-2</v>
      </c>
      <c r="CO17" s="9">
        <f t="shared" si="71"/>
        <v>1.0217168350847663E-4</v>
      </c>
    </row>
    <row r="18" spans="1:93" x14ac:dyDescent="0.25">
      <c r="A18" s="3"/>
      <c r="B18" s="3" t="b">
        <v>0</v>
      </c>
      <c r="C18" s="3" t="s">
        <v>37</v>
      </c>
      <c r="D18" s="4">
        <v>0.92102357537160595</v>
      </c>
      <c r="E18" s="8">
        <f t="shared" si="0"/>
        <v>92.1023575371606</v>
      </c>
      <c r="F18" s="8">
        <f t="shared" si="1"/>
        <v>9.2102357537160603E-2</v>
      </c>
      <c r="G18" s="8">
        <f t="shared" si="2"/>
        <v>1.381535363057409E-2</v>
      </c>
      <c r="H18" s="9">
        <f t="shared" si="54"/>
        <v>9.7690320593784547E-5</v>
      </c>
      <c r="I18" s="1">
        <v>150.54180709584099</v>
      </c>
      <c r="J18" s="8">
        <f t="shared" si="3"/>
        <v>15054.1807095841</v>
      </c>
      <c r="K18" s="8">
        <f t="shared" si="4"/>
        <v>15.054180709584099</v>
      </c>
      <c r="L18" s="8">
        <f t="shared" si="5"/>
        <v>2.2581271064376147</v>
      </c>
      <c r="M18" s="9">
        <f t="shared" si="55"/>
        <v>8.48630636394061E-5</v>
      </c>
      <c r="N18" s="4">
        <v>5.9909290365435703</v>
      </c>
      <c r="O18" s="8">
        <f t="shared" si="6"/>
        <v>599.09290365435709</v>
      </c>
      <c r="P18" s="8">
        <f t="shared" si="7"/>
        <v>0.59909290365435708</v>
      </c>
      <c r="Q18" s="8">
        <f t="shared" si="8"/>
        <v>8.9863935548153556E-2</v>
      </c>
      <c r="R18" s="9">
        <f t="shared" si="56"/>
        <v>7.5311798513859768E-5</v>
      </c>
      <c r="S18" s="4">
        <v>5.1217800827401803</v>
      </c>
      <c r="T18" s="8">
        <f t="shared" si="9"/>
        <v>512.178008274018</v>
      </c>
      <c r="U18" s="8">
        <f t="shared" si="10"/>
        <v>0.51217800827401805</v>
      </c>
      <c r="V18" s="8">
        <f t="shared" si="11"/>
        <v>7.6826701241102704E-2</v>
      </c>
      <c r="W18" s="9">
        <f t="shared" si="57"/>
        <v>8.027299349427313E-5</v>
      </c>
      <c r="X18" s="4">
        <v>4.5468183629855403</v>
      </c>
      <c r="Y18" s="8">
        <f t="shared" si="12"/>
        <v>454.681836298554</v>
      </c>
      <c r="Z18" s="8">
        <f t="shared" si="13"/>
        <v>0.45468183629855402</v>
      </c>
      <c r="AA18" s="8">
        <f t="shared" si="14"/>
        <v>6.8202275444783106E-2</v>
      </c>
      <c r="AB18" s="9">
        <f t="shared" si="58"/>
        <v>8.3120398337272554E-5</v>
      </c>
      <c r="AC18" s="4">
        <v>4.3335958376413304</v>
      </c>
      <c r="AD18" s="8">
        <f t="shared" si="15"/>
        <v>433.35958376413305</v>
      </c>
      <c r="AE18" s="8">
        <f t="shared" si="16"/>
        <v>0.43335958376413303</v>
      </c>
      <c r="AF18" s="8">
        <f t="shared" si="17"/>
        <v>6.5003937564619946E-2</v>
      </c>
      <c r="AG18" s="9">
        <f t="shared" si="59"/>
        <v>8.2411675115635021E-5</v>
      </c>
      <c r="AH18" s="4">
        <v>4.0113534031973197</v>
      </c>
      <c r="AI18" s="8">
        <f t="shared" si="18"/>
        <v>401.13534031973199</v>
      </c>
      <c r="AJ18" s="8">
        <f t="shared" si="19"/>
        <v>0.40113534031973197</v>
      </c>
      <c r="AK18" s="8">
        <f t="shared" si="20"/>
        <v>6.0170301047959791E-2</v>
      </c>
      <c r="AL18" s="9">
        <f t="shared" si="60"/>
        <v>8.5384177645066701E-5</v>
      </c>
      <c r="AM18" s="4">
        <v>27.9689639004288</v>
      </c>
      <c r="AN18" s="8">
        <f t="shared" si="21"/>
        <v>2796.8963900428798</v>
      </c>
      <c r="AO18" s="8">
        <f t="shared" si="22"/>
        <v>2.79689639004288</v>
      </c>
      <c r="AP18" s="8">
        <f t="shared" si="23"/>
        <v>0.41953445850643201</v>
      </c>
      <c r="AQ18" s="9">
        <f t="shared" si="61"/>
        <v>8.8217627952400161E-5</v>
      </c>
      <c r="AR18" s="4">
        <v>4.7336448886099998</v>
      </c>
      <c r="AS18" s="8">
        <f t="shared" si="24"/>
        <v>473.36448886099998</v>
      </c>
      <c r="AT18" s="8">
        <f t="shared" si="25"/>
        <v>0.47336448886099997</v>
      </c>
      <c r="AU18" s="8">
        <f t="shared" si="26"/>
        <v>7.1004673329149989E-2</v>
      </c>
      <c r="AV18" s="9">
        <f t="shared" si="62"/>
        <v>8.2562383035803393E-5</v>
      </c>
      <c r="AW18" s="4">
        <v>4.7777969365102999</v>
      </c>
      <c r="AX18" s="8">
        <f t="shared" si="27"/>
        <v>477.77969365103002</v>
      </c>
      <c r="AY18" s="8">
        <f t="shared" si="28"/>
        <v>0.47777969365103001</v>
      </c>
      <c r="AZ18" s="8">
        <f t="shared" si="29"/>
        <v>7.1666954047654496E-2</v>
      </c>
      <c r="BA18" s="9">
        <f t="shared" si="63"/>
        <v>8.1711758958692975E-5</v>
      </c>
      <c r="BB18" s="4">
        <v>4.4176226570777404</v>
      </c>
      <c r="BC18" s="8">
        <f t="shared" si="30"/>
        <v>441.76226570777402</v>
      </c>
      <c r="BD18" s="8">
        <f t="shared" si="31"/>
        <v>0.44176226570777399</v>
      </c>
      <c r="BE18" s="8">
        <f t="shared" si="32"/>
        <v>6.6264339856166102E-2</v>
      </c>
      <c r="BF18" s="9">
        <f t="shared" si="64"/>
        <v>7.9546698022513556E-5</v>
      </c>
      <c r="BG18" s="4">
        <v>4.5427324041274302</v>
      </c>
      <c r="BH18" s="8">
        <f t="shared" si="33"/>
        <v>454.27324041274301</v>
      </c>
      <c r="BI18" s="8">
        <f t="shared" si="34"/>
        <v>0.45427324041274303</v>
      </c>
      <c r="BJ18" s="8">
        <f t="shared" si="35"/>
        <v>6.8140986061911449E-2</v>
      </c>
      <c r="BK18" s="9">
        <f t="shared" si="65"/>
        <v>8.0804324248465027E-5</v>
      </c>
      <c r="BL18" s="4">
        <v>4.4873869790295604</v>
      </c>
      <c r="BM18" s="8">
        <f t="shared" si="36"/>
        <v>448.73869790295606</v>
      </c>
      <c r="BN18" s="8">
        <f t="shared" si="37"/>
        <v>0.44873869790295606</v>
      </c>
      <c r="BO18" s="8">
        <f t="shared" si="38"/>
        <v>6.7310804685443412E-2</v>
      </c>
      <c r="BP18" s="9">
        <f t="shared" si="66"/>
        <v>8.0585432933546626E-5</v>
      </c>
      <c r="BQ18" s="4">
        <v>4.2392954971651102</v>
      </c>
      <c r="BR18" s="8">
        <f t="shared" si="39"/>
        <v>423.92954971651102</v>
      </c>
      <c r="BS18" s="8">
        <f t="shared" si="40"/>
        <v>0.42392954971651103</v>
      </c>
      <c r="BT18" s="8">
        <f t="shared" si="41"/>
        <v>6.3589432457476655E-2</v>
      </c>
      <c r="BU18" s="9">
        <f t="shared" si="67"/>
        <v>8.1134436198382738E-5</v>
      </c>
      <c r="BV18" s="4">
        <v>4.1639602438198899</v>
      </c>
      <c r="BW18" s="8">
        <f t="shared" si="42"/>
        <v>416.39602438198898</v>
      </c>
      <c r="BX18" s="8">
        <f t="shared" si="43"/>
        <v>0.41639602438198897</v>
      </c>
      <c r="BY18" s="8">
        <f t="shared" si="44"/>
        <v>6.2459403657298344E-2</v>
      </c>
      <c r="BZ18" s="9">
        <f t="shared" si="68"/>
        <v>8.5263881811776444E-5</v>
      </c>
      <c r="CA18" s="4">
        <v>4.1999420442627002</v>
      </c>
      <c r="CB18" s="8">
        <f t="shared" si="45"/>
        <v>419.99420442627002</v>
      </c>
      <c r="CC18" s="8">
        <f t="shared" si="46"/>
        <v>0.41999420442627</v>
      </c>
      <c r="CD18" s="8">
        <f t="shared" si="47"/>
        <v>6.29991306639405E-2</v>
      </c>
      <c r="CE18" s="9">
        <f t="shared" si="69"/>
        <v>8.4422539784829599E-5</v>
      </c>
      <c r="CF18" s="4">
        <v>0.50950832595854301</v>
      </c>
      <c r="CG18" s="8">
        <f t="shared" si="48"/>
        <v>50.950832595854301</v>
      </c>
      <c r="CH18" s="8">
        <f t="shared" si="49"/>
        <v>5.0950832595854298E-2</v>
      </c>
      <c r="CI18" s="8">
        <f t="shared" si="50"/>
        <v>7.6426248893781447E-3</v>
      </c>
      <c r="CJ18" s="9">
        <f t="shared" si="70"/>
        <v>1.0474274162385692E-4</v>
      </c>
      <c r="CK18" s="4">
        <v>1.0769344537968899</v>
      </c>
      <c r="CL18" s="8">
        <f t="shared" si="51"/>
        <v>107.693445379689</v>
      </c>
      <c r="CM18" s="8">
        <f t="shared" si="52"/>
        <v>0.107693445379689</v>
      </c>
      <c r="CN18" s="8">
        <f t="shared" si="53"/>
        <v>1.6154016806953348E-2</v>
      </c>
      <c r="CO18" s="9">
        <f t="shared" si="71"/>
        <v>1.0461782849723226E-4</v>
      </c>
    </row>
    <row r="19" spans="1:93" x14ac:dyDescent="0.25">
      <c r="A19" s="3"/>
      <c r="B19" s="3"/>
      <c r="C19" s="3"/>
      <c r="D19" s="4"/>
      <c r="E19" s="8"/>
      <c r="F19" s="8"/>
      <c r="G19" s="8"/>
      <c r="H19" s="9"/>
      <c r="I19" s="1"/>
      <c r="J19" s="8"/>
      <c r="K19" s="8"/>
      <c r="L19" s="8"/>
      <c r="M19" s="9"/>
      <c r="N19" s="4"/>
      <c r="O19" s="8"/>
      <c r="P19" s="8"/>
      <c r="Q19" s="8"/>
      <c r="R19" s="9"/>
      <c r="S19" s="4"/>
      <c r="T19" s="8"/>
      <c r="U19" s="8"/>
      <c r="V19" s="8"/>
      <c r="W19" s="9"/>
      <c r="X19" s="4"/>
      <c r="Y19" s="8"/>
      <c r="Z19" s="8"/>
      <c r="AA19" s="8"/>
      <c r="AB19" s="9"/>
      <c r="AC19" s="4"/>
      <c r="AD19" s="8"/>
      <c r="AE19" s="8"/>
      <c r="AF19" s="8"/>
      <c r="AG19" s="9"/>
      <c r="AH19" s="4"/>
      <c r="AI19" s="8"/>
      <c r="AJ19" s="8"/>
      <c r="AK19" s="8"/>
      <c r="AL19" s="9"/>
      <c r="AM19" s="4"/>
      <c r="AN19" s="8"/>
      <c r="AO19" s="8"/>
      <c r="AP19" s="8"/>
      <c r="AQ19" s="9"/>
      <c r="AR19" s="4"/>
      <c r="AS19" s="8"/>
      <c r="AT19" s="8"/>
      <c r="AU19" s="8"/>
      <c r="AV19" s="9"/>
      <c r="AW19" s="4"/>
      <c r="AX19" s="8"/>
      <c r="AY19" s="8"/>
      <c r="AZ19" s="8"/>
      <c r="BA19" s="9"/>
      <c r="BB19" s="4"/>
      <c r="BC19" s="8"/>
      <c r="BD19" s="8"/>
      <c r="BE19" s="8"/>
      <c r="BF19" s="9"/>
      <c r="BG19" s="4"/>
      <c r="BH19" s="8"/>
      <c r="BI19" s="8"/>
      <c r="BJ19" s="8"/>
      <c r="BK19" s="9"/>
      <c r="BL19" s="4"/>
      <c r="BM19" s="8"/>
      <c r="BN19" s="8"/>
      <c r="BO19" s="8"/>
      <c r="BP19" s="9"/>
      <c r="BQ19" s="4"/>
      <c r="BR19" s="8"/>
      <c r="BS19" s="8"/>
      <c r="BT19" s="8"/>
      <c r="BU19" s="9"/>
      <c r="BV19" s="4"/>
      <c r="BW19" s="8"/>
      <c r="BX19" s="8"/>
      <c r="BY19" s="8"/>
      <c r="BZ19" s="9"/>
      <c r="CA19" s="4"/>
      <c r="CB19" s="8"/>
      <c r="CC19" s="8"/>
      <c r="CD19" s="8"/>
      <c r="CE19" s="9"/>
      <c r="CF19" s="4"/>
      <c r="CG19" s="8"/>
      <c r="CH19" s="8"/>
      <c r="CI19" s="8"/>
      <c r="CJ19" s="9"/>
      <c r="CK19" s="4"/>
      <c r="CL19" s="8"/>
      <c r="CM19" s="8"/>
      <c r="CN19" s="8"/>
      <c r="CO19" s="9"/>
    </row>
    <row r="20" spans="1:93" x14ac:dyDescent="0.25">
      <c r="A20" s="3"/>
      <c r="B20" s="3" t="b">
        <v>0</v>
      </c>
      <c r="C20" s="3" t="s">
        <v>38</v>
      </c>
      <c r="D20" s="4">
        <v>9.0007891222244005</v>
      </c>
      <c r="E20" s="8">
        <f t="shared" si="0"/>
        <v>900.07891222244007</v>
      </c>
      <c r="F20" s="8">
        <f t="shared" si="1"/>
        <v>0.90007891222244008</v>
      </c>
      <c r="G20" s="8">
        <f t="shared" si="2"/>
        <v>0.13501183683336601</v>
      </c>
      <c r="H20" s="9">
        <f t="shared" si="54"/>
        <v>4.9211727312667775E-5</v>
      </c>
      <c r="I20" s="1">
        <v>156.83277511463501</v>
      </c>
      <c r="J20" s="8">
        <f t="shared" si="3"/>
        <v>15683.277511463501</v>
      </c>
      <c r="K20" s="8">
        <f t="shared" si="4"/>
        <v>15.683277511463501</v>
      </c>
      <c r="L20" s="8">
        <f t="shared" si="5"/>
        <v>2.3524916267195253</v>
      </c>
      <c r="M20" s="9">
        <f t="shared" si="55"/>
        <v>4.7117255526641875E-5</v>
      </c>
      <c r="N20" s="4">
        <v>13.1060043854749</v>
      </c>
      <c r="O20" s="8">
        <f t="shared" si="6"/>
        <v>1310.6004385474901</v>
      </c>
      <c r="P20" s="8">
        <f t="shared" si="7"/>
        <v>1.3106004385474901</v>
      </c>
      <c r="Q20" s="8">
        <f t="shared" si="8"/>
        <v>0.19659006578212351</v>
      </c>
      <c r="R20" s="9">
        <f t="shared" si="56"/>
        <v>3.2621346420271793E-5</v>
      </c>
      <c r="S20" s="4">
        <v>12.5209322519739</v>
      </c>
      <c r="T20" s="8">
        <f t="shared" si="9"/>
        <v>1252.09322519739</v>
      </c>
      <c r="U20" s="8">
        <f t="shared" si="10"/>
        <v>1.25209322519739</v>
      </c>
      <c r="V20" s="8">
        <f t="shared" si="11"/>
        <v>0.18781398377960848</v>
      </c>
      <c r="W20" s="9">
        <f t="shared" si="57"/>
        <v>3.5878080478870812E-5</v>
      </c>
      <c r="X20" s="4">
        <v>12.046503228182599</v>
      </c>
      <c r="Y20" s="8">
        <f t="shared" si="12"/>
        <v>1204.6503228182598</v>
      </c>
      <c r="Z20" s="8">
        <f t="shared" si="13"/>
        <v>1.2046503228182599</v>
      </c>
      <c r="AA20" s="8">
        <f t="shared" si="14"/>
        <v>0.18069754842273897</v>
      </c>
      <c r="AB20" s="9">
        <f t="shared" si="58"/>
        <v>3.8122289146090208E-5</v>
      </c>
      <c r="AC20" s="4">
        <v>11.8164601424655</v>
      </c>
      <c r="AD20" s="8">
        <f t="shared" si="15"/>
        <v>1181.6460142465501</v>
      </c>
      <c r="AE20" s="8">
        <f t="shared" si="16"/>
        <v>1.1816460142465501</v>
      </c>
      <c r="AF20" s="8">
        <f t="shared" si="17"/>
        <v>0.17724690213698252</v>
      </c>
      <c r="AG20" s="9">
        <f t="shared" si="59"/>
        <v>3.7514489286689988E-5</v>
      </c>
      <c r="AH20" s="4">
        <v>11.680415989472399</v>
      </c>
      <c r="AI20" s="8">
        <f t="shared" si="18"/>
        <v>1168.0415989472399</v>
      </c>
      <c r="AJ20" s="8">
        <f t="shared" si="19"/>
        <v>1.1680415989472399</v>
      </c>
      <c r="AK20" s="8">
        <f t="shared" si="20"/>
        <v>0.17520623984208597</v>
      </c>
      <c r="AL20" s="9">
        <f t="shared" si="60"/>
        <v>3.9369802127416221E-5</v>
      </c>
      <c r="AM20" s="4">
        <v>35.793125031936299</v>
      </c>
      <c r="AN20" s="8">
        <f t="shared" si="21"/>
        <v>3579.3125031936297</v>
      </c>
      <c r="AO20" s="8">
        <f t="shared" si="22"/>
        <v>3.5793125031936297</v>
      </c>
      <c r="AP20" s="8">
        <f t="shared" si="23"/>
        <v>0.53689687547904441</v>
      </c>
      <c r="AQ20" s="9">
        <f t="shared" si="61"/>
        <v>4.1272661163355198E-5</v>
      </c>
      <c r="AR20" s="4">
        <v>12.3876835841742</v>
      </c>
      <c r="AS20" s="8">
        <f t="shared" si="24"/>
        <v>1238.7683584174199</v>
      </c>
      <c r="AT20" s="8">
        <f t="shared" si="25"/>
        <v>1.2387683584174198</v>
      </c>
      <c r="AU20" s="8">
        <f t="shared" si="26"/>
        <v>0.18581525376261296</v>
      </c>
      <c r="AV20" s="9">
        <f t="shared" si="62"/>
        <v>3.6638150862418204E-5</v>
      </c>
      <c r="AW20" s="4">
        <v>12.436463415955901</v>
      </c>
      <c r="AX20" s="8">
        <f t="shared" si="27"/>
        <v>1243.64634159559</v>
      </c>
      <c r="AY20" s="8">
        <f t="shared" si="28"/>
        <v>1.2436463415955901</v>
      </c>
      <c r="AZ20" s="8">
        <f t="shared" si="29"/>
        <v>0.18654695123933851</v>
      </c>
      <c r="BA20" s="9">
        <f t="shared" si="63"/>
        <v>3.5759760082019379E-5</v>
      </c>
      <c r="BB20" s="4">
        <v>11.946880546226501</v>
      </c>
      <c r="BC20" s="8">
        <f t="shared" si="30"/>
        <v>1194.68805462265</v>
      </c>
      <c r="BD20" s="8">
        <f t="shared" si="31"/>
        <v>1.1946880546226502</v>
      </c>
      <c r="BE20" s="8">
        <f t="shared" si="32"/>
        <v>0.17920320819339752</v>
      </c>
      <c r="BF20" s="9">
        <f t="shared" si="64"/>
        <v>3.4371150687620978E-5</v>
      </c>
      <c r="BG20" s="4">
        <v>12.225784925098299</v>
      </c>
      <c r="BH20" s="8">
        <f t="shared" si="33"/>
        <v>1222.5784925098299</v>
      </c>
      <c r="BI20" s="8">
        <f t="shared" si="34"/>
        <v>1.2225784925098298</v>
      </c>
      <c r="BJ20" s="8">
        <f t="shared" si="35"/>
        <v>0.18338677387647445</v>
      </c>
      <c r="BK20" s="9">
        <f t="shared" si="65"/>
        <v>3.4706009122639814E-5</v>
      </c>
      <c r="BL20" s="4">
        <v>12.165546033201201</v>
      </c>
      <c r="BM20" s="8">
        <f t="shared" si="36"/>
        <v>1216.5546033201201</v>
      </c>
      <c r="BN20" s="8">
        <f t="shared" si="37"/>
        <v>1.2165546033201202</v>
      </c>
      <c r="BO20" s="8">
        <f t="shared" si="38"/>
        <v>0.18248319049801803</v>
      </c>
      <c r="BP20" s="9">
        <f t="shared" si="66"/>
        <v>3.4516478608516784E-5</v>
      </c>
      <c r="BQ20" s="4">
        <v>11.9797160697302</v>
      </c>
      <c r="BR20" s="8">
        <f t="shared" si="39"/>
        <v>1197.97160697302</v>
      </c>
      <c r="BS20" s="8">
        <f t="shared" si="40"/>
        <v>1.19797160697302</v>
      </c>
      <c r="BT20" s="8">
        <f t="shared" si="41"/>
        <v>0.17969574104595298</v>
      </c>
      <c r="BU20" s="9">
        <f t="shared" si="67"/>
        <v>3.4691912762992214E-5</v>
      </c>
      <c r="BV20" s="4">
        <v>12.1422995079672</v>
      </c>
      <c r="BW20" s="8">
        <f t="shared" si="42"/>
        <v>1214.22995079672</v>
      </c>
      <c r="BX20" s="8">
        <f t="shared" si="43"/>
        <v>1.21422995079672</v>
      </c>
      <c r="BY20" s="8">
        <f t="shared" si="44"/>
        <v>0.18213449261950801</v>
      </c>
      <c r="BZ20" s="9">
        <f t="shared" si="68"/>
        <v>3.7393846226892581E-5</v>
      </c>
      <c r="CA20" s="4">
        <v>12.0725734321682</v>
      </c>
      <c r="CB20" s="8">
        <f t="shared" si="45"/>
        <v>1207.2573432168201</v>
      </c>
      <c r="CC20" s="8">
        <f t="shared" si="46"/>
        <v>1.2072573432168201</v>
      </c>
      <c r="CD20" s="8">
        <f t="shared" si="47"/>
        <v>0.18108860148252301</v>
      </c>
      <c r="CE20" s="9">
        <f t="shared" si="69"/>
        <v>3.7186751457396593E-5</v>
      </c>
      <c r="CF20" s="4">
        <v>7.6231882100428203</v>
      </c>
      <c r="CG20" s="8">
        <f t="shared" si="48"/>
        <v>762.31882100428209</v>
      </c>
      <c r="CH20" s="8">
        <f t="shared" si="49"/>
        <v>0.76231882100428205</v>
      </c>
      <c r="CI20" s="8">
        <f t="shared" si="50"/>
        <v>0.11434782315064231</v>
      </c>
      <c r="CJ20" s="9">
        <f t="shared" si="70"/>
        <v>6.2060662319351272E-5</v>
      </c>
      <c r="CK20" s="4">
        <v>9.2598448970411997</v>
      </c>
      <c r="CL20" s="8">
        <f t="shared" si="51"/>
        <v>925.98448970411994</v>
      </c>
      <c r="CM20" s="8">
        <f t="shared" si="52"/>
        <v>0.92598448970411995</v>
      </c>
      <c r="CN20" s="8">
        <f t="shared" si="53"/>
        <v>0.13889767345561799</v>
      </c>
      <c r="CO20" s="9">
        <f t="shared" si="71"/>
        <v>5.5520365837766402E-5</v>
      </c>
    </row>
    <row r="21" spans="1:93" x14ac:dyDescent="0.25">
      <c r="A21" s="3"/>
      <c r="B21" s="3" t="b">
        <v>0</v>
      </c>
      <c r="C21" s="3" t="s">
        <v>39</v>
      </c>
      <c r="D21" s="4">
        <v>6.2120815563146801</v>
      </c>
      <c r="E21" s="8">
        <f t="shared" si="0"/>
        <v>621.208155631468</v>
      </c>
      <c r="F21" s="8">
        <f t="shared" si="1"/>
        <v>0.62120815563146803</v>
      </c>
      <c r="G21" s="8">
        <f t="shared" si="2"/>
        <v>9.3181223344720204E-2</v>
      </c>
      <c r="H21" s="9">
        <f t="shared" si="54"/>
        <v>6.5943972708126097E-5</v>
      </c>
      <c r="I21" s="1">
        <v>157.24760187216901</v>
      </c>
      <c r="J21" s="8">
        <f t="shared" si="3"/>
        <v>15724.760187216902</v>
      </c>
      <c r="K21" s="8">
        <f t="shared" si="4"/>
        <v>15.724760187216901</v>
      </c>
      <c r="L21" s="8">
        <f t="shared" si="5"/>
        <v>2.3587140280825349</v>
      </c>
      <c r="M21" s="9">
        <f t="shared" si="55"/>
        <v>4.4628294981438012E-5</v>
      </c>
      <c r="N21" s="4">
        <v>11.143797219524799</v>
      </c>
      <c r="O21" s="8">
        <f t="shared" si="6"/>
        <v>1114.3797219524799</v>
      </c>
      <c r="P21" s="8">
        <f t="shared" si="7"/>
        <v>1.11437972195248</v>
      </c>
      <c r="Q21" s="8">
        <f t="shared" si="8"/>
        <v>0.167156958292872</v>
      </c>
      <c r="R21" s="9">
        <f t="shared" si="56"/>
        <v>4.4394589415972398E-5</v>
      </c>
      <c r="S21" s="4">
        <v>10.437720713979299</v>
      </c>
      <c r="T21" s="8">
        <f t="shared" si="9"/>
        <v>1043.7720713979299</v>
      </c>
      <c r="U21" s="8">
        <f t="shared" si="10"/>
        <v>1.0437720713979299</v>
      </c>
      <c r="V21" s="8">
        <f t="shared" si="11"/>
        <v>0.15656581070968947</v>
      </c>
      <c r="W21" s="9">
        <f t="shared" si="57"/>
        <v>4.8377349706838412E-5</v>
      </c>
      <c r="X21" s="4">
        <v>9.8909435115297395</v>
      </c>
      <c r="Y21" s="8">
        <f t="shared" si="12"/>
        <v>989.0943511529739</v>
      </c>
      <c r="Z21" s="8">
        <f t="shared" si="13"/>
        <v>0.98909435115297395</v>
      </c>
      <c r="AA21" s="8">
        <f t="shared" si="14"/>
        <v>0.14836415267294609</v>
      </c>
      <c r="AB21" s="9">
        <f t="shared" si="58"/>
        <v>5.1055647446007355E-5</v>
      </c>
      <c r="AC21" s="4">
        <v>9.77395599671833</v>
      </c>
      <c r="AD21" s="8">
        <f t="shared" si="15"/>
        <v>977.395599671833</v>
      </c>
      <c r="AE21" s="8">
        <f t="shared" si="16"/>
        <v>0.97739559967183298</v>
      </c>
      <c r="AF21" s="8">
        <f t="shared" si="17"/>
        <v>0.14660933995077494</v>
      </c>
      <c r="AG21" s="9">
        <f t="shared" si="59"/>
        <v>4.9769514161173026E-5</v>
      </c>
      <c r="AH21" s="4">
        <v>9.3124881182286394</v>
      </c>
      <c r="AI21" s="8">
        <f t="shared" si="18"/>
        <v>931.2488118228639</v>
      </c>
      <c r="AJ21" s="8">
        <f t="shared" si="19"/>
        <v>0.9312488118228639</v>
      </c>
      <c r="AK21" s="8">
        <f t="shared" si="20"/>
        <v>0.13968732177342957</v>
      </c>
      <c r="AL21" s="9">
        <f t="shared" si="60"/>
        <v>5.357736935487878E-5</v>
      </c>
      <c r="AM21" s="4">
        <v>34.053581292394298</v>
      </c>
      <c r="AN21" s="8">
        <f t="shared" si="21"/>
        <v>3405.3581292394297</v>
      </c>
      <c r="AO21" s="8">
        <f t="shared" si="22"/>
        <v>3.4053581292394295</v>
      </c>
      <c r="AP21" s="8">
        <f t="shared" si="23"/>
        <v>0.5108037193859144</v>
      </c>
      <c r="AQ21" s="9">
        <f t="shared" si="61"/>
        <v>5.1709923600607198E-5</v>
      </c>
      <c r="AR21" s="4">
        <v>10.1615877885915</v>
      </c>
      <c r="AS21" s="8">
        <f t="shared" si="24"/>
        <v>1016.1587788591501</v>
      </c>
      <c r="AT21" s="8">
        <f t="shared" si="25"/>
        <v>1.01615877885915</v>
      </c>
      <c r="AU21" s="8">
        <f t="shared" si="26"/>
        <v>0.15242381682887249</v>
      </c>
      <c r="AV21" s="9">
        <f t="shared" si="62"/>
        <v>4.9994725635914396E-5</v>
      </c>
      <c r="AW21" s="4">
        <v>10.2907473124424</v>
      </c>
      <c r="AX21" s="8">
        <f t="shared" si="27"/>
        <v>1029.07473124424</v>
      </c>
      <c r="AY21" s="8">
        <f t="shared" si="28"/>
        <v>1.0290747312442399</v>
      </c>
      <c r="AZ21" s="8">
        <f t="shared" si="29"/>
        <v>0.15436120968663597</v>
      </c>
      <c r="BA21" s="9">
        <f t="shared" si="63"/>
        <v>4.8634056703100395E-5</v>
      </c>
      <c r="BB21" s="4">
        <v>10.0344564404359</v>
      </c>
      <c r="BC21" s="8">
        <f t="shared" si="30"/>
        <v>1003.4456440435899</v>
      </c>
      <c r="BD21" s="8">
        <f t="shared" si="31"/>
        <v>1.0034456440435899</v>
      </c>
      <c r="BE21" s="8">
        <f t="shared" si="32"/>
        <v>0.1505168466065385</v>
      </c>
      <c r="BF21" s="9">
        <f t="shared" si="64"/>
        <v>4.5845695322364585E-5</v>
      </c>
      <c r="BG21" s="4">
        <v>10.1596829510641</v>
      </c>
      <c r="BH21" s="8">
        <f t="shared" si="33"/>
        <v>1015.9682951064101</v>
      </c>
      <c r="BI21" s="8">
        <f t="shared" si="34"/>
        <v>1.0159682951064102</v>
      </c>
      <c r="BJ21" s="8">
        <f t="shared" si="35"/>
        <v>0.15239524426596152</v>
      </c>
      <c r="BK21" s="9">
        <f t="shared" si="65"/>
        <v>4.7102620966844985E-5</v>
      </c>
      <c r="BL21" s="4">
        <v>10.0512135596655</v>
      </c>
      <c r="BM21" s="8">
        <f t="shared" si="36"/>
        <v>1005.12135596655</v>
      </c>
      <c r="BN21" s="8">
        <f t="shared" si="37"/>
        <v>1.0051213559665499</v>
      </c>
      <c r="BO21" s="8">
        <f t="shared" si="38"/>
        <v>0.15076820339498248</v>
      </c>
      <c r="BP21" s="9">
        <f t="shared" si="66"/>
        <v>4.7202473449731005E-5</v>
      </c>
      <c r="BQ21" s="4">
        <v>9.8931107690520506</v>
      </c>
      <c r="BR21" s="8">
        <f t="shared" si="39"/>
        <v>989.31107690520503</v>
      </c>
      <c r="BS21" s="8">
        <f t="shared" si="40"/>
        <v>0.98931107690520503</v>
      </c>
      <c r="BT21" s="8">
        <f t="shared" si="41"/>
        <v>0.14839666153578074</v>
      </c>
      <c r="BU21" s="9">
        <f t="shared" si="67"/>
        <v>4.7211544567061115E-5</v>
      </c>
      <c r="BV21" s="4">
        <v>10.1515146629929</v>
      </c>
      <c r="BW21" s="8">
        <f t="shared" si="42"/>
        <v>1015.1514662992901</v>
      </c>
      <c r="BX21" s="8">
        <f t="shared" si="43"/>
        <v>1.01515146629929</v>
      </c>
      <c r="BY21" s="8">
        <f t="shared" si="44"/>
        <v>0.1522727199448935</v>
      </c>
      <c r="BZ21" s="9">
        <f t="shared" si="68"/>
        <v>4.9338555296738382E-5</v>
      </c>
      <c r="CA21" s="4">
        <v>10.082118473638101</v>
      </c>
      <c r="CB21" s="8">
        <f t="shared" si="45"/>
        <v>1008.2118473638101</v>
      </c>
      <c r="CC21" s="8">
        <f t="shared" si="46"/>
        <v>1.00821184736381</v>
      </c>
      <c r="CD21" s="8">
        <f t="shared" si="47"/>
        <v>0.1512317771045715</v>
      </c>
      <c r="CE21" s="9">
        <f t="shared" si="69"/>
        <v>4.91294812085772E-5</v>
      </c>
      <c r="CF21" s="4">
        <v>4.4051202083070002</v>
      </c>
      <c r="CG21" s="8">
        <f t="shared" si="48"/>
        <v>440.51202083070001</v>
      </c>
      <c r="CH21" s="8">
        <f t="shared" si="49"/>
        <v>0.44051202083070001</v>
      </c>
      <c r="CI21" s="8">
        <f t="shared" si="50"/>
        <v>6.6076803124604996E-2</v>
      </c>
      <c r="CJ21" s="9">
        <f t="shared" si="70"/>
        <v>8.1369070329766194E-5</v>
      </c>
      <c r="CK21" s="4">
        <v>6.3431452951956304</v>
      </c>
      <c r="CL21" s="8">
        <f t="shared" si="51"/>
        <v>634.31452951956305</v>
      </c>
      <c r="CM21" s="8">
        <f t="shared" si="52"/>
        <v>0.63431452951956302</v>
      </c>
      <c r="CN21" s="8">
        <f t="shared" si="53"/>
        <v>9.514717942793445E-2</v>
      </c>
      <c r="CO21" s="9">
        <f t="shared" si="71"/>
        <v>7.302056344883982E-5</v>
      </c>
    </row>
    <row r="22" spans="1:93" x14ac:dyDescent="0.25">
      <c r="A22" s="3"/>
      <c r="B22" s="3" t="b">
        <v>0</v>
      </c>
      <c r="C22" s="3" t="s">
        <v>40</v>
      </c>
      <c r="D22" s="4">
        <v>4.7363750494101202</v>
      </c>
      <c r="E22" s="8">
        <f t="shared" si="0"/>
        <v>473.63750494101203</v>
      </c>
      <c r="F22" s="8">
        <f t="shared" si="1"/>
        <v>0.47363750494101203</v>
      </c>
      <c r="G22" s="8">
        <f t="shared" si="2"/>
        <v>7.1045625741151808E-2</v>
      </c>
      <c r="H22" s="9">
        <f t="shared" si="54"/>
        <v>7.479821174955345E-5</v>
      </c>
      <c r="I22" s="1">
        <v>158.16014092392999</v>
      </c>
      <c r="J22" s="8">
        <f t="shared" si="3"/>
        <v>15816.014092392999</v>
      </c>
      <c r="K22" s="8">
        <f t="shared" si="4"/>
        <v>15.816014092392999</v>
      </c>
      <c r="L22" s="8">
        <f t="shared" si="5"/>
        <v>2.3724021138589499</v>
      </c>
      <c r="M22" s="9">
        <f t="shared" si="55"/>
        <v>3.9153060670872009E-5</v>
      </c>
      <c r="N22" s="4">
        <v>10.006494125501201</v>
      </c>
      <c r="O22" s="8">
        <f t="shared" si="6"/>
        <v>1000.64941255012</v>
      </c>
      <c r="P22" s="8">
        <f t="shared" si="7"/>
        <v>1.00064941255012</v>
      </c>
      <c r="Q22" s="8">
        <f t="shared" si="8"/>
        <v>0.15009741188251799</v>
      </c>
      <c r="R22" s="9">
        <f t="shared" si="56"/>
        <v>5.1218407980114003E-5</v>
      </c>
      <c r="S22" s="4">
        <v>9.2717623417460402</v>
      </c>
      <c r="T22" s="8">
        <f t="shared" si="9"/>
        <v>927.17623417460402</v>
      </c>
      <c r="U22" s="8">
        <f t="shared" si="10"/>
        <v>0.92717623417460404</v>
      </c>
      <c r="V22" s="8">
        <f t="shared" si="11"/>
        <v>0.13907643512619061</v>
      </c>
      <c r="W22" s="9">
        <f t="shared" si="57"/>
        <v>5.5373099940237956E-5</v>
      </c>
      <c r="X22" s="4">
        <v>8.7065329083935001</v>
      </c>
      <c r="Y22" s="8">
        <f t="shared" si="12"/>
        <v>870.65329083935001</v>
      </c>
      <c r="Z22" s="8">
        <f t="shared" si="13"/>
        <v>0.87065329083935006</v>
      </c>
      <c r="AA22" s="8">
        <f t="shared" si="14"/>
        <v>0.13059799362590249</v>
      </c>
      <c r="AB22" s="9">
        <f t="shared" si="58"/>
        <v>5.8162111064824794E-5</v>
      </c>
      <c r="AC22" s="4">
        <v>8.6290456909485993</v>
      </c>
      <c r="AD22" s="8">
        <f t="shared" si="15"/>
        <v>862.90456909485988</v>
      </c>
      <c r="AE22" s="8">
        <f t="shared" si="16"/>
        <v>0.86290456909485991</v>
      </c>
      <c r="AF22" s="8">
        <f t="shared" si="17"/>
        <v>0.12943568536422898</v>
      </c>
      <c r="AG22" s="9">
        <f t="shared" si="59"/>
        <v>5.663897599579141E-5</v>
      </c>
      <c r="AH22" s="4">
        <v>8.1042688388975197</v>
      </c>
      <c r="AI22" s="8">
        <f t="shared" si="18"/>
        <v>810.42688388975193</v>
      </c>
      <c r="AJ22" s="8">
        <f t="shared" si="19"/>
        <v>0.81042688388975193</v>
      </c>
      <c r="AK22" s="8">
        <f t="shared" si="20"/>
        <v>0.12156403258346278</v>
      </c>
      <c r="AL22" s="9">
        <f t="shared" si="60"/>
        <v>6.0826685030865498E-5</v>
      </c>
      <c r="AM22" s="4">
        <v>33.0555015815996</v>
      </c>
      <c r="AN22" s="8">
        <f t="shared" si="21"/>
        <v>3305.5501581599601</v>
      </c>
      <c r="AO22" s="8">
        <f t="shared" si="22"/>
        <v>3.30555015815996</v>
      </c>
      <c r="AP22" s="8">
        <f t="shared" si="23"/>
        <v>0.495832523723994</v>
      </c>
      <c r="AQ22" s="9">
        <f t="shared" si="61"/>
        <v>5.7698401865375357E-5</v>
      </c>
      <c r="AR22" s="4">
        <v>8.9990477940069908</v>
      </c>
      <c r="AS22" s="8">
        <f t="shared" si="24"/>
        <v>899.90477940069911</v>
      </c>
      <c r="AT22" s="8">
        <f t="shared" si="25"/>
        <v>0.89990477940069913</v>
      </c>
      <c r="AU22" s="8">
        <f t="shared" si="26"/>
        <v>0.13498571691010486</v>
      </c>
      <c r="AV22" s="9">
        <f t="shared" si="62"/>
        <v>5.696996560342145E-5</v>
      </c>
      <c r="AW22" s="4">
        <v>9.0879331017560396</v>
      </c>
      <c r="AX22" s="8">
        <f t="shared" si="27"/>
        <v>908.79331017560401</v>
      </c>
      <c r="AY22" s="8">
        <f t="shared" si="28"/>
        <v>0.90879331017560405</v>
      </c>
      <c r="AZ22" s="8">
        <f t="shared" si="29"/>
        <v>0.13631899652634061</v>
      </c>
      <c r="BA22" s="9">
        <f t="shared" si="63"/>
        <v>5.5850941967218537E-5</v>
      </c>
      <c r="BB22" s="4">
        <v>8.7525934382501305</v>
      </c>
      <c r="BC22" s="8">
        <f t="shared" si="30"/>
        <v>875.25934382501305</v>
      </c>
      <c r="BD22" s="8">
        <f t="shared" si="31"/>
        <v>0.87525934382501303</v>
      </c>
      <c r="BE22" s="8">
        <f t="shared" si="32"/>
        <v>0.13128890157375195</v>
      </c>
      <c r="BF22" s="9">
        <f t="shared" si="64"/>
        <v>5.3536873335479208E-5</v>
      </c>
      <c r="BG22" s="4">
        <v>8.9613904043119508</v>
      </c>
      <c r="BH22" s="8">
        <f t="shared" si="33"/>
        <v>896.1390404311951</v>
      </c>
      <c r="BI22" s="8">
        <f t="shared" si="34"/>
        <v>0.89613904043119508</v>
      </c>
      <c r="BJ22" s="8">
        <f t="shared" si="35"/>
        <v>0.13442085606467927</v>
      </c>
      <c r="BK22" s="9">
        <f t="shared" si="65"/>
        <v>5.429237624735789E-5</v>
      </c>
      <c r="BL22" s="4">
        <v>8.9575175920945291</v>
      </c>
      <c r="BM22" s="8">
        <f t="shared" si="36"/>
        <v>895.75175920945287</v>
      </c>
      <c r="BN22" s="8">
        <f t="shared" si="37"/>
        <v>0.89575175920945282</v>
      </c>
      <c r="BO22" s="8">
        <f t="shared" si="38"/>
        <v>0.13436276388141791</v>
      </c>
      <c r="BP22" s="9">
        <f t="shared" si="66"/>
        <v>5.3764649255156835E-5</v>
      </c>
      <c r="BQ22" s="4">
        <v>8.6841791787266995</v>
      </c>
      <c r="BR22" s="8">
        <f t="shared" si="39"/>
        <v>868.41791787266993</v>
      </c>
      <c r="BS22" s="8">
        <f t="shared" si="40"/>
        <v>0.86841791787266998</v>
      </c>
      <c r="BT22" s="8">
        <f t="shared" si="41"/>
        <v>0.13026268768090049</v>
      </c>
      <c r="BU22" s="9">
        <f t="shared" si="67"/>
        <v>5.4465134109013216E-5</v>
      </c>
      <c r="BV22" s="4">
        <v>8.8216213948616797</v>
      </c>
      <c r="BW22" s="8">
        <f t="shared" si="42"/>
        <v>882.16213948616792</v>
      </c>
      <c r="BX22" s="8">
        <f t="shared" si="43"/>
        <v>0.88216213948616795</v>
      </c>
      <c r="BY22" s="8">
        <f t="shared" si="44"/>
        <v>0.13232432092292518</v>
      </c>
      <c r="BZ22" s="9">
        <f t="shared" si="68"/>
        <v>5.7317914905525716E-5</v>
      </c>
      <c r="CA22" s="4">
        <v>8.8009817507888304</v>
      </c>
      <c r="CB22" s="8">
        <f t="shared" si="45"/>
        <v>880.09817507888306</v>
      </c>
      <c r="CC22" s="8">
        <f t="shared" si="46"/>
        <v>0.8800981750788831</v>
      </c>
      <c r="CD22" s="8">
        <f t="shared" si="47"/>
        <v>0.13201472626183247</v>
      </c>
      <c r="CE22" s="9">
        <f t="shared" si="69"/>
        <v>5.681630154567281E-5</v>
      </c>
      <c r="CF22" s="4">
        <v>2.8021188236857801</v>
      </c>
      <c r="CG22" s="8">
        <f t="shared" si="48"/>
        <v>280.21188236857802</v>
      </c>
      <c r="CH22" s="8">
        <f t="shared" si="49"/>
        <v>0.28021188236857802</v>
      </c>
      <c r="CI22" s="8">
        <f t="shared" si="50"/>
        <v>4.20317823552867E-2</v>
      </c>
      <c r="CJ22" s="9">
        <f t="shared" si="70"/>
        <v>9.0987078637493518E-5</v>
      </c>
      <c r="CK22" s="4">
        <v>4.8370345751597403</v>
      </c>
      <c r="CL22" s="8">
        <f t="shared" si="51"/>
        <v>483.70345751597404</v>
      </c>
      <c r="CM22" s="8">
        <f t="shared" si="52"/>
        <v>0.48370345751597404</v>
      </c>
      <c r="CN22" s="8">
        <f t="shared" si="53"/>
        <v>7.2555518627396107E-2</v>
      </c>
      <c r="CO22" s="9">
        <f t="shared" si="71"/>
        <v>8.2057227769055153E-5</v>
      </c>
    </row>
    <row r="23" spans="1:93" x14ac:dyDescent="0.25">
      <c r="A23" s="3"/>
      <c r="B23" s="3" t="b">
        <v>0</v>
      </c>
      <c r="C23" s="3" t="s">
        <v>41</v>
      </c>
      <c r="D23" s="4">
        <v>2.7772861329753802</v>
      </c>
      <c r="E23" s="8">
        <f t="shared" si="0"/>
        <v>277.728613297538</v>
      </c>
      <c r="F23" s="8">
        <f t="shared" si="1"/>
        <v>0.27772861329753801</v>
      </c>
      <c r="G23" s="8">
        <f t="shared" si="2"/>
        <v>4.1659291994630698E-2</v>
      </c>
      <c r="H23" s="9">
        <f t="shared" si="54"/>
        <v>8.6552745248161895E-5</v>
      </c>
      <c r="I23" s="1">
        <v>153.84440209760399</v>
      </c>
      <c r="J23" s="8">
        <f t="shared" si="3"/>
        <v>15384.4402097604</v>
      </c>
      <c r="K23" s="8">
        <f t="shared" si="4"/>
        <v>15.384440209760399</v>
      </c>
      <c r="L23" s="8">
        <f t="shared" si="5"/>
        <v>2.3076660314640596</v>
      </c>
      <c r="M23" s="9">
        <f t="shared" si="55"/>
        <v>6.504749362882815E-5</v>
      </c>
      <c r="N23" s="4">
        <v>8.0991912116915792</v>
      </c>
      <c r="O23" s="8">
        <f t="shared" si="6"/>
        <v>809.91912116915796</v>
      </c>
      <c r="P23" s="8">
        <f t="shared" si="7"/>
        <v>0.80991912116915799</v>
      </c>
      <c r="Q23" s="8">
        <f t="shared" si="8"/>
        <v>0.12148786817537369</v>
      </c>
      <c r="R23" s="9">
        <f t="shared" si="56"/>
        <v>6.2662225462971715E-5</v>
      </c>
      <c r="S23" s="4">
        <v>7.2343632065820902</v>
      </c>
      <c r="T23" s="8">
        <f t="shared" si="9"/>
        <v>723.43632065820907</v>
      </c>
      <c r="U23" s="8">
        <f t="shared" si="10"/>
        <v>0.72343632065820906</v>
      </c>
      <c r="V23" s="8">
        <f t="shared" si="11"/>
        <v>0.10851544809873136</v>
      </c>
      <c r="W23" s="9">
        <f t="shared" si="57"/>
        <v>6.759749475122165E-5</v>
      </c>
      <c r="X23" s="4">
        <v>6.7234091183895401</v>
      </c>
      <c r="Y23" s="8">
        <f t="shared" si="12"/>
        <v>672.34091183895407</v>
      </c>
      <c r="Z23" s="8">
        <f t="shared" si="13"/>
        <v>0.67234091183895406</v>
      </c>
      <c r="AA23" s="8">
        <f t="shared" si="14"/>
        <v>0.10085113677584311</v>
      </c>
      <c r="AB23" s="9">
        <f t="shared" si="58"/>
        <v>7.0060853804848548E-5</v>
      </c>
      <c r="AC23" s="4">
        <v>6.6617485222715596</v>
      </c>
      <c r="AD23" s="8">
        <f t="shared" si="15"/>
        <v>666.17485222715595</v>
      </c>
      <c r="AE23" s="8">
        <f t="shared" si="16"/>
        <v>0.666174852227156</v>
      </c>
      <c r="AF23" s="8">
        <f t="shared" si="17"/>
        <v>9.99262278340734E-2</v>
      </c>
      <c r="AG23" s="9">
        <f t="shared" si="59"/>
        <v>6.8442759007853631E-5</v>
      </c>
      <c r="AH23" s="4">
        <v>6.1871601903198803</v>
      </c>
      <c r="AI23" s="8">
        <f t="shared" si="18"/>
        <v>618.71601903198803</v>
      </c>
      <c r="AJ23" s="8">
        <f t="shared" si="19"/>
        <v>0.61871601903198803</v>
      </c>
      <c r="AK23" s="8">
        <f t="shared" si="20"/>
        <v>9.2807402854798202E-2</v>
      </c>
      <c r="AL23" s="9">
        <f t="shared" si="60"/>
        <v>7.2329336922331321E-5</v>
      </c>
      <c r="AM23" s="4">
        <v>30.444678622663499</v>
      </c>
      <c r="AN23" s="8">
        <f t="shared" si="21"/>
        <v>3044.46786226635</v>
      </c>
      <c r="AO23" s="8">
        <f t="shared" si="22"/>
        <v>3.0444678622663499</v>
      </c>
      <c r="AP23" s="8">
        <f t="shared" si="23"/>
        <v>0.45667017933995246</v>
      </c>
      <c r="AQ23" s="9">
        <f t="shared" si="61"/>
        <v>7.3363339618991969E-5</v>
      </c>
      <c r="AR23" s="4">
        <v>7.0930500998276402</v>
      </c>
      <c r="AS23" s="8">
        <f t="shared" si="24"/>
        <v>709.30500998276398</v>
      </c>
      <c r="AT23" s="8">
        <f t="shared" si="25"/>
        <v>0.70930500998276402</v>
      </c>
      <c r="AU23" s="8">
        <f t="shared" si="26"/>
        <v>0.10639575149741461</v>
      </c>
      <c r="AV23" s="9">
        <f t="shared" si="62"/>
        <v>6.8405951768497558E-5</v>
      </c>
      <c r="AW23" s="4">
        <v>7.1351747088316504</v>
      </c>
      <c r="AX23" s="8">
        <f t="shared" si="27"/>
        <v>713.51747088316506</v>
      </c>
      <c r="AY23" s="8">
        <f t="shared" si="28"/>
        <v>0.71351747088316508</v>
      </c>
      <c r="AZ23" s="8">
        <f t="shared" si="29"/>
        <v>0.10702762063247476</v>
      </c>
      <c r="BA23" s="9">
        <f t="shared" si="63"/>
        <v>6.7567492324764871E-5</v>
      </c>
      <c r="BB23" s="4">
        <v>6.8254202734385396</v>
      </c>
      <c r="BC23" s="8">
        <f t="shared" si="30"/>
        <v>682.54202734385399</v>
      </c>
      <c r="BD23" s="8">
        <f t="shared" si="31"/>
        <v>0.68254202734385394</v>
      </c>
      <c r="BE23" s="8">
        <f t="shared" si="32"/>
        <v>0.10238130410157809</v>
      </c>
      <c r="BF23" s="9">
        <f t="shared" si="64"/>
        <v>6.5099912324348752E-5</v>
      </c>
      <c r="BG23" s="4">
        <v>7.07706927507747</v>
      </c>
      <c r="BH23" s="8">
        <f t="shared" si="33"/>
        <v>707.70692750774697</v>
      </c>
      <c r="BI23" s="8">
        <f t="shared" si="34"/>
        <v>0.707706927507747</v>
      </c>
      <c r="BJ23" s="8">
        <f t="shared" si="35"/>
        <v>0.10615603912616205</v>
      </c>
      <c r="BK23" s="9">
        <f t="shared" si="65"/>
        <v>6.5598303022764776E-5</v>
      </c>
      <c r="BL23" s="4">
        <v>7.0611438700807501</v>
      </c>
      <c r="BM23" s="8">
        <f t="shared" si="36"/>
        <v>706.11438700807503</v>
      </c>
      <c r="BN23" s="8">
        <f t="shared" si="37"/>
        <v>0.70611438700807505</v>
      </c>
      <c r="BO23" s="8">
        <f t="shared" si="38"/>
        <v>0.10591715805121125</v>
      </c>
      <c r="BP23" s="9">
        <f t="shared" si="66"/>
        <v>6.5142891587239497E-5</v>
      </c>
      <c r="BQ23" s="4">
        <v>6.6831429595690404</v>
      </c>
      <c r="BR23" s="8">
        <f t="shared" si="39"/>
        <v>668.31429595690406</v>
      </c>
      <c r="BS23" s="8">
        <f t="shared" si="40"/>
        <v>0.66831429595690406</v>
      </c>
      <c r="BT23" s="8">
        <f t="shared" si="41"/>
        <v>0.1002471443935356</v>
      </c>
      <c r="BU23" s="9">
        <f t="shared" si="67"/>
        <v>6.6471351423959168E-5</v>
      </c>
      <c r="BV23" s="4">
        <v>6.72185396388954</v>
      </c>
      <c r="BW23" s="8">
        <f t="shared" si="42"/>
        <v>672.18539638895402</v>
      </c>
      <c r="BX23" s="8">
        <f t="shared" si="43"/>
        <v>0.67218539638895403</v>
      </c>
      <c r="BY23" s="8">
        <f t="shared" si="44"/>
        <v>0.1008278094583431</v>
      </c>
      <c r="BZ23" s="9">
        <f t="shared" si="68"/>
        <v>6.991651949135854E-5</v>
      </c>
      <c r="CA23" s="4">
        <v>6.74734272459159</v>
      </c>
      <c r="CB23" s="8">
        <f t="shared" si="45"/>
        <v>674.734272459159</v>
      </c>
      <c r="CC23" s="8">
        <f t="shared" si="46"/>
        <v>0.67473427245915896</v>
      </c>
      <c r="CD23" s="8">
        <f t="shared" si="47"/>
        <v>0.10121014086887384</v>
      </c>
      <c r="CE23" s="9">
        <f t="shared" si="69"/>
        <v>6.9138135702856261E-5</v>
      </c>
      <c r="CF23" s="4">
        <v>1.29996979965904</v>
      </c>
      <c r="CG23" s="8">
        <f t="shared" si="48"/>
        <v>129.99697996590399</v>
      </c>
      <c r="CH23" s="8">
        <f t="shared" si="49"/>
        <v>0.12999697996590398</v>
      </c>
      <c r="CI23" s="8">
        <f t="shared" si="50"/>
        <v>1.9499546994885597E-2</v>
      </c>
      <c r="CJ23" s="9">
        <f t="shared" si="70"/>
        <v>9.9999972781653952E-5</v>
      </c>
      <c r="CK23" s="4">
        <v>3.06910113032245</v>
      </c>
      <c r="CL23" s="8">
        <f t="shared" si="51"/>
        <v>306.91011303224502</v>
      </c>
      <c r="CM23" s="8">
        <f t="shared" si="52"/>
        <v>0.30691011303224502</v>
      </c>
      <c r="CN23" s="8">
        <f t="shared" si="53"/>
        <v>4.6036516954836751E-2</v>
      </c>
      <c r="CO23" s="9">
        <f t="shared" si="71"/>
        <v>9.2664828438078912E-5</v>
      </c>
    </row>
    <row r="24" spans="1:93" x14ac:dyDescent="0.25">
      <c r="A24" s="3"/>
      <c r="B24" s="3" t="b">
        <v>0</v>
      </c>
      <c r="C24" s="3" t="s">
        <v>42</v>
      </c>
      <c r="D24" s="4">
        <v>2.0028919183320801</v>
      </c>
      <c r="E24" s="8">
        <f t="shared" si="0"/>
        <v>200.28919183320801</v>
      </c>
      <c r="F24" s="8">
        <f t="shared" si="1"/>
        <v>0.20028919183320801</v>
      </c>
      <c r="G24" s="8">
        <f t="shared" si="2"/>
        <v>3.00433787749812E-2</v>
      </c>
      <c r="H24" s="9">
        <f t="shared" si="54"/>
        <v>9.1199110536021693E-5</v>
      </c>
      <c r="I24" s="1">
        <v>153.72392453216199</v>
      </c>
      <c r="J24" s="8">
        <f t="shared" si="3"/>
        <v>15372.392453216198</v>
      </c>
      <c r="K24" s="8">
        <f t="shared" si="4"/>
        <v>15.372392453216198</v>
      </c>
      <c r="L24" s="8">
        <f t="shared" si="5"/>
        <v>2.3058588679824297</v>
      </c>
      <c r="M24" s="9">
        <f t="shared" si="55"/>
        <v>6.5770359021480123E-5</v>
      </c>
      <c r="N24" s="4">
        <v>7.1778561285894202</v>
      </c>
      <c r="O24" s="8">
        <f t="shared" si="6"/>
        <v>717.78561285894205</v>
      </c>
      <c r="P24" s="8">
        <f t="shared" si="7"/>
        <v>0.71778561285894205</v>
      </c>
      <c r="Q24" s="8">
        <f t="shared" si="8"/>
        <v>0.10766784192884131</v>
      </c>
      <c r="R24" s="9">
        <f t="shared" si="56"/>
        <v>6.8190235961584672E-5</v>
      </c>
      <c r="S24" s="4">
        <v>6.3612518479898599</v>
      </c>
      <c r="T24" s="8">
        <f t="shared" si="9"/>
        <v>636.12518479898597</v>
      </c>
      <c r="U24" s="8">
        <f t="shared" si="10"/>
        <v>0.63612518479898594</v>
      </c>
      <c r="V24" s="8">
        <f t="shared" si="11"/>
        <v>9.5418777719847886E-2</v>
      </c>
      <c r="W24" s="9">
        <f t="shared" si="57"/>
        <v>7.2836162902775042E-5</v>
      </c>
      <c r="X24" s="4">
        <v>5.7635437350196197</v>
      </c>
      <c r="Y24" s="8">
        <f t="shared" si="12"/>
        <v>576.35437350196196</v>
      </c>
      <c r="Z24" s="8">
        <f t="shared" si="13"/>
        <v>0.57635437350196195</v>
      </c>
      <c r="AA24" s="8">
        <f t="shared" si="14"/>
        <v>8.6453156025294284E-2</v>
      </c>
      <c r="AB24" s="9">
        <f t="shared" si="58"/>
        <v>7.5820046105068076E-5</v>
      </c>
      <c r="AC24" s="4">
        <v>5.6123543619565304</v>
      </c>
      <c r="AD24" s="8">
        <f t="shared" si="15"/>
        <v>561.23543619565305</v>
      </c>
      <c r="AE24" s="8">
        <f t="shared" si="16"/>
        <v>0.56123543619565308</v>
      </c>
      <c r="AF24" s="8">
        <f t="shared" si="17"/>
        <v>8.4185315429347957E-2</v>
      </c>
      <c r="AG24" s="9">
        <f t="shared" si="59"/>
        <v>7.4739123969743817E-5</v>
      </c>
      <c r="AH24" s="4">
        <v>5.3665048303633904</v>
      </c>
      <c r="AI24" s="8">
        <f t="shared" si="18"/>
        <v>536.6504830363391</v>
      </c>
      <c r="AJ24" s="8">
        <f t="shared" si="19"/>
        <v>0.53665048303633911</v>
      </c>
      <c r="AK24" s="8">
        <f t="shared" si="20"/>
        <v>8.0497572455450861E-2</v>
      </c>
      <c r="AL24" s="9">
        <f t="shared" si="60"/>
        <v>7.7253269082070265E-5</v>
      </c>
      <c r="AM24" s="4">
        <v>29.577396205103</v>
      </c>
      <c r="AN24" s="8">
        <f t="shared" si="21"/>
        <v>2957.7396205103</v>
      </c>
      <c r="AO24" s="8">
        <f t="shared" si="22"/>
        <v>2.9577396205103001</v>
      </c>
      <c r="AP24" s="8">
        <f t="shared" si="23"/>
        <v>0.44366094307654502</v>
      </c>
      <c r="AQ24" s="9">
        <f t="shared" si="61"/>
        <v>7.8567034124354948E-5</v>
      </c>
      <c r="AR24" s="4">
        <v>6.1169897284231398</v>
      </c>
      <c r="AS24" s="8">
        <f t="shared" si="24"/>
        <v>611.69897284231399</v>
      </c>
      <c r="AT24" s="8">
        <f t="shared" si="25"/>
        <v>0.611698972842314</v>
      </c>
      <c r="AU24" s="8">
        <f t="shared" si="26"/>
        <v>9.1754845926347098E-2</v>
      </c>
      <c r="AV24" s="9">
        <f t="shared" si="62"/>
        <v>7.4262313996924559E-5</v>
      </c>
      <c r="AW24" s="4">
        <v>6.1967426236815504</v>
      </c>
      <c r="AX24" s="8">
        <f t="shared" si="27"/>
        <v>619.67426236815504</v>
      </c>
      <c r="AY24" s="8">
        <f t="shared" si="28"/>
        <v>0.61967426236815504</v>
      </c>
      <c r="AZ24" s="8">
        <f t="shared" si="29"/>
        <v>9.2951139355223256E-2</v>
      </c>
      <c r="BA24" s="9">
        <f t="shared" si="63"/>
        <v>7.3198084835665483E-5</v>
      </c>
      <c r="BB24" s="4">
        <v>5.8083257566917199</v>
      </c>
      <c r="BC24" s="8">
        <f t="shared" si="30"/>
        <v>580.832575669172</v>
      </c>
      <c r="BD24" s="8">
        <f t="shared" si="31"/>
        <v>0.58083257566917201</v>
      </c>
      <c r="BE24" s="8">
        <f t="shared" si="32"/>
        <v>8.7124886350375796E-2</v>
      </c>
      <c r="BF24" s="9">
        <f t="shared" si="64"/>
        <v>7.120247942482967E-5</v>
      </c>
      <c r="BG24" s="4">
        <v>6.0387115773241202</v>
      </c>
      <c r="BH24" s="8">
        <f t="shared" si="33"/>
        <v>603.87115773241203</v>
      </c>
      <c r="BI24" s="8">
        <f t="shared" si="34"/>
        <v>0.60387115773241207</v>
      </c>
      <c r="BJ24" s="8">
        <f t="shared" si="35"/>
        <v>9.0580673659861805E-2</v>
      </c>
      <c r="BK24" s="9">
        <f t="shared" si="65"/>
        <v>7.1828449209284872E-5</v>
      </c>
      <c r="BL24" s="4">
        <v>5.9836500490780704</v>
      </c>
      <c r="BM24" s="8">
        <f t="shared" si="36"/>
        <v>598.36500490780702</v>
      </c>
      <c r="BN24" s="8">
        <f t="shared" si="37"/>
        <v>0.59836500490780697</v>
      </c>
      <c r="BO24" s="8">
        <f t="shared" si="38"/>
        <v>8.9754750736171049E-2</v>
      </c>
      <c r="BP24" s="9">
        <f t="shared" si="66"/>
        <v>7.1607854513255572E-5</v>
      </c>
      <c r="BQ24" s="4">
        <v>5.7693390069458799</v>
      </c>
      <c r="BR24" s="8">
        <f t="shared" si="39"/>
        <v>576.93390069458803</v>
      </c>
      <c r="BS24" s="8">
        <f t="shared" si="40"/>
        <v>0.57693390069458805</v>
      </c>
      <c r="BT24" s="8">
        <f t="shared" si="41"/>
        <v>8.6540085104188202E-2</v>
      </c>
      <c r="BU24" s="9">
        <f t="shared" si="67"/>
        <v>7.1954175139698123E-5</v>
      </c>
      <c r="BV24" s="4">
        <v>5.5779866913039298</v>
      </c>
      <c r="BW24" s="8">
        <f t="shared" si="42"/>
        <v>557.79866913039302</v>
      </c>
      <c r="BX24" s="8">
        <f t="shared" si="43"/>
        <v>0.557798669130393</v>
      </c>
      <c r="BY24" s="8">
        <f t="shared" si="44"/>
        <v>8.3669800369558942E-2</v>
      </c>
      <c r="BZ24" s="9">
        <f t="shared" si="68"/>
        <v>7.6779723126872202E-5</v>
      </c>
      <c r="CA24" s="4">
        <v>5.7658284796886097</v>
      </c>
      <c r="CB24" s="8">
        <f t="shared" si="45"/>
        <v>576.58284796886096</v>
      </c>
      <c r="CC24" s="8">
        <f t="shared" si="46"/>
        <v>0.57658284796886095</v>
      </c>
      <c r="CD24" s="8">
        <f t="shared" si="47"/>
        <v>8.6487427195329133E-2</v>
      </c>
      <c r="CE24" s="9">
        <f t="shared" si="69"/>
        <v>7.5027221172274138E-5</v>
      </c>
      <c r="CF24" s="4">
        <v>0.90160075033047404</v>
      </c>
      <c r="CG24" s="8">
        <f t="shared" si="48"/>
        <v>90.160075033047406</v>
      </c>
      <c r="CH24" s="8">
        <f t="shared" si="49"/>
        <v>9.0160075033047404E-2</v>
      </c>
      <c r="CI24" s="8">
        <f t="shared" si="50"/>
        <v>1.352401125495711E-2</v>
      </c>
      <c r="CJ24" s="9">
        <f t="shared" si="70"/>
        <v>1.0239018707762535E-4</v>
      </c>
      <c r="CK24" s="4">
        <v>2.4065827924673502</v>
      </c>
      <c r="CL24" s="8">
        <f t="shared" si="51"/>
        <v>240.65827924673502</v>
      </c>
      <c r="CM24" s="8">
        <f t="shared" si="52"/>
        <v>0.24065827924673502</v>
      </c>
      <c r="CN24" s="8">
        <f t="shared" si="53"/>
        <v>3.6098741887010254E-2</v>
      </c>
      <c r="CO24" s="9">
        <f t="shared" si="71"/>
        <v>9.6639938465209495E-5</v>
      </c>
    </row>
    <row r="25" spans="1:93" x14ac:dyDescent="0.25">
      <c r="A25" s="3"/>
      <c r="B25" s="3" t="b">
        <v>0</v>
      </c>
      <c r="C25" s="3" t="s">
        <v>43</v>
      </c>
      <c r="D25" s="4">
        <v>1.6436731627214201</v>
      </c>
      <c r="E25" s="8">
        <f t="shared" si="0"/>
        <v>164.36731627214201</v>
      </c>
      <c r="F25" s="8">
        <f t="shared" si="1"/>
        <v>0.16436731627214202</v>
      </c>
      <c r="G25" s="8">
        <f t="shared" si="2"/>
        <v>2.46550974408213E-2</v>
      </c>
      <c r="H25" s="9">
        <f t="shared" si="54"/>
        <v>9.3354423069685649E-5</v>
      </c>
      <c r="I25" s="1">
        <v>156.45637598639499</v>
      </c>
      <c r="J25" s="8">
        <f t="shared" si="3"/>
        <v>15645.6375986395</v>
      </c>
      <c r="K25" s="8">
        <f t="shared" si="4"/>
        <v>15.6456375986395</v>
      </c>
      <c r="L25" s="8">
        <f t="shared" si="5"/>
        <v>2.3468456397959248</v>
      </c>
      <c r="M25" s="9">
        <f t="shared" si="55"/>
        <v>4.9375650296082087E-5</v>
      </c>
      <c r="N25" s="4">
        <v>6.6770383053189004</v>
      </c>
      <c r="O25" s="8">
        <f t="shared" si="6"/>
        <v>667.70383053189005</v>
      </c>
      <c r="P25" s="8">
        <f t="shared" si="7"/>
        <v>0.66770383053189009</v>
      </c>
      <c r="Q25" s="8">
        <f t="shared" si="8"/>
        <v>0.10015557457978351</v>
      </c>
      <c r="R25" s="9">
        <f t="shared" si="56"/>
        <v>7.1195142901207793E-5</v>
      </c>
      <c r="S25" s="4">
        <v>5.8388704320410802</v>
      </c>
      <c r="T25" s="8">
        <f t="shared" si="9"/>
        <v>583.88704320410807</v>
      </c>
      <c r="U25" s="8">
        <f t="shared" si="10"/>
        <v>0.58388704320410811</v>
      </c>
      <c r="V25" s="8">
        <f t="shared" si="11"/>
        <v>8.758305648061622E-2</v>
      </c>
      <c r="W25" s="9">
        <f t="shared" si="57"/>
        <v>7.5970451398467724E-5</v>
      </c>
      <c r="X25" s="4">
        <v>5.1810967145942604</v>
      </c>
      <c r="Y25" s="8">
        <f t="shared" si="12"/>
        <v>518.10967145942607</v>
      </c>
      <c r="Z25" s="8">
        <f t="shared" si="13"/>
        <v>0.5181096714594261</v>
      </c>
      <c r="AA25" s="8">
        <f t="shared" si="14"/>
        <v>7.7716450718913907E-2</v>
      </c>
      <c r="AB25" s="9">
        <f t="shared" si="58"/>
        <v>7.9314728227620221E-5</v>
      </c>
      <c r="AC25" s="4">
        <v>5.0050601338488896</v>
      </c>
      <c r="AD25" s="8">
        <f t="shared" si="15"/>
        <v>500.50601338488894</v>
      </c>
      <c r="AE25" s="8">
        <f t="shared" si="16"/>
        <v>0.50050601338488898</v>
      </c>
      <c r="AF25" s="8">
        <f t="shared" si="17"/>
        <v>7.5075902007733342E-2</v>
      </c>
      <c r="AG25" s="9">
        <f t="shared" si="59"/>
        <v>7.8382889338389657E-5</v>
      </c>
      <c r="AH25" s="4">
        <v>4.7426681708555902</v>
      </c>
      <c r="AI25" s="8">
        <f t="shared" si="18"/>
        <v>474.26681708555901</v>
      </c>
      <c r="AJ25" s="8">
        <f t="shared" si="19"/>
        <v>0.47426681708555901</v>
      </c>
      <c r="AK25" s="8">
        <f t="shared" si="20"/>
        <v>7.1140022562833846E-2</v>
      </c>
      <c r="AL25" s="9">
        <f t="shared" si="60"/>
        <v>8.0996289039117058E-5</v>
      </c>
      <c r="AM25" s="4">
        <v>29.6163374524182</v>
      </c>
      <c r="AN25" s="8">
        <f t="shared" si="21"/>
        <v>2961.6337452418202</v>
      </c>
      <c r="AO25" s="8">
        <f t="shared" si="22"/>
        <v>2.9616337452418202</v>
      </c>
      <c r="AP25" s="8">
        <f t="shared" si="23"/>
        <v>0.44424506178627304</v>
      </c>
      <c r="AQ25" s="9">
        <f t="shared" si="61"/>
        <v>7.8333386640463742E-5</v>
      </c>
      <c r="AR25" s="4">
        <v>5.6365060332674002</v>
      </c>
      <c r="AS25" s="8">
        <f t="shared" si="24"/>
        <v>563.65060332674</v>
      </c>
      <c r="AT25" s="8">
        <f t="shared" si="25"/>
        <v>0.56365060332674</v>
      </c>
      <c r="AU25" s="8">
        <f t="shared" si="26"/>
        <v>8.4547590499010991E-2</v>
      </c>
      <c r="AV25" s="9">
        <f t="shared" si="62"/>
        <v>7.7145216167858984E-5</v>
      </c>
      <c r="AW25" s="4">
        <v>5.6440389404561104</v>
      </c>
      <c r="AX25" s="8">
        <f t="shared" si="27"/>
        <v>564.40389404561108</v>
      </c>
      <c r="AY25" s="8">
        <f t="shared" si="28"/>
        <v>0.56440389404561109</v>
      </c>
      <c r="AZ25" s="8">
        <f t="shared" si="29"/>
        <v>8.4660584106841658E-2</v>
      </c>
      <c r="BA25" s="9">
        <f t="shared" si="63"/>
        <v>7.6514306935018112E-5</v>
      </c>
      <c r="BB25" s="4">
        <v>5.3589155660216301</v>
      </c>
      <c r="BC25" s="8">
        <f t="shared" si="30"/>
        <v>535.89155660216306</v>
      </c>
      <c r="BD25" s="8">
        <f t="shared" si="31"/>
        <v>0.53589155660216303</v>
      </c>
      <c r="BE25" s="8">
        <f t="shared" si="32"/>
        <v>8.0383733490324447E-2</v>
      </c>
      <c r="BF25" s="9">
        <f t="shared" si="64"/>
        <v>7.3898940568850198E-5</v>
      </c>
      <c r="BG25" s="4">
        <v>5.53081611764736</v>
      </c>
      <c r="BH25" s="8">
        <f t="shared" si="33"/>
        <v>553.08161176473595</v>
      </c>
      <c r="BI25" s="8">
        <f t="shared" si="34"/>
        <v>0.55308161176473591</v>
      </c>
      <c r="BJ25" s="8">
        <f t="shared" si="35"/>
        <v>8.2962241764710384E-2</v>
      </c>
      <c r="BK25" s="9">
        <f t="shared" si="65"/>
        <v>7.4875821967345429E-5</v>
      </c>
      <c r="BL25" s="4">
        <v>5.5011493504744502</v>
      </c>
      <c r="BM25" s="8">
        <f t="shared" si="36"/>
        <v>550.11493504744499</v>
      </c>
      <c r="BN25" s="8">
        <f t="shared" si="37"/>
        <v>0.55011493504744502</v>
      </c>
      <c r="BO25" s="8">
        <f t="shared" si="38"/>
        <v>8.251724025711675E-2</v>
      </c>
      <c r="BP25" s="9">
        <f t="shared" si="66"/>
        <v>7.4502858704877291E-5</v>
      </c>
      <c r="BQ25" s="4">
        <v>5.2428809780266796</v>
      </c>
      <c r="BR25" s="8">
        <f t="shared" si="39"/>
        <v>524.28809780266795</v>
      </c>
      <c r="BS25" s="8">
        <f t="shared" si="40"/>
        <v>0.52428809780266794</v>
      </c>
      <c r="BT25" s="8">
        <f t="shared" si="41"/>
        <v>7.8643214670400183E-2</v>
      </c>
      <c r="BU25" s="9">
        <f t="shared" si="67"/>
        <v>7.5112923313213329E-5</v>
      </c>
      <c r="BV25" s="4">
        <v>5.0024557621061803</v>
      </c>
      <c r="BW25" s="8">
        <f t="shared" si="42"/>
        <v>500.24557621061803</v>
      </c>
      <c r="BX25" s="8">
        <f t="shared" si="43"/>
        <v>0.50024557621061805</v>
      </c>
      <c r="BY25" s="8">
        <f t="shared" si="44"/>
        <v>7.5036836431592702E-2</v>
      </c>
      <c r="BZ25" s="9">
        <f t="shared" si="68"/>
        <v>8.0232908702058709E-5</v>
      </c>
      <c r="CA25" s="4">
        <v>5.2116256298521204</v>
      </c>
      <c r="CB25" s="8">
        <f t="shared" si="45"/>
        <v>521.16256298521205</v>
      </c>
      <c r="CC25" s="8">
        <f t="shared" si="46"/>
        <v>0.52116256298521202</v>
      </c>
      <c r="CD25" s="8">
        <f t="shared" si="47"/>
        <v>7.8174384447781797E-2</v>
      </c>
      <c r="CE25" s="9">
        <f t="shared" si="69"/>
        <v>7.8352438271293075E-5</v>
      </c>
      <c r="CF25" s="4">
        <v>0.72813671855632001</v>
      </c>
      <c r="CG25" s="8">
        <f t="shared" si="48"/>
        <v>72.813671855631995</v>
      </c>
      <c r="CH25" s="8">
        <f t="shared" si="49"/>
        <v>7.2813671855631992E-2</v>
      </c>
      <c r="CI25" s="8">
        <f t="shared" si="50"/>
        <v>1.0922050778344799E-2</v>
      </c>
      <c r="CJ25" s="9">
        <f t="shared" si="70"/>
        <v>1.0343097126827028E-4</v>
      </c>
      <c r="CK25" s="4">
        <v>2.07259547678881</v>
      </c>
      <c r="CL25" s="8">
        <f t="shared" si="51"/>
        <v>207.25954767888101</v>
      </c>
      <c r="CM25" s="8">
        <f t="shared" si="52"/>
        <v>0.207259547678881</v>
      </c>
      <c r="CN25" s="8">
        <f t="shared" si="53"/>
        <v>3.1088932151832147E-2</v>
      </c>
      <c r="CO25" s="9">
        <f t="shared" si="71"/>
        <v>9.8643862359280743E-5</v>
      </c>
    </row>
    <row r="26" spans="1:93" x14ac:dyDescent="0.25">
      <c r="A26" s="3"/>
      <c r="B26" s="3" t="b">
        <v>0</v>
      </c>
      <c r="C26" s="3" t="s">
        <v>44</v>
      </c>
      <c r="D26" s="4">
        <v>1.1826994836007001</v>
      </c>
      <c r="E26" s="8">
        <f t="shared" si="0"/>
        <v>118.26994836007</v>
      </c>
      <c r="F26" s="8">
        <f t="shared" si="1"/>
        <v>0.11826994836007</v>
      </c>
      <c r="G26" s="8">
        <f t="shared" si="2"/>
        <v>1.77404922540105E-2</v>
      </c>
      <c r="H26" s="9">
        <f t="shared" si="54"/>
        <v>9.6120265144409976E-5</v>
      </c>
      <c r="I26" s="1">
        <v>153.29587461065799</v>
      </c>
      <c r="J26" s="8">
        <f t="shared" si="3"/>
        <v>15329.587461065799</v>
      </c>
      <c r="K26" s="8">
        <f t="shared" si="4"/>
        <v>15.329587461065799</v>
      </c>
      <c r="L26" s="8">
        <f t="shared" si="5"/>
        <v>2.2994381191598698</v>
      </c>
      <c r="M26" s="9">
        <f t="shared" si="55"/>
        <v>6.8338658550504055E-5</v>
      </c>
      <c r="N26" s="4">
        <v>5.7826826289080797</v>
      </c>
      <c r="O26" s="8">
        <f t="shared" si="6"/>
        <v>578.26826289080793</v>
      </c>
      <c r="P26" s="8">
        <f t="shared" si="7"/>
        <v>0.5782682628908079</v>
      </c>
      <c r="Q26" s="8">
        <f t="shared" si="8"/>
        <v>8.6740239433621177E-2</v>
      </c>
      <c r="R26" s="9">
        <f t="shared" si="56"/>
        <v>7.6561276959672713E-5</v>
      </c>
      <c r="S26" s="4">
        <v>4.98722352834133</v>
      </c>
      <c r="T26" s="8">
        <f t="shared" si="9"/>
        <v>498.72235283413301</v>
      </c>
      <c r="U26" s="8">
        <f t="shared" si="10"/>
        <v>0.49872235283413302</v>
      </c>
      <c r="V26" s="8">
        <f t="shared" si="11"/>
        <v>7.4808352925119947E-2</v>
      </c>
      <c r="W26" s="9">
        <f t="shared" si="57"/>
        <v>8.1080332820666226E-5</v>
      </c>
      <c r="X26" s="4">
        <v>4.3921488683629297</v>
      </c>
      <c r="Y26" s="8">
        <f t="shared" si="12"/>
        <v>439.21488683629298</v>
      </c>
      <c r="Z26" s="8">
        <f t="shared" si="13"/>
        <v>0.43921488683629295</v>
      </c>
      <c r="AA26" s="8">
        <f t="shared" si="14"/>
        <v>6.5882233025443937E-2</v>
      </c>
      <c r="AB26" s="9">
        <f t="shared" si="58"/>
        <v>8.4048415305008217E-5</v>
      </c>
      <c r="AC26" s="4">
        <v>4.2121561115694304</v>
      </c>
      <c r="AD26" s="8">
        <f t="shared" si="15"/>
        <v>421.21561115694305</v>
      </c>
      <c r="AE26" s="8">
        <f t="shared" si="16"/>
        <v>0.42121561115694306</v>
      </c>
      <c r="AF26" s="8">
        <f t="shared" si="17"/>
        <v>6.3182341673541462E-2</v>
      </c>
      <c r="AG26" s="9">
        <f t="shared" si="59"/>
        <v>8.3140313472066413E-5</v>
      </c>
      <c r="AH26" s="4">
        <v>4.0219394822480403</v>
      </c>
      <c r="AI26" s="8">
        <f t="shared" si="18"/>
        <v>402.19394822480405</v>
      </c>
      <c r="AJ26" s="8">
        <f t="shared" si="19"/>
        <v>0.40219394822480403</v>
      </c>
      <c r="AK26" s="8">
        <f t="shared" si="20"/>
        <v>6.0329092233720599E-2</v>
      </c>
      <c r="AL26" s="9">
        <f t="shared" si="60"/>
        <v>8.5320661170762375E-5</v>
      </c>
      <c r="AM26" s="4">
        <v>28.092251668293699</v>
      </c>
      <c r="AN26" s="8">
        <f t="shared" si="21"/>
        <v>2809.2251668293698</v>
      </c>
      <c r="AO26" s="8">
        <f t="shared" si="22"/>
        <v>2.80922516682937</v>
      </c>
      <c r="AP26" s="8">
        <f t="shared" si="23"/>
        <v>0.42138377502440549</v>
      </c>
      <c r="AQ26" s="9">
        <f t="shared" si="61"/>
        <v>8.7477901345210765E-5</v>
      </c>
      <c r="AR26" s="4">
        <v>4.7677484381078203</v>
      </c>
      <c r="AS26" s="8">
        <f t="shared" si="24"/>
        <v>476.77484381078204</v>
      </c>
      <c r="AT26" s="8">
        <f t="shared" si="25"/>
        <v>0.47677484381078206</v>
      </c>
      <c r="AU26" s="8">
        <f t="shared" si="26"/>
        <v>7.1516226571617311E-2</v>
      </c>
      <c r="AV26" s="9">
        <f t="shared" si="62"/>
        <v>8.2357761738816458E-5</v>
      </c>
      <c r="AW26" s="4">
        <v>4.8085059608760297</v>
      </c>
      <c r="AX26" s="8">
        <f t="shared" si="27"/>
        <v>480.85059608760298</v>
      </c>
      <c r="AY26" s="8">
        <f t="shared" si="28"/>
        <v>0.480850596087603</v>
      </c>
      <c r="AZ26" s="8">
        <f t="shared" si="29"/>
        <v>7.2127589413140444E-2</v>
      </c>
      <c r="BA26" s="9">
        <f t="shared" si="63"/>
        <v>8.15275048124986E-5</v>
      </c>
      <c r="BB26" s="4">
        <v>4.4886883201547896</v>
      </c>
      <c r="BC26" s="8">
        <f t="shared" si="30"/>
        <v>448.86883201547897</v>
      </c>
      <c r="BD26" s="8">
        <f t="shared" si="31"/>
        <v>0.44886883201547895</v>
      </c>
      <c r="BE26" s="8">
        <f t="shared" si="32"/>
        <v>6.7330324802321845E-2</v>
      </c>
      <c r="BF26" s="9">
        <f t="shared" si="64"/>
        <v>7.9120304044051249E-5</v>
      </c>
      <c r="BG26" s="4">
        <v>4.6508261863611304</v>
      </c>
      <c r="BH26" s="8">
        <f t="shared" si="33"/>
        <v>465.08261863611307</v>
      </c>
      <c r="BI26" s="8">
        <f t="shared" si="34"/>
        <v>0.46508261863611305</v>
      </c>
      <c r="BJ26" s="8">
        <f t="shared" si="35"/>
        <v>6.9762392795416961E-2</v>
      </c>
      <c r="BK26" s="9">
        <f t="shared" si="65"/>
        <v>8.0155761555062807E-5</v>
      </c>
      <c r="BL26" s="4">
        <v>4.5855884884848699</v>
      </c>
      <c r="BM26" s="8">
        <f t="shared" si="36"/>
        <v>458.558848848487</v>
      </c>
      <c r="BN26" s="8">
        <f t="shared" si="37"/>
        <v>0.45855884884848702</v>
      </c>
      <c r="BO26" s="8">
        <f t="shared" si="38"/>
        <v>6.8783827327273048E-2</v>
      </c>
      <c r="BP26" s="9">
        <f t="shared" si="66"/>
        <v>7.9996223876814776E-5</v>
      </c>
      <c r="BQ26" s="4">
        <v>4.3961025052052403</v>
      </c>
      <c r="BR26" s="8">
        <f t="shared" si="39"/>
        <v>439.610250520524</v>
      </c>
      <c r="BS26" s="8">
        <f t="shared" si="40"/>
        <v>0.43961025052052399</v>
      </c>
      <c r="BT26" s="8">
        <f t="shared" si="41"/>
        <v>6.5941537578078593E-2</v>
      </c>
      <c r="BU26" s="9">
        <f t="shared" si="67"/>
        <v>8.0193594150141978E-5</v>
      </c>
      <c r="BV26" s="4">
        <v>4.19746308802711</v>
      </c>
      <c r="BW26" s="8">
        <f t="shared" si="42"/>
        <v>419.74630880271098</v>
      </c>
      <c r="BX26" s="8">
        <f t="shared" si="43"/>
        <v>0.41974630880271097</v>
      </c>
      <c r="BY26" s="8">
        <f t="shared" si="44"/>
        <v>6.2961946320406637E-2</v>
      </c>
      <c r="BZ26" s="9">
        <f t="shared" si="68"/>
        <v>8.5062864746533135E-5</v>
      </c>
      <c r="CA26" s="4">
        <v>4.3565006649750204</v>
      </c>
      <c r="CB26" s="8">
        <f t="shared" si="45"/>
        <v>435.65006649750205</v>
      </c>
      <c r="CC26" s="8">
        <f t="shared" si="46"/>
        <v>0.43565006649750204</v>
      </c>
      <c r="CD26" s="8">
        <f t="shared" si="47"/>
        <v>6.5347509974625309E-2</v>
      </c>
      <c r="CE26" s="9">
        <f t="shared" si="69"/>
        <v>8.3483188060555681E-5</v>
      </c>
      <c r="CF26" s="4">
        <v>0.49810984424098897</v>
      </c>
      <c r="CG26" s="8">
        <f t="shared" si="48"/>
        <v>49.810984424098898</v>
      </c>
      <c r="CH26" s="8">
        <f t="shared" si="49"/>
        <v>4.9810984424098897E-2</v>
      </c>
      <c r="CI26" s="8">
        <f t="shared" si="50"/>
        <v>7.4716476636148346E-3</v>
      </c>
      <c r="CJ26" s="9">
        <f t="shared" si="70"/>
        <v>1.0481113251416225E-4</v>
      </c>
      <c r="CK26" s="4">
        <v>1.6071235961638799</v>
      </c>
      <c r="CL26" s="8">
        <f t="shared" si="51"/>
        <v>160.712359616388</v>
      </c>
      <c r="CM26" s="8">
        <f t="shared" si="52"/>
        <v>0.160712359616388</v>
      </c>
      <c r="CN26" s="8">
        <f t="shared" si="53"/>
        <v>2.4106853942458199E-2</v>
      </c>
      <c r="CO26" s="9">
        <f t="shared" si="71"/>
        <v>1.0143669364303031E-4</v>
      </c>
    </row>
    <row r="27" spans="1:93" x14ac:dyDescent="0.25">
      <c r="A27" s="3"/>
      <c r="B27" s="3"/>
      <c r="C27" s="3"/>
      <c r="D27" s="4"/>
      <c r="E27" s="8"/>
      <c r="F27" s="8"/>
      <c r="G27" s="8"/>
      <c r="H27" s="9"/>
      <c r="I27" s="1"/>
      <c r="J27" s="8"/>
      <c r="K27" s="8"/>
      <c r="L27" s="8"/>
      <c r="M27" s="9"/>
      <c r="N27" s="4"/>
      <c r="O27" s="8"/>
      <c r="P27" s="8"/>
      <c r="Q27" s="8"/>
      <c r="R27" s="9"/>
      <c r="S27" s="4"/>
      <c r="T27" s="8"/>
      <c r="U27" s="8"/>
      <c r="V27" s="8"/>
      <c r="W27" s="9"/>
      <c r="X27" s="4"/>
      <c r="Y27" s="8"/>
      <c r="Z27" s="8"/>
      <c r="AA27" s="8"/>
      <c r="AB27" s="9"/>
      <c r="AC27" s="4"/>
      <c r="AD27" s="8"/>
      <c r="AE27" s="8"/>
      <c r="AF27" s="8"/>
      <c r="AG27" s="9"/>
      <c r="AH27" s="4"/>
      <c r="AI27" s="8"/>
      <c r="AJ27" s="8"/>
      <c r="AK27" s="8"/>
      <c r="AL27" s="9"/>
      <c r="AM27" s="4"/>
      <c r="AN27" s="8"/>
      <c r="AO27" s="8"/>
      <c r="AP27" s="8"/>
      <c r="AQ27" s="9"/>
      <c r="AR27" s="4"/>
      <c r="AS27" s="8"/>
      <c r="AT27" s="8"/>
      <c r="AU27" s="8"/>
      <c r="AV27" s="9"/>
      <c r="AW27" s="4"/>
      <c r="AX27" s="8"/>
      <c r="AY27" s="8"/>
      <c r="AZ27" s="8"/>
      <c r="BA27" s="9"/>
      <c r="BB27" s="4"/>
      <c r="BC27" s="8"/>
      <c r="BD27" s="8"/>
      <c r="BE27" s="8"/>
      <c r="BF27" s="9"/>
      <c r="BG27" s="4"/>
      <c r="BH27" s="8"/>
      <c r="BI27" s="8"/>
      <c r="BJ27" s="8"/>
      <c r="BK27" s="9"/>
      <c r="BL27" s="4"/>
      <c r="BM27" s="8"/>
      <c r="BN27" s="8"/>
      <c r="BO27" s="8"/>
      <c r="BP27" s="9"/>
      <c r="BQ27" s="4"/>
      <c r="BR27" s="8"/>
      <c r="BS27" s="8"/>
      <c r="BT27" s="8"/>
      <c r="BU27" s="9"/>
      <c r="BV27" s="4"/>
      <c r="BW27" s="8"/>
      <c r="BX27" s="8"/>
      <c r="BY27" s="8"/>
      <c r="BZ27" s="9"/>
      <c r="CA27" s="4"/>
      <c r="CB27" s="8"/>
      <c r="CC27" s="8"/>
      <c r="CD27" s="8"/>
      <c r="CE27" s="9"/>
      <c r="CF27" s="4"/>
      <c r="CG27" s="8"/>
      <c r="CH27" s="8"/>
      <c r="CI27" s="8"/>
      <c r="CJ27" s="9"/>
      <c r="CK27" s="4"/>
      <c r="CL27" s="8"/>
      <c r="CM27" s="8"/>
      <c r="CN27" s="8"/>
      <c r="CO27" s="9"/>
    </row>
    <row r="28" spans="1:93" x14ac:dyDescent="0.25">
      <c r="A28" s="3"/>
      <c r="B28" s="3" t="b">
        <v>0</v>
      </c>
      <c r="C28" s="3" t="s">
        <v>45</v>
      </c>
      <c r="D28" s="4">
        <v>8.9726861906303093</v>
      </c>
      <c r="E28" s="8">
        <f t="shared" si="0"/>
        <v>897.26861906303088</v>
      </c>
      <c r="F28" s="8">
        <f t="shared" si="1"/>
        <v>0.8972686190630309</v>
      </c>
      <c r="G28" s="8">
        <f t="shared" si="2"/>
        <v>0.13459029285945462</v>
      </c>
      <c r="H28" s="9">
        <f t="shared" si="54"/>
        <v>4.9380344902232329E-5</v>
      </c>
      <c r="I28" s="1">
        <v>158.25036158972901</v>
      </c>
      <c r="J28" s="8">
        <f t="shared" si="3"/>
        <v>15825.036158972902</v>
      </c>
      <c r="K28" s="8">
        <f t="shared" si="4"/>
        <v>15.825036158972901</v>
      </c>
      <c r="L28" s="8">
        <f t="shared" si="5"/>
        <v>2.3737554238459353</v>
      </c>
      <c r="M28" s="9">
        <f t="shared" si="55"/>
        <v>3.8611736676077867E-5</v>
      </c>
      <c r="N28" s="4">
        <v>13.1766747138414</v>
      </c>
      <c r="O28" s="8">
        <f t="shared" si="6"/>
        <v>1317.6674713841401</v>
      </c>
      <c r="P28" s="8">
        <f t="shared" si="7"/>
        <v>1.3176674713841401</v>
      </c>
      <c r="Q28" s="8">
        <f t="shared" si="8"/>
        <v>0.197650120707621</v>
      </c>
      <c r="R28" s="9">
        <f t="shared" si="56"/>
        <v>3.2197324450072796E-5</v>
      </c>
      <c r="S28" s="4">
        <v>12.608667953941801</v>
      </c>
      <c r="T28" s="8">
        <f t="shared" si="9"/>
        <v>1260.8667953941801</v>
      </c>
      <c r="U28" s="8">
        <f t="shared" si="10"/>
        <v>1.2608667953941801</v>
      </c>
      <c r="V28" s="8">
        <f t="shared" si="11"/>
        <v>0.18913001930912701</v>
      </c>
      <c r="W28" s="9">
        <f t="shared" si="57"/>
        <v>3.5351666267063399E-5</v>
      </c>
      <c r="X28" s="4">
        <v>12.1608614984616</v>
      </c>
      <c r="Y28" s="8">
        <f t="shared" si="12"/>
        <v>1216.08614984616</v>
      </c>
      <c r="Z28" s="8">
        <f t="shared" si="13"/>
        <v>1.2160861498461599</v>
      </c>
      <c r="AA28" s="8">
        <f t="shared" si="14"/>
        <v>0.18241292247692398</v>
      </c>
      <c r="AB28" s="9">
        <f t="shared" si="58"/>
        <v>3.7436139524416203E-5</v>
      </c>
      <c r="AC28" s="4">
        <v>11.9740634590332</v>
      </c>
      <c r="AD28" s="8">
        <f t="shared" si="15"/>
        <v>1197.40634590332</v>
      </c>
      <c r="AE28" s="8">
        <f t="shared" si="16"/>
        <v>1.19740634590332</v>
      </c>
      <c r="AF28" s="8">
        <f t="shared" si="17"/>
        <v>0.179610951885498</v>
      </c>
      <c r="AG28" s="9">
        <f t="shared" si="59"/>
        <v>3.6568869387283796E-5</v>
      </c>
      <c r="AH28" s="4">
        <v>11.6989574063319</v>
      </c>
      <c r="AI28" s="8">
        <f t="shared" si="18"/>
        <v>1169.8957406331899</v>
      </c>
      <c r="AJ28" s="8">
        <f t="shared" si="19"/>
        <v>1.16989574063319</v>
      </c>
      <c r="AK28" s="8">
        <f t="shared" si="20"/>
        <v>0.1754843610949785</v>
      </c>
      <c r="AL28" s="9">
        <f t="shared" si="60"/>
        <v>3.9258553626259205E-5</v>
      </c>
      <c r="AM28" s="4">
        <v>35.757649428684502</v>
      </c>
      <c r="AN28" s="8">
        <f t="shared" si="21"/>
        <v>3575.7649428684504</v>
      </c>
      <c r="AO28" s="8">
        <f t="shared" si="22"/>
        <v>3.5757649428684504</v>
      </c>
      <c r="AP28" s="8">
        <f t="shared" si="23"/>
        <v>0.53636474143026758</v>
      </c>
      <c r="AQ28" s="9">
        <f t="shared" si="61"/>
        <v>4.1485514782865932E-5</v>
      </c>
      <c r="AR28" s="4">
        <v>12.3433408924652</v>
      </c>
      <c r="AS28" s="8">
        <f t="shared" si="24"/>
        <v>1234.3340892465201</v>
      </c>
      <c r="AT28" s="8">
        <f t="shared" si="25"/>
        <v>1.23433408924652</v>
      </c>
      <c r="AU28" s="8">
        <f t="shared" si="26"/>
        <v>0.18515011338697798</v>
      </c>
      <c r="AV28" s="9">
        <f t="shared" si="62"/>
        <v>3.69042070126722E-5</v>
      </c>
      <c r="AW28" s="4">
        <v>12.4265033682292</v>
      </c>
      <c r="AX28" s="8">
        <f t="shared" si="27"/>
        <v>1242.6503368229201</v>
      </c>
      <c r="AY28" s="8">
        <f t="shared" si="28"/>
        <v>1.24265033682292</v>
      </c>
      <c r="AZ28" s="8">
        <f t="shared" si="29"/>
        <v>0.18639755052343801</v>
      </c>
      <c r="BA28" s="9">
        <f t="shared" si="63"/>
        <v>3.5819520368379575E-5</v>
      </c>
      <c r="BB28" s="4">
        <v>12.0325681198707</v>
      </c>
      <c r="BC28" s="8">
        <f t="shared" si="30"/>
        <v>1203.25681198707</v>
      </c>
      <c r="BD28" s="8">
        <f t="shared" si="31"/>
        <v>1.2032568119870701</v>
      </c>
      <c r="BE28" s="8">
        <f t="shared" si="32"/>
        <v>0.18048852179806052</v>
      </c>
      <c r="BF28" s="9">
        <f t="shared" si="64"/>
        <v>3.3857025245755781E-5</v>
      </c>
      <c r="BG28" s="4">
        <v>12.290519510246</v>
      </c>
      <c r="BH28" s="8">
        <f t="shared" si="33"/>
        <v>1229.0519510245999</v>
      </c>
      <c r="BI28" s="8">
        <f t="shared" si="34"/>
        <v>1.2290519510245999</v>
      </c>
      <c r="BJ28" s="8">
        <f t="shared" si="35"/>
        <v>0.18435779265368998</v>
      </c>
      <c r="BK28" s="9">
        <f t="shared" si="65"/>
        <v>3.4317601611753603E-5</v>
      </c>
      <c r="BL28" s="4">
        <v>12.2516015454636</v>
      </c>
      <c r="BM28" s="8">
        <f t="shared" si="36"/>
        <v>1225.16015454636</v>
      </c>
      <c r="BN28" s="8">
        <f t="shared" si="37"/>
        <v>1.22516015454636</v>
      </c>
      <c r="BO28" s="8">
        <f t="shared" si="38"/>
        <v>0.18377402318195399</v>
      </c>
      <c r="BP28" s="9">
        <f t="shared" si="66"/>
        <v>3.4000145534942407E-5</v>
      </c>
      <c r="BQ28" s="4">
        <v>12.0043645309889</v>
      </c>
      <c r="BR28" s="8">
        <f t="shared" si="39"/>
        <v>1200.4364530988901</v>
      </c>
      <c r="BS28" s="8">
        <f t="shared" si="40"/>
        <v>1.20043645309889</v>
      </c>
      <c r="BT28" s="8">
        <f t="shared" si="41"/>
        <v>0.1800654679648335</v>
      </c>
      <c r="BU28" s="9">
        <f t="shared" si="67"/>
        <v>3.4544021995440008E-5</v>
      </c>
      <c r="BV28" s="4">
        <v>12.1314306154314</v>
      </c>
      <c r="BW28" s="8">
        <f t="shared" si="42"/>
        <v>1213.14306154314</v>
      </c>
      <c r="BX28" s="8">
        <f t="shared" si="43"/>
        <v>1.21314306154314</v>
      </c>
      <c r="BY28" s="8">
        <f t="shared" si="44"/>
        <v>0.18197145923147098</v>
      </c>
      <c r="BZ28" s="9">
        <f t="shared" si="68"/>
        <v>3.7459059582107391E-5</v>
      </c>
      <c r="CA28" s="4">
        <v>12.2622709930596</v>
      </c>
      <c r="CB28" s="8">
        <f t="shared" si="45"/>
        <v>1226.2270993059599</v>
      </c>
      <c r="CC28" s="8">
        <f t="shared" si="46"/>
        <v>1.2262270993059599</v>
      </c>
      <c r="CD28" s="8">
        <f t="shared" si="47"/>
        <v>0.18393406489589398</v>
      </c>
      <c r="CE28" s="9">
        <f t="shared" si="69"/>
        <v>3.6048566092048208E-5</v>
      </c>
      <c r="CF28" s="4">
        <v>7.3924472129163297</v>
      </c>
      <c r="CG28" s="8">
        <f t="shared" si="48"/>
        <v>739.24472129163291</v>
      </c>
      <c r="CH28" s="8">
        <f t="shared" si="49"/>
        <v>0.73924472129163288</v>
      </c>
      <c r="CI28" s="8">
        <f t="shared" si="50"/>
        <v>0.11088670819374492</v>
      </c>
      <c r="CJ28" s="9">
        <f t="shared" si="70"/>
        <v>6.3445108302110227E-5</v>
      </c>
      <c r="CK28" s="4">
        <v>9.1433542951576108</v>
      </c>
      <c r="CL28" s="8">
        <f t="shared" si="51"/>
        <v>914.33542951576112</v>
      </c>
      <c r="CM28" s="8">
        <f t="shared" si="52"/>
        <v>0.91433542951576108</v>
      </c>
      <c r="CN28" s="8">
        <f t="shared" si="53"/>
        <v>0.13715031442736417</v>
      </c>
      <c r="CO28" s="9">
        <f t="shared" si="71"/>
        <v>5.6219309449067931E-5</v>
      </c>
    </row>
    <row r="29" spans="1:93" x14ac:dyDescent="0.25">
      <c r="A29" s="3"/>
      <c r="B29" s="3" t="b">
        <v>0</v>
      </c>
      <c r="C29" s="3" t="s">
        <v>46</v>
      </c>
      <c r="D29" s="4">
        <v>6.1125209416165802</v>
      </c>
      <c r="E29" s="8">
        <f t="shared" si="0"/>
        <v>611.25209416165808</v>
      </c>
      <c r="F29" s="8">
        <f t="shared" si="1"/>
        <v>0.61125209416165804</v>
      </c>
      <c r="G29" s="8">
        <f t="shared" si="2"/>
        <v>9.1687814124248701E-2</v>
      </c>
      <c r="H29" s="9">
        <f t="shared" si="54"/>
        <v>6.6541336396314693E-5</v>
      </c>
      <c r="I29" s="1">
        <v>157.06662512506099</v>
      </c>
      <c r="J29" s="8">
        <f t="shared" si="3"/>
        <v>15706.6625125061</v>
      </c>
      <c r="K29" s="8">
        <f t="shared" si="4"/>
        <v>15.706662512506099</v>
      </c>
      <c r="L29" s="8">
        <f t="shared" si="5"/>
        <v>2.3559993768759147</v>
      </c>
      <c r="M29" s="9">
        <f t="shared" si="55"/>
        <v>4.5714155464086127E-5</v>
      </c>
      <c r="N29" s="4">
        <v>11.117962625643001</v>
      </c>
      <c r="O29" s="8">
        <f t="shared" si="6"/>
        <v>1111.7962625643002</v>
      </c>
      <c r="P29" s="8">
        <f t="shared" si="7"/>
        <v>1.1117962625643001</v>
      </c>
      <c r="Q29" s="8">
        <f t="shared" si="8"/>
        <v>0.166769439384645</v>
      </c>
      <c r="R29" s="9">
        <f t="shared" si="56"/>
        <v>4.4549596979263193E-5</v>
      </c>
      <c r="S29" s="4">
        <v>10.3440388346456</v>
      </c>
      <c r="T29" s="8">
        <f t="shared" si="9"/>
        <v>1034.4038834645601</v>
      </c>
      <c r="U29" s="8">
        <f t="shared" si="10"/>
        <v>1.0344038834645601</v>
      </c>
      <c r="V29" s="8">
        <f t="shared" si="11"/>
        <v>0.15516058251968401</v>
      </c>
      <c r="W29" s="9">
        <f t="shared" si="57"/>
        <v>4.8939440982840596E-5</v>
      </c>
      <c r="X29" s="4">
        <v>9.8823344596228804</v>
      </c>
      <c r="Y29" s="8">
        <f t="shared" si="12"/>
        <v>988.23344596228799</v>
      </c>
      <c r="Z29" s="8">
        <f t="shared" si="13"/>
        <v>0.98823344596228802</v>
      </c>
      <c r="AA29" s="8">
        <f t="shared" si="14"/>
        <v>0.14823501689434321</v>
      </c>
      <c r="AB29" s="9">
        <f t="shared" si="58"/>
        <v>5.1107301757448507E-5</v>
      </c>
      <c r="AC29" s="4">
        <v>9.6348104393655092</v>
      </c>
      <c r="AD29" s="8">
        <f t="shared" si="15"/>
        <v>963.48104393655092</v>
      </c>
      <c r="AE29" s="8">
        <f t="shared" si="16"/>
        <v>0.96348104393655087</v>
      </c>
      <c r="AF29" s="8">
        <f t="shared" si="17"/>
        <v>0.14452215659048262</v>
      </c>
      <c r="AG29" s="9">
        <f t="shared" si="59"/>
        <v>5.0604387505289946E-5</v>
      </c>
      <c r="AH29" s="4">
        <v>9.4311536833140508</v>
      </c>
      <c r="AI29" s="8">
        <f t="shared" si="18"/>
        <v>943.11536833140508</v>
      </c>
      <c r="AJ29" s="8">
        <f t="shared" si="19"/>
        <v>0.94311536833140508</v>
      </c>
      <c r="AK29" s="8">
        <f t="shared" si="20"/>
        <v>0.14146730524971077</v>
      </c>
      <c r="AL29" s="9">
        <f t="shared" si="60"/>
        <v>5.2865375964366305E-5</v>
      </c>
      <c r="AM29" s="4">
        <v>33.6138770792776</v>
      </c>
      <c r="AN29" s="8">
        <f t="shared" si="21"/>
        <v>3361.3877079277599</v>
      </c>
      <c r="AO29" s="8">
        <f t="shared" si="22"/>
        <v>3.3613877079277601</v>
      </c>
      <c r="AP29" s="8">
        <f t="shared" si="23"/>
        <v>0.50420815618916404</v>
      </c>
      <c r="AQ29" s="9">
        <f t="shared" si="61"/>
        <v>5.4348148879307342E-5</v>
      </c>
      <c r="AR29" s="4">
        <v>10.155338370915199</v>
      </c>
      <c r="AS29" s="8">
        <f t="shared" si="24"/>
        <v>1015.5338370915199</v>
      </c>
      <c r="AT29" s="8">
        <f t="shared" si="25"/>
        <v>1.0155338370915199</v>
      </c>
      <c r="AU29" s="8">
        <f t="shared" si="26"/>
        <v>0.15233007556372799</v>
      </c>
      <c r="AV29" s="9">
        <f t="shared" si="62"/>
        <v>5.0032222141972194E-5</v>
      </c>
      <c r="AW29" s="4">
        <v>10.227680288111801</v>
      </c>
      <c r="AX29" s="8">
        <f t="shared" si="27"/>
        <v>1022.7680288111801</v>
      </c>
      <c r="AY29" s="8">
        <f t="shared" si="28"/>
        <v>1.02276802881118</v>
      </c>
      <c r="AZ29" s="8">
        <f t="shared" si="29"/>
        <v>0.15341520432167699</v>
      </c>
      <c r="BA29" s="9">
        <f t="shared" si="63"/>
        <v>4.9012458849083984E-5</v>
      </c>
      <c r="BB29" s="4">
        <v>10.031402876997699</v>
      </c>
      <c r="BC29" s="8">
        <f t="shared" si="30"/>
        <v>1003.1402876997699</v>
      </c>
      <c r="BD29" s="8">
        <f t="shared" si="31"/>
        <v>1.0031402876997699</v>
      </c>
      <c r="BE29" s="8">
        <f t="shared" si="32"/>
        <v>0.15047104315496548</v>
      </c>
      <c r="BF29" s="9">
        <f t="shared" si="64"/>
        <v>4.5864016702993792E-5</v>
      </c>
      <c r="BG29" s="4">
        <v>10.0963582746567</v>
      </c>
      <c r="BH29" s="8">
        <f t="shared" si="33"/>
        <v>1009.63582746567</v>
      </c>
      <c r="BI29" s="8">
        <f t="shared" si="34"/>
        <v>1.00963582746567</v>
      </c>
      <c r="BJ29" s="8">
        <f t="shared" si="35"/>
        <v>0.15144537411985051</v>
      </c>
      <c r="BK29" s="9">
        <f t="shared" si="65"/>
        <v>4.7482569025289389E-5</v>
      </c>
      <c r="BL29" s="4">
        <v>10.109511259331899</v>
      </c>
      <c r="BM29" s="8">
        <f t="shared" si="36"/>
        <v>1010.9511259331899</v>
      </c>
      <c r="BN29" s="8">
        <f t="shared" si="37"/>
        <v>1.01095112593319</v>
      </c>
      <c r="BO29" s="8">
        <f t="shared" si="38"/>
        <v>0.15164266888997849</v>
      </c>
      <c r="BP29" s="9">
        <f t="shared" si="66"/>
        <v>4.6852687251732606E-5</v>
      </c>
      <c r="BQ29" s="4">
        <v>9.8477811489399993</v>
      </c>
      <c r="BR29" s="8">
        <f t="shared" si="39"/>
        <v>984.77811489399994</v>
      </c>
      <c r="BS29" s="8">
        <f t="shared" si="40"/>
        <v>0.98477811489399991</v>
      </c>
      <c r="BT29" s="8">
        <f t="shared" si="41"/>
        <v>0.14771671723409999</v>
      </c>
      <c r="BU29" s="9">
        <f t="shared" si="67"/>
        <v>4.7483522287733413E-5</v>
      </c>
      <c r="BV29" s="4">
        <v>10.069884848421101</v>
      </c>
      <c r="BW29" s="8">
        <f t="shared" si="42"/>
        <v>1006.9884848421101</v>
      </c>
      <c r="BX29" s="8">
        <f t="shared" si="43"/>
        <v>1.00698848484211</v>
      </c>
      <c r="BY29" s="8">
        <f t="shared" si="44"/>
        <v>0.15104827272631649</v>
      </c>
      <c r="BZ29" s="9">
        <f t="shared" si="68"/>
        <v>4.9828334184169186E-5</v>
      </c>
      <c r="CA29" s="4">
        <v>9.9533797181146806</v>
      </c>
      <c r="CB29" s="8">
        <f t="shared" si="45"/>
        <v>995.33797181146804</v>
      </c>
      <c r="CC29" s="8">
        <f t="shared" si="46"/>
        <v>0.99533797181146799</v>
      </c>
      <c r="CD29" s="8">
        <f t="shared" si="47"/>
        <v>0.1493006957717202</v>
      </c>
      <c r="CE29" s="9">
        <f t="shared" si="69"/>
        <v>4.9901913741717715E-5</v>
      </c>
      <c r="CF29" s="4">
        <v>4.2528673865295197</v>
      </c>
      <c r="CG29" s="8">
        <f t="shared" si="48"/>
        <v>425.28673865295195</v>
      </c>
      <c r="CH29" s="8">
        <f t="shared" si="49"/>
        <v>0.42528673865295197</v>
      </c>
      <c r="CI29" s="8">
        <f t="shared" si="50"/>
        <v>6.3793010797942792E-2</v>
      </c>
      <c r="CJ29" s="9">
        <f t="shared" si="70"/>
        <v>8.2282587260431076E-5</v>
      </c>
      <c r="CK29" s="4">
        <v>6.2324179346690496</v>
      </c>
      <c r="CL29" s="8">
        <f t="shared" si="51"/>
        <v>623.24179346690494</v>
      </c>
      <c r="CM29" s="8">
        <f t="shared" si="52"/>
        <v>0.62324179346690489</v>
      </c>
      <c r="CN29" s="8">
        <f t="shared" si="53"/>
        <v>9.3486269020035734E-2</v>
      </c>
      <c r="CO29" s="9">
        <f t="shared" si="71"/>
        <v>7.3684927611999306E-5</v>
      </c>
    </row>
    <row r="30" spans="1:93" x14ac:dyDescent="0.25">
      <c r="A30" s="3"/>
      <c r="B30" s="3" t="b">
        <v>0</v>
      </c>
      <c r="C30" s="3" t="s">
        <v>47</v>
      </c>
      <c r="D30" s="4">
        <v>4.7764985711847698</v>
      </c>
      <c r="E30" s="8">
        <f t="shared" si="0"/>
        <v>477.64985711847697</v>
      </c>
      <c r="F30" s="8">
        <f t="shared" si="1"/>
        <v>0.47764985711847696</v>
      </c>
      <c r="G30" s="8">
        <f t="shared" si="2"/>
        <v>7.1647478567771539E-2</v>
      </c>
      <c r="H30" s="9">
        <f t="shared" si="54"/>
        <v>7.4557470618905565E-5</v>
      </c>
      <c r="I30" s="1">
        <v>154.57550919784899</v>
      </c>
      <c r="J30" s="8">
        <f t="shared" si="3"/>
        <v>15457.550919784899</v>
      </c>
      <c r="K30" s="8">
        <f t="shared" si="4"/>
        <v>15.457550919784898</v>
      </c>
      <c r="L30" s="8">
        <f t="shared" si="5"/>
        <v>2.3186326379677347</v>
      </c>
      <c r="M30" s="9">
        <f t="shared" si="55"/>
        <v>6.066085102735812E-5</v>
      </c>
      <c r="N30" s="4">
        <v>9.8828638608790698</v>
      </c>
      <c r="O30" s="8">
        <f t="shared" si="6"/>
        <v>988.28638608790698</v>
      </c>
      <c r="P30" s="8">
        <f t="shared" si="7"/>
        <v>0.98828638608790698</v>
      </c>
      <c r="Q30" s="8">
        <f t="shared" si="8"/>
        <v>0.14824295791318604</v>
      </c>
      <c r="R30" s="9">
        <f t="shared" si="56"/>
        <v>5.1960189567846782E-5</v>
      </c>
      <c r="S30" s="4">
        <v>9.08382605741639</v>
      </c>
      <c r="T30" s="8">
        <f t="shared" si="9"/>
        <v>908.38260574163905</v>
      </c>
      <c r="U30" s="8">
        <f t="shared" si="10"/>
        <v>0.90838260574163909</v>
      </c>
      <c r="V30" s="8">
        <f t="shared" si="11"/>
        <v>0.13625739086124586</v>
      </c>
      <c r="W30" s="9">
        <f t="shared" si="57"/>
        <v>5.6500717646215861E-5</v>
      </c>
      <c r="X30" s="4">
        <v>8.5659899229513599</v>
      </c>
      <c r="Y30" s="8">
        <f t="shared" si="12"/>
        <v>856.59899229513599</v>
      </c>
      <c r="Z30" s="8">
        <f t="shared" si="13"/>
        <v>0.85659899229513603</v>
      </c>
      <c r="AA30" s="8">
        <f t="shared" si="14"/>
        <v>0.12848984884427039</v>
      </c>
      <c r="AB30" s="9">
        <f t="shared" si="58"/>
        <v>5.9005368977477636E-5</v>
      </c>
      <c r="AC30" s="4">
        <v>8.2650104681566301</v>
      </c>
      <c r="AD30" s="8">
        <f t="shared" si="15"/>
        <v>826.50104681566302</v>
      </c>
      <c r="AE30" s="8">
        <f t="shared" si="16"/>
        <v>0.82650104681566305</v>
      </c>
      <c r="AF30" s="8">
        <f t="shared" si="17"/>
        <v>0.12397515702234946</v>
      </c>
      <c r="AG30" s="9">
        <f t="shared" si="59"/>
        <v>5.8823187332543211E-5</v>
      </c>
      <c r="AH30" s="4">
        <v>7.9149419890021102</v>
      </c>
      <c r="AI30" s="8">
        <f t="shared" si="18"/>
        <v>791.49419890021102</v>
      </c>
      <c r="AJ30" s="8">
        <f t="shared" si="19"/>
        <v>0.791494198900211</v>
      </c>
      <c r="AK30" s="8">
        <f t="shared" si="20"/>
        <v>0.11872412983503164</v>
      </c>
      <c r="AL30" s="9">
        <f t="shared" si="60"/>
        <v>6.1962646130237951E-5</v>
      </c>
      <c r="AM30" s="4">
        <v>32.041245946866397</v>
      </c>
      <c r="AN30" s="8">
        <f t="shared" si="21"/>
        <v>3204.1245946866397</v>
      </c>
      <c r="AO30" s="8">
        <f t="shared" si="22"/>
        <v>3.2041245946866397</v>
      </c>
      <c r="AP30" s="8">
        <f t="shared" si="23"/>
        <v>0.48061868920299594</v>
      </c>
      <c r="AQ30" s="9">
        <f t="shared" si="61"/>
        <v>6.3783935673774581E-5</v>
      </c>
      <c r="AR30" s="4">
        <v>8.8707196545458498</v>
      </c>
      <c r="AS30" s="8">
        <f t="shared" si="24"/>
        <v>887.07196545458498</v>
      </c>
      <c r="AT30" s="8">
        <f t="shared" si="25"/>
        <v>0.887071965454585</v>
      </c>
      <c r="AU30" s="8">
        <f t="shared" si="26"/>
        <v>0.13306079481818775</v>
      </c>
      <c r="AV30" s="9">
        <f t="shared" si="62"/>
        <v>5.773993444018829E-5</v>
      </c>
      <c r="AW30" s="4">
        <v>8.9313810726947302</v>
      </c>
      <c r="AX30" s="8">
        <f t="shared" si="27"/>
        <v>893.13810726947304</v>
      </c>
      <c r="AY30" s="8">
        <f t="shared" si="28"/>
        <v>0.89313810726947307</v>
      </c>
      <c r="AZ30" s="8">
        <f t="shared" si="29"/>
        <v>0.13397071609042097</v>
      </c>
      <c r="BA30" s="9">
        <f t="shared" si="63"/>
        <v>5.6790254141586394E-5</v>
      </c>
      <c r="BB30" s="4">
        <v>8.6354499292366995</v>
      </c>
      <c r="BC30" s="8">
        <f t="shared" si="30"/>
        <v>863.54499292366995</v>
      </c>
      <c r="BD30" s="8">
        <f t="shared" si="31"/>
        <v>0.86354499292366993</v>
      </c>
      <c r="BE30" s="8">
        <f t="shared" si="32"/>
        <v>0.12953174893855049</v>
      </c>
      <c r="BF30" s="9">
        <f t="shared" si="64"/>
        <v>5.4239734389559792E-5</v>
      </c>
      <c r="BG30" s="4">
        <v>8.8670280314998102</v>
      </c>
      <c r="BH30" s="8">
        <f t="shared" si="33"/>
        <v>886.70280314998104</v>
      </c>
      <c r="BI30" s="8">
        <f t="shared" si="34"/>
        <v>0.88670280314998107</v>
      </c>
      <c r="BJ30" s="8">
        <f t="shared" si="35"/>
        <v>0.13300542047249717</v>
      </c>
      <c r="BK30" s="9">
        <f t="shared" si="65"/>
        <v>5.4858550484230725E-5</v>
      </c>
      <c r="BL30" s="4">
        <v>8.8223370056026198</v>
      </c>
      <c r="BM30" s="8">
        <f t="shared" si="36"/>
        <v>882.23370056026192</v>
      </c>
      <c r="BN30" s="8">
        <f t="shared" si="37"/>
        <v>0.88223370056026196</v>
      </c>
      <c r="BO30" s="8">
        <f t="shared" si="38"/>
        <v>0.13233505508403928</v>
      </c>
      <c r="BP30" s="9">
        <f t="shared" si="66"/>
        <v>5.457573277410829E-5</v>
      </c>
      <c r="BQ30" s="4">
        <v>8.5810918230528195</v>
      </c>
      <c r="BR30" s="8">
        <f t="shared" si="39"/>
        <v>858.10918230528193</v>
      </c>
      <c r="BS30" s="8">
        <f t="shared" si="40"/>
        <v>0.85810918230528188</v>
      </c>
      <c r="BT30" s="8">
        <f t="shared" si="41"/>
        <v>0.12871637734579228</v>
      </c>
      <c r="BU30" s="9">
        <f t="shared" si="67"/>
        <v>5.5083658243056498E-5</v>
      </c>
      <c r="BV30" s="4">
        <v>8.5609482685855696</v>
      </c>
      <c r="BW30" s="8">
        <f t="shared" si="42"/>
        <v>856.09482685855698</v>
      </c>
      <c r="BX30" s="8">
        <f t="shared" si="43"/>
        <v>0.85609482685855698</v>
      </c>
      <c r="BY30" s="8">
        <f t="shared" si="44"/>
        <v>0.12841422402878355</v>
      </c>
      <c r="BZ30" s="9">
        <f t="shared" si="68"/>
        <v>5.888195366318236E-5</v>
      </c>
      <c r="CA30" s="4">
        <v>8.6601074349865197</v>
      </c>
      <c r="CB30" s="8">
        <f t="shared" si="45"/>
        <v>866.010743498652</v>
      </c>
      <c r="CC30" s="8">
        <f t="shared" si="46"/>
        <v>0.86601074349865204</v>
      </c>
      <c r="CD30" s="8">
        <f t="shared" si="47"/>
        <v>0.12990161152479779</v>
      </c>
      <c r="CE30" s="9">
        <f t="shared" si="69"/>
        <v>5.7661547440486683E-5</v>
      </c>
      <c r="CF30" s="4">
        <v>2.8716139249087802</v>
      </c>
      <c r="CG30" s="8">
        <f t="shared" si="48"/>
        <v>287.16139249087803</v>
      </c>
      <c r="CH30" s="8">
        <f t="shared" si="49"/>
        <v>0.28716139249087802</v>
      </c>
      <c r="CI30" s="8">
        <f t="shared" si="50"/>
        <v>4.3074208873631704E-2</v>
      </c>
      <c r="CJ30" s="9">
        <f t="shared" si="70"/>
        <v>9.0570108030155522E-5</v>
      </c>
      <c r="CK30" s="4">
        <v>4.7829732312574897</v>
      </c>
      <c r="CL30" s="8">
        <f t="shared" si="51"/>
        <v>478.29732312574896</v>
      </c>
      <c r="CM30" s="8">
        <f t="shared" si="52"/>
        <v>0.47829732312574896</v>
      </c>
      <c r="CN30" s="8">
        <f t="shared" si="53"/>
        <v>7.1744598468862344E-2</v>
      </c>
      <c r="CO30" s="9">
        <f t="shared" si="71"/>
        <v>8.2381595832468674E-5</v>
      </c>
    </row>
    <row r="31" spans="1:93" x14ac:dyDescent="0.25">
      <c r="A31" s="3"/>
      <c r="B31" s="3" t="b">
        <v>0</v>
      </c>
      <c r="C31" s="3" t="s">
        <v>48</v>
      </c>
      <c r="D31" s="4">
        <v>2.82870750287855</v>
      </c>
      <c r="E31" s="8">
        <f t="shared" si="0"/>
        <v>282.870750287855</v>
      </c>
      <c r="F31" s="8">
        <f t="shared" si="1"/>
        <v>0.28287075028785502</v>
      </c>
      <c r="G31" s="8">
        <f t="shared" si="2"/>
        <v>4.2430612543178252E-2</v>
      </c>
      <c r="H31" s="9">
        <f t="shared" si="54"/>
        <v>8.6244217028742874E-5</v>
      </c>
      <c r="I31" s="1">
        <v>154.14074925627901</v>
      </c>
      <c r="J31" s="8">
        <f t="shared" si="3"/>
        <v>15414.074925627901</v>
      </c>
      <c r="K31" s="8">
        <f t="shared" si="4"/>
        <v>15.414074925627901</v>
      </c>
      <c r="L31" s="8">
        <f t="shared" si="5"/>
        <v>2.3121112388441851</v>
      </c>
      <c r="M31" s="9">
        <f t="shared" si="55"/>
        <v>6.3269410676777938E-5</v>
      </c>
      <c r="N31" s="4">
        <v>8.1260497506049898</v>
      </c>
      <c r="O31" s="8">
        <f t="shared" si="6"/>
        <v>812.60497506049899</v>
      </c>
      <c r="P31" s="8">
        <f t="shared" si="7"/>
        <v>0.812604975060499</v>
      </c>
      <c r="Q31" s="8">
        <f t="shared" si="8"/>
        <v>0.12189074625907484</v>
      </c>
      <c r="R31" s="9">
        <f t="shared" si="56"/>
        <v>6.2501074229491264E-5</v>
      </c>
      <c r="S31" s="4">
        <v>7.2525669732815503</v>
      </c>
      <c r="T31" s="8">
        <f t="shared" si="9"/>
        <v>725.25669732815504</v>
      </c>
      <c r="U31" s="8">
        <f t="shared" si="10"/>
        <v>0.72525669732815501</v>
      </c>
      <c r="V31" s="8">
        <f t="shared" si="11"/>
        <v>0.10878850459922325</v>
      </c>
      <c r="W31" s="9">
        <f t="shared" si="57"/>
        <v>6.7488272151024903E-5</v>
      </c>
      <c r="X31" s="4">
        <v>6.7292558027823004</v>
      </c>
      <c r="Y31" s="8">
        <f t="shared" si="12"/>
        <v>672.92558027823009</v>
      </c>
      <c r="Z31" s="8">
        <f t="shared" si="13"/>
        <v>0.67292558027823013</v>
      </c>
      <c r="AA31" s="8">
        <f t="shared" si="14"/>
        <v>0.10093883704173452</v>
      </c>
      <c r="AB31" s="9">
        <f t="shared" si="58"/>
        <v>7.0025773698491987E-5</v>
      </c>
      <c r="AC31" s="4">
        <v>6.5848930705992403</v>
      </c>
      <c r="AD31" s="8">
        <f t="shared" si="15"/>
        <v>658.48930705992404</v>
      </c>
      <c r="AE31" s="8">
        <f t="shared" si="16"/>
        <v>0.65848930705992403</v>
      </c>
      <c r="AF31" s="8">
        <f t="shared" si="17"/>
        <v>9.8773396058988605E-2</v>
      </c>
      <c r="AG31" s="9">
        <f t="shared" si="59"/>
        <v>6.890389171788756E-5</v>
      </c>
      <c r="AH31" s="4">
        <v>6.2305712615458404</v>
      </c>
      <c r="AI31" s="8">
        <f t="shared" si="18"/>
        <v>623.05712615458401</v>
      </c>
      <c r="AJ31" s="8">
        <f t="shared" si="19"/>
        <v>0.62305712615458397</v>
      </c>
      <c r="AK31" s="8">
        <f t="shared" si="20"/>
        <v>9.3458568923187588E-2</v>
      </c>
      <c r="AL31" s="9">
        <f t="shared" si="60"/>
        <v>7.206887049497557E-5</v>
      </c>
      <c r="AM31" s="4">
        <v>30.523991982363398</v>
      </c>
      <c r="AN31" s="8">
        <f t="shared" si="21"/>
        <v>3052.39919823634</v>
      </c>
      <c r="AO31" s="8">
        <f t="shared" si="22"/>
        <v>3.0523991982363401</v>
      </c>
      <c r="AP31" s="8">
        <f t="shared" si="23"/>
        <v>0.457859879735451</v>
      </c>
      <c r="AQ31" s="9">
        <f t="shared" si="61"/>
        <v>7.2887459460792555E-5</v>
      </c>
      <c r="AR31" s="4">
        <v>7.0298336932952497</v>
      </c>
      <c r="AS31" s="8">
        <f t="shared" si="24"/>
        <v>702.98336932952498</v>
      </c>
      <c r="AT31" s="8">
        <f t="shared" si="25"/>
        <v>0.70298336932952499</v>
      </c>
      <c r="AU31" s="8">
        <f t="shared" si="26"/>
        <v>0.10544750539942875</v>
      </c>
      <c r="AV31" s="9">
        <f t="shared" si="62"/>
        <v>6.8785250207691886E-5</v>
      </c>
      <c r="AW31" s="4">
        <v>7.1514736873448399</v>
      </c>
      <c r="AX31" s="8">
        <f t="shared" si="27"/>
        <v>715.14736873448396</v>
      </c>
      <c r="AY31" s="8">
        <f t="shared" si="28"/>
        <v>0.71514736873448392</v>
      </c>
      <c r="AZ31" s="8">
        <f t="shared" si="29"/>
        <v>0.10727210531017259</v>
      </c>
      <c r="BA31" s="9">
        <f t="shared" si="63"/>
        <v>6.7469698453685744E-5</v>
      </c>
      <c r="BB31" s="4">
        <v>6.8161190118354904</v>
      </c>
      <c r="BC31" s="8">
        <f t="shared" si="30"/>
        <v>681.61190118354909</v>
      </c>
      <c r="BD31" s="8">
        <f t="shared" si="31"/>
        <v>0.68161190118354908</v>
      </c>
      <c r="BE31" s="8">
        <f t="shared" si="32"/>
        <v>0.10224178517753237</v>
      </c>
      <c r="BF31" s="9">
        <f t="shared" si="64"/>
        <v>6.5155719893967052E-5</v>
      </c>
      <c r="BG31" s="4">
        <v>7.0119831650920297</v>
      </c>
      <c r="BH31" s="8">
        <f t="shared" si="33"/>
        <v>701.19831650920298</v>
      </c>
      <c r="BI31" s="8">
        <f t="shared" si="34"/>
        <v>0.70119831650920295</v>
      </c>
      <c r="BJ31" s="8">
        <f t="shared" si="35"/>
        <v>0.10517974747638044</v>
      </c>
      <c r="BK31" s="9">
        <f t="shared" si="65"/>
        <v>6.5988819682677425E-5</v>
      </c>
      <c r="BL31" s="4">
        <v>6.8956808032402304</v>
      </c>
      <c r="BM31" s="8">
        <f t="shared" si="36"/>
        <v>689.56808032402307</v>
      </c>
      <c r="BN31" s="8">
        <f t="shared" si="37"/>
        <v>0.68956808032402306</v>
      </c>
      <c r="BO31" s="8">
        <f t="shared" si="38"/>
        <v>0.10343521204860345</v>
      </c>
      <c r="BP31" s="9">
        <f t="shared" si="66"/>
        <v>6.6135669988282616E-5</v>
      </c>
      <c r="BQ31" s="4">
        <v>6.7113853198061904</v>
      </c>
      <c r="BR31" s="8">
        <f t="shared" si="39"/>
        <v>671.13853198061906</v>
      </c>
      <c r="BS31" s="8">
        <f t="shared" si="40"/>
        <v>0.67113853198061901</v>
      </c>
      <c r="BT31" s="8">
        <f t="shared" si="41"/>
        <v>0.10067077979709285</v>
      </c>
      <c r="BU31" s="9">
        <f t="shared" si="67"/>
        <v>6.6301897262536271E-5</v>
      </c>
      <c r="BV31" s="4">
        <v>6.7601019106602598</v>
      </c>
      <c r="BW31" s="8">
        <f t="shared" si="42"/>
        <v>676.01019106602598</v>
      </c>
      <c r="BX31" s="8">
        <f t="shared" si="43"/>
        <v>0.676010191066026</v>
      </c>
      <c r="BY31" s="8">
        <f t="shared" si="44"/>
        <v>0.1014015286599039</v>
      </c>
      <c r="BZ31" s="9">
        <f t="shared" si="68"/>
        <v>6.9687031810734221E-5</v>
      </c>
      <c r="CA31" s="4">
        <v>6.7394539217440297</v>
      </c>
      <c r="CB31" s="8">
        <f t="shared" si="45"/>
        <v>673.94539217440297</v>
      </c>
      <c r="CC31" s="8">
        <f t="shared" si="46"/>
        <v>0.67394539217440297</v>
      </c>
      <c r="CD31" s="8">
        <f t="shared" si="47"/>
        <v>0.10109180882616044</v>
      </c>
      <c r="CE31" s="9">
        <f t="shared" si="69"/>
        <v>6.918546851994163E-5</v>
      </c>
      <c r="CF31" s="4">
        <v>1.39627644788038</v>
      </c>
      <c r="CG31" s="8">
        <f t="shared" si="48"/>
        <v>139.627644788038</v>
      </c>
      <c r="CH31" s="8">
        <f t="shared" si="49"/>
        <v>0.13962764478803799</v>
      </c>
      <c r="CI31" s="8">
        <f t="shared" si="50"/>
        <v>2.0944146718205697E-2</v>
      </c>
      <c r="CJ31" s="9">
        <f t="shared" si="70"/>
        <v>9.9422132892325926E-5</v>
      </c>
      <c r="CK31" s="4">
        <v>3.0727742838513499</v>
      </c>
      <c r="CL31" s="8">
        <f t="shared" si="51"/>
        <v>307.27742838513501</v>
      </c>
      <c r="CM31" s="8">
        <f t="shared" si="52"/>
        <v>0.307277428385135</v>
      </c>
      <c r="CN31" s="8">
        <f t="shared" si="53"/>
        <v>4.6091614257770246E-2</v>
      </c>
      <c r="CO31" s="9">
        <f t="shared" si="71"/>
        <v>9.2642789516905505E-5</v>
      </c>
    </row>
    <row r="32" spans="1:93" x14ac:dyDescent="0.25">
      <c r="A32" s="3"/>
      <c r="B32" s="3" t="b">
        <v>0</v>
      </c>
      <c r="C32" s="3" t="s">
        <v>49</v>
      </c>
      <c r="D32" s="4">
        <v>1.93625849543694</v>
      </c>
      <c r="E32" s="8">
        <f t="shared" si="0"/>
        <v>193.62584954369399</v>
      </c>
      <c r="F32" s="8">
        <f t="shared" si="1"/>
        <v>0.193625849543694</v>
      </c>
      <c r="G32" s="8">
        <f t="shared" si="2"/>
        <v>2.9043877431554097E-2</v>
      </c>
      <c r="H32" s="9">
        <f t="shared" si="54"/>
        <v>9.1598911073392537E-5</v>
      </c>
      <c r="I32" s="1">
        <v>152.241318740906</v>
      </c>
      <c r="J32" s="8">
        <f t="shared" si="3"/>
        <v>15224.131874090599</v>
      </c>
      <c r="K32" s="8">
        <f t="shared" si="4"/>
        <v>15.224131874090599</v>
      </c>
      <c r="L32" s="8">
        <f t="shared" si="5"/>
        <v>2.2836197811135897</v>
      </c>
      <c r="M32" s="9">
        <f t="shared" si="55"/>
        <v>7.4665993769016124E-5</v>
      </c>
      <c r="N32" s="4">
        <v>7.0357295690542596</v>
      </c>
      <c r="O32" s="8">
        <f t="shared" si="6"/>
        <v>703.57295690542594</v>
      </c>
      <c r="P32" s="8">
        <f t="shared" si="7"/>
        <v>0.70357295690542598</v>
      </c>
      <c r="Q32" s="8">
        <f t="shared" si="8"/>
        <v>0.1055359435358139</v>
      </c>
      <c r="R32" s="9">
        <f t="shared" si="56"/>
        <v>6.9042995318795624E-5</v>
      </c>
      <c r="S32" s="4">
        <v>6.21764116831205</v>
      </c>
      <c r="T32" s="8">
        <f t="shared" si="9"/>
        <v>621.764116831205</v>
      </c>
      <c r="U32" s="8">
        <f t="shared" si="10"/>
        <v>0.62176411683120503</v>
      </c>
      <c r="V32" s="8">
        <f t="shared" si="11"/>
        <v>9.3264617524680751E-2</v>
      </c>
      <c r="W32" s="9">
        <f t="shared" si="57"/>
        <v>7.3697826980841902E-5</v>
      </c>
      <c r="X32" s="4">
        <v>5.6461454381229599</v>
      </c>
      <c r="Y32" s="8">
        <f t="shared" si="12"/>
        <v>564.61454381229601</v>
      </c>
      <c r="Z32" s="8">
        <f t="shared" si="13"/>
        <v>0.56461454381229603</v>
      </c>
      <c r="AA32" s="8">
        <f t="shared" si="14"/>
        <v>8.4692181571844397E-2</v>
      </c>
      <c r="AB32" s="9">
        <f t="shared" si="58"/>
        <v>7.6524435886448044E-5</v>
      </c>
      <c r="AC32" s="4">
        <v>5.4765448017216798</v>
      </c>
      <c r="AD32" s="8">
        <f t="shared" si="15"/>
        <v>547.65448017216795</v>
      </c>
      <c r="AE32" s="8">
        <f t="shared" si="16"/>
        <v>0.547654480172168</v>
      </c>
      <c r="AF32" s="8">
        <f t="shared" si="17"/>
        <v>8.2148172025825195E-2</v>
      </c>
      <c r="AG32" s="9">
        <f t="shared" si="59"/>
        <v>7.5553981331152921E-5</v>
      </c>
      <c r="AH32" s="4">
        <v>5.2228631389092204</v>
      </c>
      <c r="AI32" s="8">
        <f t="shared" si="18"/>
        <v>522.28631389092209</v>
      </c>
      <c r="AJ32" s="8">
        <f t="shared" si="19"/>
        <v>0.52228631389092206</v>
      </c>
      <c r="AK32" s="8">
        <f t="shared" si="20"/>
        <v>7.8342947083638301E-2</v>
      </c>
      <c r="AL32" s="9">
        <f t="shared" si="60"/>
        <v>7.8115119230795288E-5</v>
      </c>
      <c r="AM32" s="4">
        <v>29.130387346099901</v>
      </c>
      <c r="AN32" s="8">
        <f t="shared" si="21"/>
        <v>2913.0387346099901</v>
      </c>
      <c r="AO32" s="8">
        <f t="shared" si="22"/>
        <v>2.91303873460999</v>
      </c>
      <c r="AP32" s="8">
        <f t="shared" si="23"/>
        <v>0.43695581019149848</v>
      </c>
      <c r="AQ32" s="9">
        <f t="shared" si="61"/>
        <v>8.1249087278373569E-5</v>
      </c>
      <c r="AR32" s="4">
        <v>6.0005499608208099</v>
      </c>
      <c r="AS32" s="8">
        <f t="shared" si="24"/>
        <v>600.05499608208095</v>
      </c>
      <c r="AT32" s="8">
        <f t="shared" si="25"/>
        <v>0.6000549960820809</v>
      </c>
      <c r="AU32" s="8">
        <f t="shared" si="26"/>
        <v>9.0008249412312127E-2</v>
      </c>
      <c r="AV32" s="9">
        <f t="shared" si="62"/>
        <v>7.4960952602538545E-5</v>
      </c>
      <c r="AW32" s="4">
        <v>6.0298967120371296</v>
      </c>
      <c r="AX32" s="8">
        <f t="shared" si="27"/>
        <v>602.98967120371299</v>
      </c>
      <c r="AY32" s="8">
        <f t="shared" si="28"/>
        <v>0.60298967120371294</v>
      </c>
      <c r="AZ32" s="8">
        <f t="shared" si="29"/>
        <v>9.0448450680556944E-2</v>
      </c>
      <c r="BA32" s="9">
        <f t="shared" si="63"/>
        <v>7.4199160305531991E-5</v>
      </c>
      <c r="BB32" s="4">
        <v>5.8045298602516997</v>
      </c>
      <c r="BC32" s="8">
        <f t="shared" si="30"/>
        <v>580.45298602516993</v>
      </c>
      <c r="BD32" s="8">
        <f t="shared" si="31"/>
        <v>0.58045298602516993</v>
      </c>
      <c r="BE32" s="8">
        <f t="shared" si="32"/>
        <v>8.7067947903775492E-2</v>
      </c>
      <c r="BF32" s="9">
        <f t="shared" si="64"/>
        <v>7.1225254803469797E-5</v>
      </c>
      <c r="BG32" s="4">
        <v>5.9768868789713796</v>
      </c>
      <c r="BH32" s="8">
        <f t="shared" si="33"/>
        <v>597.68868789713792</v>
      </c>
      <c r="BI32" s="8">
        <f t="shared" si="34"/>
        <v>0.59768868789713792</v>
      </c>
      <c r="BJ32" s="8">
        <f t="shared" si="35"/>
        <v>8.9653303184570682E-2</v>
      </c>
      <c r="BK32" s="9">
        <f t="shared" si="65"/>
        <v>7.2199397399401327E-5</v>
      </c>
      <c r="BL32" s="4">
        <v>5.9060625188111002</v>
      </c>
      <c r="BM32" s="8">
        <f t="shared" si="36"/>
        <v>590.60625188110998</v>
      </c>
      <c r="BN32" s="8">
        <f t="shared" si="37"/>
        <v>0.59060625188110993</v>
      </c>
      <c r="BO32" s="8">
        <f t="shared" si="38"/>
        <v>8.8590937782166493E-2</v>
      </c>
      <c r="BP32" s="9">
        <f t="shared" si="66"/>
        <v>7.2073379694857409E-5</v>
      </c>
      <c r="BQ32" s="4">
        <v>5.6450225839778101</v>
      </c>
      <c r="BR32" s="8">
        <f t="shared" si="39"/>
        <v>564.50225839778102</v>
      </c>
      <c r="BS32" s="8">
        <f t="shared" si="40"/>
        <v>0.56450225839778101</v>
      </c>
      <c r="BT32" s="8">
        <f t="shared" si="41"/>
        <v>8.4675338759667151E-2</v>
      </c>
      <c r="BU32" s="9">
        <f t="shared" si="67"/>
        <v>7.2700073677506552E-5</v>
      </c>
      <c r="BV32" s="4">
        <v>5.5531426651259199</v>
      </c>
      <c r="BW32" s="8">
        <f t="shared" si="42"/>
        <v>555.31426651259198</v>
      </c>
      <c r="BX32" s="8">
        <f t="shared" si="43"/>
        <v>0.55531426651259197</v>
      </c>
      <c r="BY32" s="8">
        <f t="shared" si="44"/>
        <v>8.3297139976888798E-2</v>
      </c>
      <c r="BZ32" s="9">
        <f t="shared" si="68"/>
        <v>7.6928787283940262E-5</v>
      </c>
      <c r="CA32" s="4">
        <v>5.6066570586033997</v>
      </c>
      <c r="CB32" s="8">
        <f t="shared" si="45"/>
        <v>560.66570586033993</v>
      </c>
      <c r="CC32" s="8">
        <f t="shared" si="46"/>
        <v>0.56066570586033992</v>
      </c>
      <c r="CD32" s="8">
        <f t="shared" si="47"/>
        <v>8.4099855879050986E-2</v>
      </c>
      <c r="CE32" s="9">
        <f t="shared" si="69"/>
        <v>7.5982249698785403E-5</v>
      </c>
      <c r="CF32" s="4">
        <v>0.90793938649696504</v>
      </c>
      <c r="CG32" s="8">
        <f t="shared" si="48"/>
        <v>90.7939386496965</v>
      </c>
      <c r="CH32" s="8">
        <f t="shared" si="49"/>
        <v>9.0793938649696496E-2</v>
      </c>
      <c r="CI32" s="8">
        <f t="shared" si="50"/>
        <v>1.3619090797454474E-2</v>
      </c>
      <c r="CJ32" s="9">
        <f t="shared" si="70"/>
        <v>1.023521552606264E-4</v>
      </c>
      <c r="CK32" s="4">
        <v>2.3048916626595499</v>
      </c>
      <c r="CL32" s="8">
        <f t="shared" si="51"/>
        <v>230.48916626595499</v>
      </c>
      <c r="CM32" s="8">
        <f t="shared" si="52"/>
        <v>0.230489166265955</v>
      </c>
      <c r="CN32" s="8">
        <f t="shared" si="53"/>
        <v>3.4573374939893251E-2</v>
      </c>
      <c r="CO32" s="9">
        <f t="shared" si="71"/>
        <v>9.7250085244056299E-5</v>
      </c>
    </row>
    <row r="33" spans="1:93" x14ac:dyDescent="0.25">
      <c r="A33" s="3"/>
      <c r="B33" s="3" t="b">
        <v>0</v>
      </c>
      <c r="C33" s="3" t="s">
        <v>50</v>
      </c>
      <c r="D33" s="4">
        <v>1.62104171543237</v>
      </c>
      <c r="E33" s="8">
        <f t="shared" si="0"/>
        <v>162.10417154323699</v>
      </c>
      <c r="F33" s="8">
        <f t="shared" si="1"/>
        <v>0.16210417154323697</v>
      </c>
      <c r="G33" s="8">
        <f t="shared" si="2"/>
        <v>2.4315625731485546E-2</v>
      </c>
      <c r="H33" s="9">
        <f t="shared" si="54"/>
        <v>9.3490211753419962E-5</v>
      </c>
      <c r="I33" s="1">
        <v>151.680415176444</v>
      </c>
      <c r="J33" s="8">
        <f t="shared" si="3"/>
        <v>15168.0415176444</v>
      </c>
      <c r="K33" s="8">
        <f t="shared" si="4"/>
        <v>15.168041517644401</v>
      </c>
      <c r="L33" s="8">
        <f t="shared" si="5"/>
        <v>2.27520622764666</v>
      </c>
      <c r="M33" s="9">
        <f t="shared" si="55"/>
        <v>7.8031415155787974E-5</v>
      </c>
      <c r="N33" s="4">
        <v>6.5306999065576301</v>
      </c>
      <c r="O33" s="8">
        <f t="shared" si="6"/>
        <v>653.06999065576304</v>
      </c>
      <c r="P33" s="8">
        <f t="shared" si="7"/>
        <v>0.65306999065576299</v>
      </c>
      <c r="Q33" s="8">
        <f t="shared" si="8"/>
        <v>9.7960498598364448E-2</v>
      </c>
      <c r="R33" s="9">
        <f t="shared" si="56"/>
        <v>7.207317329377542E-5</v>
      </c>
      <c r="S33" s="4">
        <v>5.7262394329456097</v>
      </c>
      <c r="T33" s="8">
        <f t="shared" si="9"/>
        <v>572.62394329456095</v>
      </c>
      <c r="U33" s="8">
        <f t="shared" si="10"/>
        <v>0.5726239432945609</v>
      </c>
      <c r="V33" s="8">
        <f t="shared" si="11"/>
        <v>8.5893591494184129E-2</v>
      </c>
      <c r="W33" s="9">
        <f t="shared" si="57"/>
        <v>7.6646237393040553E-5</v>
      </c>
      <c r="X33" s="4">
        <v>5.1463932500899796</v>
      </c>
      <c r="Y33" s="8">
        <f t="shared" si="12"/>
        <v>514.63932500899796</v>
      </c>
      <c r="Z33" s="8">
        <f t="shared" si="13"/>
        <v>0.51463932500899801</v>
      </c>
      <c r="AA33" s="8">
        <f t="shared" si="14"/>
        <v>7.7195898751349704E-2</v>
      </c>
      <c r="AB33" s="9">
        <f t="shared" si="58"/>
        <v>7.9522949014645923E-5</v>
      </c>
      <c r="AC33" s="4">
        <v>4.8960990840107899</v>
      </c>
      <c r="AD33" s="8">
        <f t="shared" si="15"/>
        <v>489.609908401079</v>
      </c>
      <c r="AE33" s="8">
        <f t="shared" si="16"/>
        <v>0.48960990840107899</v>
      </c>
      <c r="AF33" s="8">
        <f t="shared" si="17"/>
        <v>7.3441486260161851E-2</v>
      </c>
      <c r="AG33" s="9">
        <f t="shared" si="59"/>
        <v>7.9036655637418265E-5</v>
      </c>
      <c r="AH33" s="4">
        <v>4.6701232237718102</v>
      </c>
      <c r="AI33" s="8">
        <f t="shared" si="18"/>
        <v>467.01232237718102</v>
      </c>
      <c r="AJ33" s="8">
        <f t="shared" si="19"/>
        <v>0.46701232237718104</v>
      </c>
      <c r="AK33" s="8">
        <f t="shared" si="20"/>
        <v>7.0051848356577157E-2</v>
      </c>
      <c r="AL33" s="9">
        <f t="shared" si="60"/>
        <v>8.1431558721619751E-5</v>
      </c>
      <c r="AM33" s="4">
        <v>28.7233991316355</v>
      </c>
      <c r="AN33" s="8">
        <f t="shared" si="21"/>
        <v>2872.3399131635501</v>
      </c>
      <c r="AO33" s="8">
        <f t="shared" si="22"/>
        <v>2.8723399131635503</v>
      </c>
      <c r="AP33" s="8">
        <f t="shared" si="23"/>
        <v>0.43085098697453256</v>
      </c>
      <c r="AQ33" s="9">
        <f t="shared" si="61"/>
        <v>8.3691016565159938E-5</v>
      </c>
      <c r="AR33" s="4">
        <v>5.4515857905430796</v>
      </c>
      <c r="AS33" s="8">
        <f t="shared" si="24"/>
        <v>545.15857905430801</v>
      </c>
      <c r="AT33" s="8">
        <f t="shared" si="25"/>
        <v>0.54515857905430798</v>
      </c>
      <c r="AU33" s="8">
        <f t="shared" si="26"/>
        <v>8.1773786858146194E-2</v>
      </c>
      <c r="AV33" s="9">
        <f t="shared" si="62"/>
        <v>7.8254737624204921E-5</v>
      </c>
      <c r="AW33" s="4">
        <v>5.5555450713291297</v>
      </c>
      <c r="AX33" s="8">
        <f t="shared" si="27"/>
        <v>555.55450713291293</v>
      </c>
      <c r="AY33" s="8">
        <f t="shared" si="28"/>
        <v>0.55555450713291288</v>
      </c>
      <c r="AZ33" s="8">
        <f t="shared" si="29"/>
        <v>8.3333176069936926E-2</v>
      </c>
      <c r="BA33" s="9">
        <f t="shared" si="63"/>
        <v>7.7045270149780006E-5</v>
      </c>
      <c r="BB33" s="4">
        <v>5.2040311020518901</v>
      </c>
      <c r="BC33" s="8">
        <f t="shared" si="30"/>
        <v>520.40311020518902</v>
      </c>
      <c r="BD33" s="8">
        <f t="shared" si="31"/>
        <v>0.52040311020518903</v>
      </c>
      <c r="BE33" s="8">
        <f t="shared" si="32"/>
        <v>7.8060466530778347E-2</v>
      </c>
      <c r="BF33" s="9">
        <f t="shared" si="64"/>
        <v>7.4828247352668644E-5</v>
      </c>
      <c r="BG33" s="4">
        <v>5.3678515375235296</v>
      </c>
      <c r="BH33" s="8">
        <f t="shared" si="33"/>
        <v>536.78515375235293</v>
      </c>
      <c r="BI33" s="8">
        <f t="shared" si="34"/>
        <v>0.53678515375235292</v>
      </c>
      <c r="BJ33" s="8">
        <f t="shared" si="35"/>
        <v>8.0517773062852932E-2</v>
      </c>
      <c r="BK33" s="9">
        <f t="shared" si="65"/>
        <v>7.5853609448088425E-5</v>
      </c>
      <c r="BL33" s="4">
        <v>5.3317459364172404</v>
      </c>
      <c r="BM33" s="8">
        <f t="shared" si="36"/>
        <v>533.17459364172407</v>
      </c>
      <c r="BN33" s="8">
        <f t="shared" si="37"/>
        <v>0.53317459364172404</v>
      </c>
      <c r="BO33" s="8">
        <f t="shared" si="38"/>
        <v>7.9976189046258597E-2</v>
      </c>
      <c r="BP33" s="9">
        <f t="shared" si="66"/>
        <v>7.5519279189220563E-5</v>
      </c>
      <c r="BQ33" s="4">
        <v>5.1225210838414199</v>
      </c>
      <c r="BR33" s="8">
        <f t="shared" si="39"/>
        <v>512.25210838414205</v>
      </c>
      <c r="BS33" s="8">
        <f t="shared" si="40"/>
        <v>0.51225210838414204</v>
      </c>
      <c r="BT33" s="8">
        <f t="shared" si="41"/>
        <v>7.6837816257621303E-2</v>
      </c>
      <c r="BU33" s="9">
        <f t="shared" si="67"/>
        <v>7.5835082678324888E-5</v>
      </c>
      <c r="BV33" s="4">
        <v>4.9651663168525104</v>
      </c>
      <c r="BW33" s="8">
        <f t="shared" si="42"/>
        <v>496.51663168525101</v>
      </c>
      <c r="BX33" s="8">
        <f t="shared" si="43"/>
        <v>0.49651663168525101</v>
      </c>
      <c r="BY33" s="8">
        <f t="shared" si="44"/>
        <v>7.4477494752787643E-2</v>
      </c>
      <c r="BZ33" s="9">
        <f t="shared" si="68"/>
        <v>8.0456645373580725E-5</v>
      </c>
      <c r="CA33" s="4">
        <v>5.0676414999529298</v>
      </c>
      <c r="CB33" s="8">
        <f t="shared" si="45"/>
        <v>506.764149995293</v>
      </c>
      <c r="CC33" s="8">
        <f t="shared" si="46"/>
        <v>0.50676414999529296</v>
      </c>
      <c r="CD33" s="8">
        <f t="shared" si="47"/>
        <v>7.6014622499293943E-2</v>
      </c>
      <c r="CE33" s="9">
        <f t="shared" si="69"/>
        <v>7.921634305068822E-5</v>
      </c>
      <c r="CF33" s="4">
        <v>0.69785041100743705</v>
      </c>
      <c r="CG33" s="8">
        <f t="shared" si="48"/>
        <v>69.785041100743712</v>
      </c>
      <c r="CH33" s="8">
        <f t="shared" si="49"/>
        <v>6.9785041100743711E-2</v>
      </c>
      <c r="CI33" s="8">
        <f t="shared" si="50"/>
        <v>1.0467756165111556E-2</v>
      </c>
      <c r="CJ33" s="9">
        <f t="shared" si="70"/>
        <v>1.0361268911356359E-4</v>
      </c>
      <c r="CK33" s="4">
        <v>1.96950296120188</v>
      </c>
      <c r="CL33" s="8">
        <f t="shared" si="51"/>
        <v>196.950296120188</v>
      </c>
      <c r="CM33" s="8">
        <f t="shared" si="52"/>
        <v>0.196950296120188</v>
      </c>
      <c r="CN33" s="8">
        <f t="shared" si="53"/>
        <v>2.9542544418028199E-2</v>
      </c>
      <c r="CO33" s="9">
        <f t="shared" si="71"/>
        <v>9.9262417452802319E-5</v>
      </c>
    </row>
    <row r="34" spans="1:93" x14ac:dyDescent="0.25">
      <c r="A34" s="3"/>
      <c r="B34" s="3" t="b">
        <v>0</v>
      </c>
      <c r="C34" s="3" t="s">
        <v>51</v>
      </c>
      <c r="D34" s="4">
        <v>1.1088433273906799</v>
      </c>
      <c r="E34" s="8">
        <f t="shared" si="0"/>
        <v>110.88433273906799</v>
      </c>
      <c r="F34" s="8">
        <f t="shared" si="1"/>
        <v>0.11088433273906799</v>
      </c>
      <c r="G34" s="8">
        <f t="shared" si="2"/>
        <v>1.6632649910860199E-2</v>
      </c>
      <c r="H34" s="9">
        <f t="shared" si="54"/>
        <v>9.65634020816701E-5</v>
      </c>
      <c r="I34" s="1">
        <v>150.96923980347901</v>
      </c>
      <c r="J34" s="8">
        <f t="shared" si="3"/>
        <v>15096.923980347901</v>
      </c>
      <c r="K34" s="8">
        <f t="shared" si="4"/>
        <v>15.096923980347901</v>
      </c>
      <c r="L34" s="8">
        <f t="shared" si="5"/>
        <v>2.264538597052185</v>
      </c>
      <c r="M34" s="9">
        <f t="shared" si="55"/>
        <v>8.2298467393578001E-5</v>
      </c>
      <c r="N34" s="4">
        <v>5.7288915263099103</v>
      </c>
      <c r="O34" s="8">
        <f t="shared" si="6"/>
        <v>572.88915263099102</v>
      </c>
      <c r="P34" s="8">
        <f t="shared" si="7"/>
        <v>0.57288915263099105</v>
      </c>
      <c r="Q34" s="8">
        <f t="shared" si="8"/>
        <v>8.5933372894648655E-2</v>
      </c>
      <c r="R34" s="9">
        <f t="shared" si="56"/>
        <v>7.6884023575261742E-5</v>
      </c>
      <c r="S34" s="4">
        <v>4.9168117217396601</v>
      </c>
      <c r="T34" s="8">
        <f t="shared" si="9"/>
        <v>491.68117217396599</v>
      </c>
      <c r="U34" s="8">
        <f t="shared" si="10"/>
        <v>0.49168117217396601</v>
      </c>
      <c r="V34" s="8">
        <f t="shared" si="11"/>
        <v>7.3752175826094904E-2</v>
      </c>
      <c r="W34" s="9">
        <f t="shared" si="57"/>
        <v>8.1502803660276246E-5</v>
      </c>
      <c r="X34" s="4">
        <v>4.3885573677561904</v>
      </c>
      <c r="Y34" s="8">
        <f t="shared" si="12"/>
        <v>438.85573677561905</v>
      </c>
      <c r="Z34" s="8">
        <f t="shared" si="13"/>
        <v>0.43885573677561907</v>
      </c>
      <c r="AA34" s="8">
        <f t="shared" si="14"/>
        <v>6.582836051634286E-2</v>
      </c>
      <c r="AB34" s="9">
        <f t="shared" si="58"/>
        <v>8.406996430864865E-5</v>
      </c>
      <c r="AC34" s="4">
        <v>4.1777577215216599</v>
      </c>
      <c r="AD34" s="8">
        <f t="shared" si="15"/>
        <v>417.77577215216598</v>
      </c>
      <c r="AE34" s="8">
        <f t="shared" si="16"/>
        <v>0.41777577215216599</v>
      </c>
      <c r="AF34" s="8">
        <f t="shared" si="17"/>
        <v>6.2666365822824893E-2</v>
      </c>
      <c r="AG34" s="9">
        <f t="shared" si="59"/>
        <v>8.3346703812353041E-5</v>
      </c>
      <c r="AH34" s="4">
        <v>3.96678062949213</v>
      </c>
      <c r="AI34" s="8">
        <f t="shared" si="18"/>
        <v>396.67806294921297</v>
      </c>
      <c r="AJ34" s="8">
        <f t="shared" si="19"/>
        <v>0.39667806294921298</v>
      </c>
      <c r="AK34" s="8">
        <f t="shared" si="20"/>
        <v>5.9501709442381943E-2</v>
      </c>
      <c r="AL34" s="9">
        <f t="shared" si="60"/>
        <v>8.5651614287297824E-5</v>
      </c>
      <c r="AM34" s="4">
        <v>28.1759358947319</v>
      </c>
      <c r="AN34" s="8">
        <f t="shared" si="21"/>
        <v>2817.5935894731901</v>
      </c>
      <c r="AO34" s="8">
        <f t="shared" si="22"/>
        <v>2.8175935894731903</v>
      </c>
      <c r="AP34" s="8">
        <f t="shared" si="23"/>
        <v>0.42263903842097855</v>
      </c>
      <c r="AQ34" s="9">
        <f t="shared" si="61"/>
        <v>8.6975795986581539E-5</v>
      </c>
      <c r="AR34" s="4">
        <v>4.7117718020283101</v>
      </c>
      <c r="AS34" s="8">
        <f t="shared" si="24"/>
        <v>471.17718020283104</v>
      </c>
      <c r="AT34" s="8">
        <f t="shared" si="25"/>
        <v>0.47117718020283106</v>
      </c>
      <c r="AU34" s="8">
        <f t="shared" si="26"/>
        <v>7.0676577030424653E-2</v>
      </c>
      <c r="AV34" s="9">
        <f t="shared" si="62"/>
        <v>8.2693621555293524E-5</v>
      </c>
      <c r="AW34" s="4">
        <v>4.7528445762868099</v>
      </c>
      <c r="AX34" s="8">
        <f t="shared" si="27"/>
        <v>475.28445762868097</v>
      </c>
      <c r="AY34" s="8">
        <f t="shared" si="28"/>
        <v>0.47528445762868099</v>
      </c>
      <c r="AZ34" s="8">
        <f t="shared" si="29"/>
        <v>7.1292668644302143E-2</v>
      </c>
      <c r="BA34" s="9">
        <f t="shared" si="63"/>
        <v>8.1861473120033922E-5</v>
      </c>
      <c r="BB34" s="4">
        <v>4.3984975262421004</v>
      </c>
      <c r="BC34" s="8">
        <f t="shared" si="30"/>
        <v>439.84975262421005</v>
      </c>
      <c r="BD34" s="8">
        <f t="shared" si="31"/>
        <v>0.43984975262421006</v>
      </c>
      <c r="BE34" s="8">
        <f t="shared" si="32"/>
        <v>6.5977462893631503E-2</v>
      </c>
      <c r="BF34" s="9">
        <f t="shared" si="64"/>
        <v>7.9661448807527392E-5</v>
      </c>
      <c r="BG34" s="4">
        <v>4.6036648556874002</v>
      </c>
      <c r="BH34" s="8">
        <f t="shared" si="33"/>
        <v>460.36648556874002</v>
      </c>
      <c r="BI34" s="8">
        <f t="shared" si="34"/>
        <v>0.46036648556873999</v>
      </c>
      <c r="BJ34" s="8">
        <f t="shared" si="35"/>
        <v>6.9054972835310993E-2</v>
      </c>
      <c r="BK34" s="9">
        <f t="shared" si="65"/>
        <v>8.0438729539105197E-5</v>
      </c>
      <c r="BL34" s="4">
        <v>4.5182968572468196</v>
      </c>
      <c r="BM34" s="8">
        <f t="shared" si="36"/>
        <v>451.82968572468195</v>
      </c>
      <c r="BN34" s="8">
        <f t="shared" si="37"/>
        <v>0.45182968572468196</v>
      </c>
      <c r="BO34" s="8">
        <f t="shared" si="38"/>
        <v>6.7774452858702289E-2</v>
      </c>
      <c r="BP34" s="9">
        <f t="shared" si="66"/>
        <v>8.039997366424309E-5</v>
      </c>
      <c r="BQ34" s="4">
        <v>4.30999613142329</v>
      </c>
      <c r="BR34" s="8">
        <f t="shared" si="39"/>
        <v>430.999613142329</v>
      </c>
      <c r="BS34" s="8">
        <f t="shared" si="40"/>
        <v>0.43099961314232899</v>
      </c>
      <c r="BT34" s="8">
        <f t="shared" si="41"/>
        <v>6.4649941971349351E-2</v>
      </c>
      <c r="BU34" s="9">
        <f t="shared" si="67"/>
        <v>8.0710232392833673E-5</v>
      </c>
      <c r="BV34" s="4">
        <v>4.1750832816016201</v>
      </c>
      <c r="BW34" s="8">
        <f t="shared" si="42"/>
        <v>417.50832816016202</v>
      </c>
      <c r="BX34" s="8">
        <f t="shared" si="43"/>
        <v>0.41750832816016203</v>
      </c>
      <c r="BY34" s="8">
        <f t="shared" si="44"/>
        <v>6.2626249224024308E-2</v>
      </c>
      <c r="BZ34" s="9">
        <f t="shared" si="68"/>
        <v>8.5197143585086059E-5</v>
      </c>
      <c r="CA34" s="4">
        <v>4.2764372189533901</v>
      </c>
      <c r="CB34" s="8">
        <f t="shared" si="45"/>
        <v>427.64372189533901</v>
      </c>
      <c r="CC34" s="8">
        <f t="shared" si="46"/>
        <v>0.427643721895339</v>
      </c>
      <c r="CD34" s="8">
        <f t="shared" si="47"/>
        <v>6.4146558284300853E-2</v>
      </c>
      <c r="CE34" s="9">
        <f t="shared" si="69"/>
        <v>8.3963568736685455E-5</v>
      </c>
      <c r="CF34" s="4">
        <v>0.467014428771382</v>
      </c>
      <c r="CG34" s="8">
        <f t="shared" si="48"/>
        <v>46.701442877138199</v>
      </c>
      <c r="CH34" s="8">
        <f t="shared" si="49"/>
        <v>4.6701442877138198E-2</v>
      </c>
      <c r="CI34" s="8">
        <f t="shared" si="50"/>
        <v>7.0052164315707295E-3</v>
      </c>
      <c r="CJ34" s="9">
        <f t="shared" si="70"/>
        <v>1.0499770500697992E-4</v>
      </c>
      <c r="CK34" s="4">
        <v>1.58643930549153</v>
      </c>
      <c r="CL34" s="8">
        <f t="shared" si="51"/>
        <v>158.643930549153</v>
      </c>
      <c r="CM34" s="8">
        <f t="shared" si="52"/>
        <v>0.15864393054915299</v>
      </c>
      <c r="CN34" s="8">
        <f t="shared" si="53"/>
        <v>2.3796589582372948E-2</v>
      </c>
      <c r="CO34" s="9">
        <f t="shared" si="71"/>
        <v>1.0156079938706442E-4</v>
      </c>
    </row>
    <row r="35" spans="1:93" x14ac:dyDescent="0.25">
      <c r="A35" s="3"/>
      <c r="B35" s="3"/>
      <c r="C35" s="3"/>
      <c r="D35" s="4"/>
      <c r="E35" s="8"/>
      <c r="F35" s="8"/>
      <c r="G35" s="8"/>
      <c r="H35" s="9"/>
      <c r="I35" s="1"/>
      <c r="J35" s="8"/>
      <c r="K35" s="8"/>
      <c r="L35" s="8"/>
      <c r="M35" s="9"/>
      <c r="N35" s="4"/>
      <c r="O35" s="8"/>
      <c r="P35" s="8"/>
      <c r="Q35" s="8"/>
      <c r="R35" s="9"/>
      <c r="S35" s="4"/>
      <c r="T35" s="8"/>
      <c r="U35" s="8"/>
      <c r="V35" s="8"/>
      <c r="W35" s="9"/>
      <c r="X35" s="4"/>
      <c r="Y35" s="8"/>
      <c r="Z35" s="8"/>
      <c r="AA35" s="8"/>
      <c r="AB35" s="9"/>
      <c r="AC35" s="4"/>
      <c r="AD35" s="8"/>
      <c r="AE35" s="8"/>
      <c r="AF35" s="8"/>
      <c r="AG35" s="9"/>
      <c r="AH35" s="4"/>
      <c r="AI35" s="8"/>
      <c r="AJ35" s="8"/>
      <c r="AK35" s="8"/>
      <c r="AL35" s="9"/>
      <c r="AM35" s="4"/>
      <c r="AN35" s="8"/>
      <c r="AO35" s="8"/>
      <c r="AP35" s="8"/>
      <c r="AQ35" s="9"/>
      <c r="AR35" s="4"/>
      <c r="AS35" s="8"/>
      <c r="AT35" s="8"/>
      <c r="AU35" s="8"/>
      <c r="AV35" s="9"/>
      <c r="AW35" s="4"/>
      <c r="AX35" s="8"/>
      <c r="AY35" s="8"/>
      <c r="AZ35" s="8"/>
      <c r="BA35" s="9"/>
      <c r="BB35" s="4"/>
      <c r="BC35" s="8"/>
      <c r="BD35" s="8"/>
      <c r="BE35" s="8"/>
      <c r="BF35" s="9"/>
      <c r="BG35" s="4"/>
      <c r="BH35" s="8"/>
      <c r="BI35" s="8"/>
      <c r="BJ35" s="8"/>
      <c r="BK35" s="9"/>
      <c r="BL35" s="4"/>
      <c r="BM35" s="8"/>
      <c r="BN35" s="8"/>
      <c r="BO35" s="8"/>
      <c r="BP35" s="9"/>
      <c r="BQ35" s="4"/>
      <c r="BR35" s="8"/>
      <c r="BS35" s="8"/>
      <c r="BT35" s="8"/>
      <c r="BU35" s="9"/>
      <c r="BV35" s="4"/>
      <c r="BW35" s="8"/>
      <c r="BX35" s="8"/>
      <c r="BY35" s="8"/>
      <c r="BZ35" s="9"/>
      <c r="CA35" s="4"/>
      <c r="CB35" s="8"/>
      <c r="CC35" s="8"/>
      <c r="CD35" s="8"/>
      <c r="CE35" s="9"/>
      <c r="CF35" s="4"/>
      <c r="CG35" s="8"/>
      <c r="CH35" s="8"/>
      <c r="CI35" s="8"/>
      <c r="CJ35" s="9"/>
      <c r="CK35" s="4"/>
      <c r="CL35" s="8"/>
      <c r="CM35" s="8"/>
      <c r="CN35" s="8"/>
      <c r="CO35" s="9"/>
    </row>
    <row r="36" spans="1:93" x14ac:dyDescent="0.25">
      <c r="A36" s="3"/>
      <c r="B36" s="3" t="b">
        <v>0</v>
      </c>
      <c r="C36" s="3" t="s">
        <v>52</v>
      </c>
      <c r="D36" s="4">
        <v>7.5044725257783496</v>
      </c>
      <c r="E36" s="8">
        <f t="shared" si="0"/>
        <v>750.447252577835</v>
      </c>
      <c r="F36" s="8">
        <f t="shared" si="1"/>
        <v>0.75044725257783496</v>
      </c>
      <c r="G36" s="8">
        <f t="shared" si="2"/>
        <v>0.11256708788667524</v>
      </c>
      <c r="H36" s="9">
        <f t="shared" si="54"/>
        <v>5.818962689134408E-5</v>
      </c>
      <c r="I36" s="1">
        <v>154.46235590055099</v>
      </c>
      <c r="J36" s="8">
        <f t="shared" si="3"/>
        <v>15446.235590055099</v>
      </c>
      <c r="K36" s="8">
        <f t="shared" si="4"/>
        <v>15.4462355900551</v>
      </c>
      <c r="L36" s="8">
        <f t="shared" si="5"/>
        <v>2.3169353385082649</v>
      </c>
      <c r="M36" s="9">
        <f t="shared" si="55"/>
        <v>6.1339770811146008E-5</v>
      </c>
      <c r="N36" s="4">
        <v>11.4540741922723</v>
      </c>
      <c r="O36" s="8">
        <f t="shared" si="6"/>
        <v>1145.4074192272299</v>
      </c>
      <c r="P36" s="8">
        <f t="shared" si="7"/>
        <v>1.1454074192272299</v>
      </c>
      <c r="Q36" s="8">
        <f t="shared" si="8"/>
        <v>0.17181111288408449</v>
      </c>
      <c r="R36" s="9">
        <f t="shared" si="56"/>
        <v>4.2532927579487401E-5</v>
      </c>
      <c r="S36" s="4">
        <v>10.964927072614501</v>
      </c>
      <c r="T36" s="8">
        <f t="shared" si="9"/>
        <v>1096.4927072614501</v>
      </c>
      <c r="U36" s="8">
        <f t="shared" si="10"/>
        <v>1.0964927072614501</v>
      </c>
      <c r="V36" s="8">
        <f t="shared" si="11"/>
        <v>0.1644739060892175</v>
      </c>
      <c r="W36" s="9">
        <f t="shared" si="57"/>
        <v>4.5214111555027203E-5</v>
      </c>
      <c r="X36" s="4">
        <v>10.523531203538001</v>
      </c>
      <c r="Y36" s="8">
        <f t="shared" si="12"/>
        <v>1052.3531203538</v>
      </c>
      <c r="Z36" s="8">
        <f t="shared" si="13"/>
        <v>1.0523531203538001</v>
      </c>
      <c r="AA36" s="8">
        <f t="shared" si="14"/>
        <v>0.15785296805307</v>
      </c>
      <c r="AB36" s="9">
        <f t="shared" si="58"/>
        <v>4.7260121293957793E-5</v>
      </c>
      <c r="AC36" s="4">
        <v>10.336478331034201</v>
      </c>
      <c r="AD36" s="8">
        <f t="shared" si="15"/>
        <v>1033.64783310342</v>
      </c>
      <c r="AE36" s="8">
        <f t="shared" si="16"/>
        <v>1.03364783310342</v>
      </c>
      <c r="AF36" s="8">
        <f t="shared" si="17"/>
        <v>0.15504717496551298</v>
      </c>
      <c r="AG36" s="9">
        <f t="shared" si="59"/>
        <v>4.6394380155277805E-5</v>
      </c>
      <c r="AH36" s="4">
        <v>10.0718523923374</v>
      </c>
      <c r="AI36" s="8">
        <f t="shared" si="18"/>
        <v>1007.1852392337399</v>
      </c>
      <c r="AJ36" s="8">
        <f t="shared" si="19"/>
        <v>1.0071852392337399</v>
      </c>
      <c r="AK36" s="8">
        <f t="shared" si="20"/>
        <v>0.15107778588506099</v>
      </c>
      <c r="AL36" s="9">
        <f t="shared" si="60"/>
        <v>4.9021183710226214E-5</v>
      </c>
      <c r="AM36" s="4">
        <v>33.977395101156702</v>
      </c>
      <c r="AN36" s="8">
        <f t="shared" si="21"/>
        <v>3397.7395101156703</v>
      </c>
      <c r="AO36" s="8">
        <f t="shared" si="22"/>
        <v>3.3977395101156702</v>
      </c>
      <c r="AP36" s="8">
        <f t="shared" si="23"/>
        <v>0.50966092651735051</v>
      </c>
      <c r="AQ36" s="9">
        <f t="shared" si="61"/>
        <v>5.2167040748032753E-5</v>
      </c>
      <c r="AR36" s="4">
        <v>10.806891338582901</v>
      </c>
      <c r="AS36" s="8">
        <f t="shared" si="24"/>
        <v>1080.68913385829</v>
      </c>
      <c r="AT36" s="8">
        <f t="shared" si="25"/>
        <v>1.08068913385829</v>
      </c>
      <c r="AU36" s="8">
        <f t="shared" si="26"/>
        <v>0.16210337007874351</v>
      </c>
      <c r="AV36" s="9">
        <f t="shared" si="62"/>
        <v>4.6122904335965985E-5</v>
      </c>
      <c r="AW36" s="4">
        <v>10.8743001471229</v>
      </c>
      <c r="AX36" s="8">
        <f t="shared" si="27"/>
        <v>1087.4300147122901</v>
      </c>
      <c r="AY36" s="8">
        <f t="shared" si="28"/>
        <v>1.0874300147122902</v>
      </c>
      <c r="AZ36" s="8">
        <f t="shared" si="29"/>
        <v>0.16311450220684351</v>
      </c>
      <c r="BA36" s="9">
        <f t="shared" si="63"/>
        <v>4.5132739695017376E-5</v>
      </c>
      <c r="BB36" s="4">
        <v>10.414619087240901</v>
      </c>
      <c r="BC36" s="8">
        <f t="shared" si="30"/>
        <v>1041.4619087240901</v>
      </c>
      <c r="BD36" s="8">
        <f t="shared" si="31"/>
        <v>1.0414619087240902</v>
      </c>
      <c r="BE36" s="8">
        <f t="shared" si="32"/>
        <v>0.15621928630861351</v>
      </c>
      <c r="BF36" s="9">
        <f t="shared" si="64"/>
        <v>4.3564719441534584E-5</v>
      </c>
      <c r="BG36" s="4">
        <v>10.6951089268658</v>
      </c>
      <c r="BH36" s="8">
        <f t="shared" si="33"/>
        <v>1069.5108926865801</v>
      </c>
      <c r="BI36" s="8">
        <f t="shared" si="34"/>
        <v>1.0695108926865802</v>
      </c>
      <c r="BJ36" s="8">
        <f t="shared" si="35"/>
        <v>0.16042663390298703</v>
      </c>
      <c r="BK36" s="9">
        <f t="shared" si="65"/>
        <v>4.3890065112034784E-5</v>
      </c>
      <c r="BL36" s="4">
        <v>10.7012516636077</v>
      </c>
      <c r="BM36" s="8">
        <f t="shared" si="36"/>
        <v>1070.12516636077</v>
      </c>
      <c r="BN36" s="8">
        <f t="shared" si="37"/>
        <v>1.07012516636077</v>
      </c>
      <c r="BO36" s="8">
        <f t="shared" si="38"/>
        <v>0.16051877495411551</v>
      </c>
      <c r="BP36" s="9">
        <f t="shared" si="66"/>
        <v>4.3302244826077793E-5</v>
      </c>
      <c r="BQ36" s="4">
        <v>10.450988366720001</v>
      </c>
      <c r="BR36" s="8">
        <f t="shared" si="39"/>
        <v>1045.0988366720001</v>
      </c>
      <c r="BS36" s="8">
        <f t="shared" si="40"/>
        <v>1.045098836672</v>
      </c>
      <c r="BT36" s="8">
        <f t="shared" si="41"/>
        <v>0.15676482550079998</v>
      </c>
      <c r="BU36" s="9">
        <f t="shared" si="67"/>
        <v>4.386427898105342E-5</v>
      </c>
      <c r="BV36" s="4">
        <v>10.579773895627801</v>
      </c>
      <c r="BW36" s="8">
        <f t="shared" si="42"/>
        <v>1057.97738956278</v>
      </c>
      <c r="BX36" s="8">
        <f t="shared" si="43"/>
        <v>1.05797738956278</v>
      </c>
      <c r="BY36" s="8">
        <f t="shared" si="44"/>
        <v>0.15869660843441699</v>
      </c>
      <c r="BZ36" s="9">
        <f t="shared" si="68"/>
        <v>4.6768999900928986E-5</v>
      </c>
      <c r="CA36" s="4">
        <v>10.648146238806101</v>
      </c>
      <c r="CB36" s="8">
        <f t="shared" si="45"/>
        <v>1064.81462388061</v>
      </c>
      <c r="CC36" s="8">
        <f t="shared" si="46"/>
        <v>1.06481462388061</v>
      </c>
      <c r="CD36" s="8">
        <f t="shared" si="47"/>
        <v>0.1597221935820915</v>
      </c>
      <c r="CE36" s="9">
        <f t="shared" si="69"/>
        <v>4.5733314617569197E-5</v>
      </c>
      <c r="CF36" s="4">
        <v>6.3512872517224803</v>
      </c>
      <c r="CG36" s="8">
        <f t="shared" si="48"/>
        <v>635.12872517224798</v>
      </c>
      <c r="CH36" s="8">
        <f t="shared" si="49"/>
        <v>0.63512872517224794</v>
      </c>
      <c r="CI36" s="8">
        <f t="shared" si="50"/>
        <v>9.5269308775837183E-2</v>
      </c>
      <c r="CJ36" s="9">
        <f t="shared" si="70"/>
        <v>6.9692068069273331E-5</v>
      </c>
      <c r="CK36" s="4">
        <v>7.1687811157506296</v>
      </c>
      <c r="CL36" s="8">
        <f t="shared" si="51"/>
        <v>716.87811157506292</v>
      </c>
      <c r="CM36" s="8">
        <f t="shared" si="52"/>
        <v>0.71687811157506287</v>
      </c>
      <c r="CN36" s="8">
        <f t="shared" si="53"/>
        <v>0.10753171673625943</v>
      </c>
      <c r="CO36" s="9">
        <f t="shared" si="71"/>
        <v>6.8066748525509826E-5</v>
      </c>
    </row>
    <row r="37" spans="1:93" x14ac:dyDescent="0.25">
      <c r="A37" s="3"/>
      <c r="B37" s="3" t="b">
        <v>0</v>
      </c>
      <c r="C37" s="3" t="s">
        <v>53</v>
      </c>
      <c r="D37" s="4">
        <v>4.5292472173162404</v>
      </c>
      <c r="E37" s="8">
        <f t="shared" si="0"/>
        <v>452.92472173162406</v>
      </c>
      <c r="F37" s="8">
        <f t="shared" si="1"/>
        <v>0.45292472173162407</v>
      </c>
      <c r="G37" s="8">
        <f t="shared" si="2"/>
        <v>6.7938708259743602E-2</v>
      </c>
      <c r="H37" s="9">
        <f t="shared" si="54"/>
        <v>7.6040978742116742E-5</v>
      </c>
      <c r="I37" s="1">
        <v>151.94040295544701</v>
      </c>
      <c r="J37" s="8">
        <f t="shared" si="3"/>
        <v>15194.040295544701</v>
      </c>
      <c r="K37" s="8">
        <f t="shared" si="4"/>
        <v>15.194040295544701</v>
      </c>
      <c r="L37" s="8">
        <f t="shared" si="5"/>
        <v>2.279106044331705</v>
      </c>
      <c r="M37" s="9">
        <f t="shared" si="55"/>
        <v>7.647148848176996E-5</v>
      </c>
      <c r="N37" s="4">
        <v>9.1358620802086996</v>
      </c>
      <c r="O37" s="8">
        <f t="shared" si="6"/>
        <v>913.58620802087</v>
      </c>
      <c r="P37" s="8">
        <f t="shared" si="7"/>
        <v>0.91358620802086998</v>
      </c>
      <c r="Q37" s="8">
        <f t="shared" si="8"/>
        <v>0.13703793120313049</v>
      </c>
      <c r="R37" s="9">
        <f t="shared" si="56"/>
        <v>5.6442200251869001E-5</v>
      </c>
      <c r="S37" s="4">
        <v>8.5273374019231198</v>
      </c>
      <c r="T37" s="8">
        <f t="shared" si="9"/>
        <v>852.73374019231198</v>
      </c>
      <c r="U37" s="8">
        <f t="shared" si="10"/>
        <v>0.85273374019231196</v>
      </c>
      <c r="V37" s="8">
        <f t="shared" si="11"/>
        <v>0.12791006102884678</v>
      </c>
      <c r="W37" s="9">
        <f t="shared" si="57"/>
        <v>5.9839649579175491E-5</v>
      </c>
      <c r="X37" s="4">
        <v>8.1034299627074802</v>
      </c>
      <c r="Y37" s="8">
        <f t="shared" si="12"/>
        <v>810.34299627074802</v>
      </c>
      <c r="Z37" s="8">
        <f t="shared" si="13"/>
        <v>0.81034299627074802</v>
      </c>
      <c r="AA37" s="8">
        <f t="shared" si="14"/>
        <v>0.12155144944061219</v>
      </c>
      <c r="AB37" s="9">
        <f t="shared" si="58"/>
        <v>6.1780728738940917E-5</v>
      </c>
      <c r="AC37" s="4">
        <v>7.9244156788401403</v>
      </c>
      <c r="AD37" s="8">
        <f t="shared" si="15"/>
        <v>792.44156788401403</v>
      </c>
      <c r="AE37" s="8">
        <f t="shared" si="16"/>
        <v>0.79244156788401399</v>
      </c>
      <c r="AF37" s="8">
        <f t="shared" si="17"/>
        <v>0.11886623518260209</v>
      </c>
      <c r="AG37" s="9">
        <f t="shared" si="59"/>
        <v>6.0866756068442164E-5</v>
      </c>
      <c r="AH37" s="4">
        <v>7.4711105784818104</v>
      </c>
      <c r="AI37" s="8">
        <f t="shared" si="18"/>
        <v>747.11105784818108</v>
      </c>
      <c r="AJ37" s="8">
        <f t="shared" si="19"/>
        <v>0.7471110578481811</v>
      </c>
      <c r="AK37" s="8">
        <f t="shared" si="20"/>
        <v>0.11206665867722716</v>
      </c>
      <c r="AL37" s="9">
        <f t="shared" si="60"/>
        <v>6.4625634593359752E-5</v>
      </c>
      <c r="AM37" s="4">
        <v>31.1239424790943</v>
      </c>
      <c r="AN37" s="8">
        <f t="shared" si="21"/>
        <v>3112.3942479094299</v>
      </c>
      <c r="AO37" s="8">
        <f t="shared" si="22"/>
        <v>3.11239424790943</v>
      </c>
      <c r="AP37" s="8">
        <f t="shared" si="23"/>
        <v>0.46685913718641447</v>
      </c>
      <c r="AQ37" s="9">
        <f t="shared" si="61"/>
        <v>6.9287756480407168E-5</v>
      </c>
      <c r="AR37" s="4">
        <v>8.1812716766886702</v>
      </c>
      <c r="AS37" s="8">
        <f t="shared" si="24"/>
        <v>818.12716766886706</v>
      </c>
      <c r="AT37" s="8">
        <f t="shared" si="25"/>
        <v>0.81812716766886706</v>
      </c>
      <c r="AU37" s="8">
        <f t="shared" si="26"/>
        <v>0.12271907515033005</v>
      </c>
      <c r="AV37" s="9">
        <f t="shared" si="62"/>
        <v>6.1876622307331373E-5</v>
      </c>
      <c r="AW37" s="4">
        <v>8.3351267301000203</v>
      </c>
      <c r="AX37" s="8">
        <f t="shared" si="27"/>
        <v>833.512673010002</v>
      </c>
      <c r="AY37" s="8">
        <f t="shared" si="28"/>
        <v>0.83351267301000198</v>
      </c>
      <c r="AZ37" s="8">
        <f t="shared" si="29"/>
        <v>0.12502690095150029</v>
      </c>
      <c r="BA37" s="9">
        <f t="shared" si="63"/>
        <v>6.0367780197154664E-5</v>
      </c>
      <c r="BB37" s="4">
        <v>8.0280540871401396</v>
      </c>
      <c r="BC37" s="8">
        <f t="shared" si="30"/>
        <v>802.80540871401399</v>
      </c>
      <c r="BD37" s="8">
        <f t="shared" si="31"/>
        <v>0.80280540871401396</v>
      </c>
      <c r="BE37" s="8">
        <f t="shared" si="32"/>
        <v>0.12042081130710208</v>
      </c>
      <c r="BF37" s="9">
        <f t="shared" si="64"/>
        <v>5.7884109442139152E-5</v>
      </c>
      <c r="BG37" s="4">
        <v>8.2447489411491794</v>
      </c>
      <c r="BH37" s="8">
        <f t="shared" si="33"/>
        <v>824.4748941149179</v>
      </c>
      <c r="BI37" s="8">
        <f t="shared" si="34"/>
        <v>0.82447489411491792</v>
      </c>
      <c r="BJ37" s="8">
        <f t="shared" si="35"/>
        <v>0.12367123411723768</v>
      </c>
      <c r="BK37" s="9">
        <f t="shared" si="65"/>
        <v>5.8592225026334518E-5</v>
      </c>
      <c r="BL37" s="4">
        <v>8.2805487094334307</v>
      </c>
      <c r="BM37" s="8">
        <f t="shared" si="36"/>
        <v>828.05487094334308</v>
      </c>
      <c r="BN37" s="8">
        <f t="shared" si="37"/>
        <v>0.82805487094334307</v>
      </c>
      <c r="BO37" s="8">
        <f t="shared" si="38"/>
        <v>0.12420823064150145</v>
      </c>
      <c r="BP37" s="9">
        <f t="shared" si="66"/>
        <v>5.7826462551123426E-5</v>
      </c>
      <c r="BQ37" s="4">
        <v>8.0253069876118399</v>
      </c>
      <c r="BR37" s="8">
        <f t="shared" si="39"/>
        <v>802.530698761184</v>
      </c>
      <c r="BS37" s="8">
        <f t="shared" si="40"/>
        <v>0.80253069876118399</v>
      </c>
      <c r="BT37" s="8">
        <f t="shared" si="41"/>
        <v>0.12037960481417759</v>
      </c>
      <c r="BU37" s="9">
        <f t="shared" si="67"/>
        <v>5.8418367255702373E-5</v>
      </c>
      <c r="BV37" s="4">
        <v>8.1718845406997094</v>
      </c>
      <c r="BW37" s="8">
        <f t="shared" si="42"/>
        <v>817.18845406997093</v>
      </c>
      <c r="BX37" s="8">
        <f t="shared" si="43"/>
        <v>0.81718845406997098</v>
      </c>
      <c r="BY37" s="8">
        <f t="shared" si="44"/>
        <v>0.12257826811049564</v>
      </c>
      <c r="BZ37" s="9">
        <f t="shared" si="68"/>
        <v>6.1216336030497527E-5</v>
      </c>
      <c r="CA37" s="4">
        <v>8.0491612816708198</v>
      </c>
      <c r="CB37" s="8">
        <f t="shared" si="45"/>
        <v>804.91612816708198</v>
      </c>
      <c r="CC37" s="8">
        <f t="shared" si="46"/>
        <v>0.80491612816708202</v>
      </c>
      <c r="CD37" s="8">
        <f t="shared" si="47"/>
        <v>0.1207374192250623</v>
      </c>
      <c r="CE37" s="9">
        <f t="shared" si="69"/>
        <v>6.1327224360380878E-5</v>
      </c>
      <c r="CF37" s="4">
        <v>3.2479675724558001</v>
      </c>
      <c r="CG37" s="8">
        <f t="shared" si="48"/>
        <v>324.79675724558001</v>
      </c>
      <c r="CH37" s="8">
        <f t="shared" si="49"/>
        <v>0.32479675724557999</v>
      </c>
      <c r="CI37" s="8">
        <f t="shared" si="50"/>
        <v>4.8719513586836995E-2</v>
      </c>
      <c r="CJ37" s="9">
        <f t="shared" si="70"/>
        <v>8.8311986144873404E-5</v>
      </c>
      <c r="CK37" s="4">
        <v>4.2378262085168199</v>
      </c>
      <c r="CL37" s="8">
        <f t="shared" si="51"/>
        <v>423.782620851682</v>
      </c>
      <c r="CM37" s="8">
        <f t="shared" si="52"/>
        <v>0.423782620851682</v>
      </c>
      <c r="CN37" s="8">
        <f t="shared" si="53"/>
        <v>6.3567393127752295E-2</v>
      </c>
      <c r="CO37" s="9">
        <f t="shared" si="71"/>
        <v>8.5652477968912685E-5</v>
      </c>
    </row>
    <row r="38" spans="1:93" x14ac:dyDescent="0.25">
      <c r="A38" s="3"/>
      <c r="B38" s="3" t="b">
        <v>0</v>
      </c>
      <c r="C38" s="3" t="s">
        <v>54</v>
      </c>
      <c r="D38" s="4">
        <v>3.1143381401975101</v>
      </c>
      <c r="E38" s="8">
        <f t="shared" si="0"/>
        <v>311.43381401975103</v>
      </c>
      <c r="F38" s="8">
        <f t="shared" si="1"/>
        <v>0.31143381401975101</v>
      </c>
      <c r="G38" s="8">
        <f t="shared" si="2"/>
        <v>4.6715072102962649E-2</v>
      </c>
      <c r="H38" s="9">
        <f t="shared" si="54"/>
        <v>8.4530433204829111E-5</v>
      </c>
      <c r="I38" s="1">
        <v>150.69366024589999</v>
      </c>
      <c r="J38" s="8">
        <f t="shared" si="3"/>
        <v>15069.366024589999</v>
      </c>
      <c r="K38" s="8">
        <f t="shared" si="4"/>
        <v>15.06936602459</v>
      </c>
      <c r="L38" s="8">
        <f t="shared" si="5"/>
        <v>2.2604049036884999</v>
      </c>
      <c r="M38" s="9">
        <f t="shared" si="55"/>
        <v>8.3951944739052027E-5</v>
      </c>
      <c r="N38" s="4">
        <v>7.61880346093794</v>
      </c>
      <c r="O38" s="8">
        <f t="shared" si="6"/>
        <v>761.88034609379406</v>
      </c>
      <c r="P38" s="8">
        <f t="shared" si="7"/>
        <v>0.76188034609379407</v>
      </c>
      <c r="Q38" s="8">
        <f t="shared" si="8"/>
        <v>0.11428205191406911</v>
      </c>
      <c r="R38" s="9">
        <f t="shared" si="56"/>
        <v>6.5544551967493557E-5</v>
      </c>
      <c r="S38" s="4">
        <v>7.0424482907692001</v>
      </c>
      <c r="T38" s="8">
        <f t="shared" si="9"/>
        <v>704.24482907692004</v>
      </c>
      <c r="U38" s="8">
        <f t="shared" si="10"/>
        <v>0.70424482907691999</v>
      </c>
      <c r="V38" s="8">
        <f t="shared" si="11"/>
        <v>0.105636724361538</v>
      </c>
      <c r="W38" s="9">
        <f t="shared" si="57"/>
        <v>6.8748984246099011E-5</v>
      </c>
      <c r="X38" s="4">
        <v>6.5105530181420601</v>
      </c>
      <c r="Y38" s="8">
        <f t="shared" si="12"/>
        <v>651.05530181420602</v>
      </c>
      <c r="Z38" s="8">
        <f t="shared" si="13"/>
        <v>0.65105530181420601</v>
      </c>
      <c r="AA38" s="8">
        <f t="shared" si="14"/>
        <v>9.7658295272130893E-2</v>
      </c>
      <c r="AB38" s="9">
        <f t="shared" si="58"/>
        <v>7.1337990406333441E-5</v>
      </c>
      <c r="AC38" s="4">
        <v>6.3737307087351702</v>
      </c>
      <c r="AD38" s="8">
        <f t="shared" si="15"/>
        <v>637.37307087351701</v>
      </c>
      <c r="AE38" s="8">
        <f t="shared" si="16"/>
        <v>0.63737307087351702</v>
      </c>
      <c r="AF38" s="8">
        <f t="shared" si="17"/>
        <v>9.5605960631027553E-2</v>
      </c>
      <c r="AG38" s="9">
        <f t="shared" si="59"/>
        <v>7.0170865889071979E-5</v>
      </c>
      <c r="AH38" s="4">
        <v>6.1423779440325701</v>
      </c>
      <c r="AI38" s="8">
        <f t="shared" si="18"/>
        <v>614.237794403257</v>
      </c>
      <c r="AJ38" s="8">
        <f t="shared" si="19"/>
        <v>0.61423779440325699</v>
      </c>
      <c r="AK38" s="8">
        <f t="shared" si="20"/>
        <v>9.2135669160488542E-2</v>
      </c>
      <c r="AL38" s="9">
        <f t="shared" si="60"/>
        <v>7.2598030400055193E-5</v>
      </c>
      <c r="AM38" s="4">
        <v>29.778994086135299</v>
      </c>
      <c r="AN38" s="8">
        <f t="shared" si="21"/>
        <v>2977.8994086135299</v>
      </c>
      <c r="AO38" s="8">
        <f t="shared" si="22"/>
        <v>2.97789940861353</v>
      </c>
      <c r="AP38" s="8">
        <f t="shared" si="23"/>
        <v>0.44668491129202947</v>
      </c>
      <c r="AQ38" s="9">
        <f t="shared" si="61"/>
        <v>7.735744683816117E-5</v>
      </c>
      <c r="AR38" s="4">
        <v>6.6610938083699702</v>
      </c>
      <c r="AS38" s="8">
        <f t="shared" si="24"/>
        <v>666.10938083699705</v>
      </c>
      <c r="AT38" s="8">
        <f t="shared" si="25"/>
        <v>0.666109380836997</v>
      </c>
      <c r="AU38" s="8">
        <f t="shared" si="26"/>
        <v>9.9916407125549542E-2</v>
      </c>
      <c r="AV38" s="9">
        <f t="shared" si="62"/>
        <v>7.0997689517243566E-5</v>
      </c>
      <c r="AW38" s="4">
        <v>6.8208650736880401</v>
      </c>
      <c r="AX38" s="8">
        <f t="shared" si="27"/>
        <v>682.08650736880395</v>
      </c>
      <c r="AY38" s="8">
        <f t="shared" si="28"/>
        <v>0.68208650736880394</v>
      </c>
      <c r="AZ38" s="8">
        <f t="shared" si="29"/>
        <v>0.10231297610532059</v>
      </c>
      <c r="BA38" s="9">
        <f t="shared" si="63"/>
        <v>6.9453350135626548E-5</v>
      </c>
      <c r="BB38" s="4">
        <v>6.5016240874900397</v>
      </c>
      <c r="BC38" s="8">
        <f t="shared" si="30"/>
        <v>650.16240874900393</v>
      </c>
      <c r="BD38" s="8">
        <f t="shared" si="31"/>
        <v>0.65016240874900388</v>
      </c>
      <c r="BE38" s="8">
        <f t="shared" si="32"/>
        <v>9.752436131235058E-2</v>
      </c>
      <c r="BF38" s="9">
        <f t="shared" si="64"/>
        <v>6.7042689440039753E-5</v>
      </c>
      <c r="BG38" s="4">
        <v>6.7388672374004797</v>
      </c>
      <c r="BH38" s="8">
        <f t="shared" si="33"/>
        <v>673.88672374004796</v>
      </c>
      <c r="BI38" s="8">
        <f t="shared" si="34"/>
        <v>0.67388672374004799</v>
      </c>
      <c r="BJ38" s="8">
        <f t="shared" si="35"/>
        <v>0.1010830085610072</v>
      </c>
      <c r="BK38" s="9">
        <f t="shared" si="65"/>
        <v>6.7627515248826713E-5</v>
      </c>
      <c r="BL38" s="4">
        <v>6.6759125560643797</v>
      </c>
      <c r="BM38" s="8">
        <f t="shared" si="36"/>
        <v>667.59125560643793</v>
      </c>
      <c r="BN38" s="8">
        <f t="shared" si="37"/>
        <v>0.66759125560643795</v>
      </c>
      <c r="BO38" s="8">
        <f t="shared" si="38"/>
        <v>0.10013868834096569</v>
      </c>
      <c r="BP38" s="9">
        <f t="shared" si="66"/>
        <v>6.7454279471337736E-5</v>
      </c>
      <c r="BQ38" s="4">
        <v>6.4597412282675304</v>
      </c>
      <c r="BR38" s="8">
        <f t="shared" si="39"/>
        <v>645.97412282675305</v>
      </c>
      <c r="BS38" s="8">
        <f t="shared" si="40"/>
        <v>0.64597412282675304</v>
      </c>
      <c r="BT38" s="8">
        <f t="shared" si="41"/>
        <v>9.6896118424012953E-2</v>
      </c>
      <c r="BU38" s="9">
        <f t="shared" si="67"/>
        <v>6.7811761811768228E-5</v>
      </c>
      <c r="BV38" s="4">
        <v>6.4997363259962402</v>
      </c>
      <c r="BW38" s="8">
        <f t="shared" si="42"/>
        <v>649.97363259962401</v>
      </c>
      <c r="BX38" s="8">
        <f t="shared" si="43"/>
        <v>0.64997363259962404</v>
      </c>
      <c r="BY38" s="8">
        <f t="shared" si="44"/>
        <v>9.7496044889943609E-2</v>
      </c>
      <c r="BZ38" s="9">
        <f t="shared" si="68"/>
        <v>7.1249225318718336E-5</v>
      </c>
      <c r="CA38" s="4">
        <v>6.4999354738745998</v>
      </c>
      <c r="CB38" s="8">
        <f t="shared" si="45"/>
        <v>649.99354738746001</v>
      </c>
      <c r="CC38" s="8">
        <f t="shared" si="46"/>
        <v>0.64999354738745996</v>
      </c>
      <c r="CD38" s="8">
        <f t="shared" si="47"/>
        <v>9.7499032108118985E-2</v>
      </c>
      <c r="CE38" s="9">
        <f t="shared" si="69"/>
        <v>7.0622579207158204E-5</v>
      </c>
      <c r="CF38" s="4">
        <v>2.0287930082571899</v>
      </c>
      <c r="CG38" s="8">
        <f t="shared" si="48"/>
        <v>202.87930082571899</v>
      </c>
      <c r="CH38" s="8">
        <f t="shared" si="49"/>
        <v>0.20287930082571898</v>
      </c>
      <c r="CI38" s="8">
        <f t="shared" si="50"/>
        <v>3.0431895123857845E-2</v>
      </c>
      <c r="CJ38" s="9">
        <f t="shared" si="70"/>
        <v>9.5627033530065048E-5</v>
      </c>
      <c r="CK38" s="4">
        <v>2.86513838722336</v>
      </c>
      <c r="CL38" s="8">
        <f t="shared" si="51"/>
        <v>286.513838722336</v>
      </c>
      <c r="CM38" s="8">
        <f t="shared" si="52"/>
        <v>0.28651383872233599</v>
      </c>
      <c r="CN38" s="8">
        <f t="shared" si="53"/>
        <v>4.2977075808350397E-2</v>
      </c>
      <c r="CO38" s="9">
        <f t="shared" si="71"/>
        <v>9.3888604896673447E-5</v>
      </c>
    </row>
    <row r="39" spans="1:93" x14ac:dyDescent="0.25">
      <c r="A39" s="3"/>
      <c r="B39" s="3" t="b">
        <v>0</v>
      </c>
      <c r="C39" s="3" t="s">
        <v>55</v>
      </c>
      <c r="D39" s="4">
        <v>1.47794209588339</v>
      </c>
      <c r="E39" s="8">
        <f t="shared" si="0"/>
        <v>147.79420958833899</v>
      </c>
      <c r="F39" s="8">
        <f t="shared" si="1"/>
        <v>0.147794209588339</v>
      </c>
      <c r="G39" s="8">
        <f t="shared" si="2"/>
        <v>2.216913143825085E-2</v>
      </c>
      <c r="H39" s="9">
        <f t="shared" si="54"/>
        <v>9.4348809470713832E-5</v>
      </c>
      <c r="I39" s="1">
        <v>150.57038685808499</v>
      </c>
      <c r="J39" s="8">
        <f t="shared" si="3"/>
        <v>15057.038685808498</v>
      </c>
      <c r="K39" s="8">
        <f t="shared" si="4"/>
        <v>15.057038685808498</v>
      </c>
      <c r="L39" s="8">
        <f t="shared" si="5"/>
        <v>2.2585558028712747</v>
      </c>
      <c r="M39" s="9">
        <f t="shared" si="55"/>
        <v>8.4691585065942124E-5</v>
      </c>
      <c r="N39" s="4">
        <v>5.5760932761040998</v>
      </c>
      <c r="O39" s="8">
        <f t="shared" si="6"/>
        <v>557.60932761040999</v>
      </c>
      <c r="P39" s="8">
        <f t="shared" si="7"/>
        <v>0.55760932761041004</v>
      </c>
      <c r="Q39" s="8">
        <f t="shared" si="8"/>
        <v>8.3641399141561504E-2</v>
      </c>
      <c r="R39" s="9">
        <f t="shared" si="56"/>
        <v>7.78008130764966E-5</v>
      </c>
      <c r="S39" s="4">
        <v>4.9498582929388197</v>
      </c>
      <c r="T39" s="8">
        <f t="shared" si="9"/>
        <v>494.98582929388198</v>
      </c>
      <c r="U39" s="8">
        <f t="shared" si="10"/>
        <v>0.49498582929388196</v>
      </c>
      <c r="V39" s="8">
        <f t="shared" si="11"/>
        <v>7.4247874394082286E-2</v>
      </c>
      <c r="W39" s="9">
        <f t="shared" si="57"/>
        <v>8.1304524233081281E-5</v>
      </c>
      <c r="X39" s="4">
        <v>4.4776010039797001</v>
      </c>
      <c r="Y39" s="8">
        <f t="shared" si="12"/>
        <v>447.76010039797001</v>
      </c>
      <c r="Z39" s="8">
        <f t="shared" si="13"/>
        <v>0.44776010039796998</v>
      </c>
      <c r="AA39" s="8">
        <f t="shared" si="14"/>
        <v>6.7164015059695492E-2</v>
      </c>
      <c r="AB39" s="9">
        <f t="shared" si="58"/>
        <v>8.3535702491307589E-5</v>
      </c>
      <c r="AC39" s="4">
        <v>4.40980277795824</v>
      </c>
      <c r="AD39" s="8">
        <f t="shared" si="15"/>
        <v>440.98027779582401</v>
      </c>
      <c r="AE39" s="8">
        <f t="shared" si="16"/>
        <v>0.44098027779582399</v>
      </c>
      <c r="AF39" s="8">
        <f t="shared" si="17"/>
        <v>6.6147041669373602E-2</v>
      </c>
      <c r="AG39" s="9">
        <f t="shared" si="59"/>
        <v>8.195443347373356E-5</v>
      </c>
      <c r="AH39" s="4">
        <v>4.0855996427293304</v>
      </c>
      <c r="AI39" s="8">
        <f t="shared" si="18"/>
        <v>408.55996427293303</v>
      </c>
      <c r="AJ39" s="8">
        <f t="shared" si="19"/>
        <v>0.40855996427293301</v>
      </c>
      <c r="AK39" s="8">
        <f t="shared" si="20"/>
        <v>6.1283994640939948E-2</v>
      </c>
      <c r="AL39" s="9">
        <f t="shared" si="60"/>
        <v>8.4938700207874625E-5</v>
      </c>
      <c r="AM39" s="4">
        <v>27.959358054462601</v>
      </c>
      <c r="AN39" s="8">
        <f t="shared" si="21"/>
        <v>2795.93580544626</v>
      </c>
      <c r="AO39" s="8">
        <f t="shared" si="22"/>
        <v>2.79593580544626</v>
      </c>
      <c r="AP39" s="8">
        <f t="shared" si="23"/>
        <v>0.41939037081693897</v>
      </c>
      <c r="AQ39" s="9">
        <f t="shared" si="61"/>
        <v>8.8275263028197371E-5</v>
      </c>
      <c r="AR39" s="4">
        <v>4.7174988598359802</v>
      </c>
      <c r="AS39" s="8">
        <f t="shared" si="24"/>
        <v>471.74988598359801</v>
      </c>
      <c r="AT39" s="8">
        <f t="shared" si="25"/>
        <v>0.47174988598359802</v>
      </c>
      <c r="AU39" s="8">
        <f t="shared" si="26"/>
        <v>7.0762482897539697E-2</v>
      </c>
      <c r="AV39" s="9">
        <f t="shared" si="62"/>
        <v>8.2659259208447508E-5</v>
      </c>
      <c r="AW39" s="4">
        <v>4.7547435443450601</v>
      </c>
      <c r="AX39" s="8">
        <f t="shared" si="27"/>
        <v>475.47435443450598</v>
      </c>
      <c r="AY39" s="8">
        <f t="shared" si="28"/>
        <v>0.47547435443450597</v>
      </c>
      <c r="AZ39" s="8">
        <f t="shared" si="29"/>
        <v>7.1321153165175899E-2</v>
      </c>
      <c r="BA39" s="9">
        <f t="shared" si="63"/>
        <v>8.1850079311684415E-5</v>
      </c>
      <c r="BB39" s="4">
        <v>4.5020775748207802</v>
      </c>
      <c r="BC39" s="8">
        <f t="shared" si="30"/>
        <v>450.20775748207802</v>
      </c>
      <c r="BD39" s="8">
        <f t="shared" si="31"/>
        <v>0.45020775748207803</v>
      </c>
      <c r="BE39" s="8">
        <f t="shared" si="32"/>
        <v>6.7531163622311707E-2</v>
      </c>
      <c r="BF39" s="9">
        <f t="shared" si="64"/>
        <v>7.9039968516055306E-5</v>
      </c>
      <c r="BG39" s="4">
        <v>4.6445331415853097</v>
      </c>
      <c r="BH39" s="8">
        <f t="shared" si="33"/>
        <v>464.45331415853099</v>
      </c>
      <c r="BI39" s="8">
        <f t="shared" si="34"/>
        <v>0.46445331415853097</v>
      </c>
      <c r="BJ39" s="8">
        <f t="shared" si="35"/>
        <v>6.9667997123779649E-2</v>
      </c>
      <c r="BK39" s="9">
        <f t="shared" si="65"/>
        <v>8.0193519823717745E-5</v>
      </c>
      <c r="BL39" s="4">
        <v>4.6011561850353404</v>
      </c>
      <c r="BM39" s="8">
        <f t="shared" si="36"/>
        <v>460.11561850353405</v>
      </c>
      <c r="BN39" s="8">
        <f t="shared" si="37"/>
        <v>0.46011561850353405</v>
      </c>
      <c r="BO39" s="8">
        <f t="shared" si="38"/>
        <v>6.9017342775530108E-2</v>
      </c>
      <c r="BP39" s="9">
        <f t="shared" si="66"/>
        <v>7.990281769751195E-5</v>
      </c>
      <c r="BQ39" s="4">
        <v>4.4539123364842599</v>
      </c>
      <c r="BR39" s="8">
        <f t="shared" si="39"/>
        <v>445.39123364842601</v>
      </c>
      <c r="BS39" s="8">
        <f t="shared" si="40"/>
        <v>0.44539123364842603</v>
      </c>
      <c r="BT39" s="8">
        <f t="shared" si="41"/>
        <v>6.6808685047263908E-2</v>
      </c>
      <c r="BU39" s="9">
        <f t="shared" si="67"/>
        <v>7.9846735162467856E-5</v>
      </c>
      <c r="BV39" s="4">
        <v>4.4377065486955702</v>
      </c>
      <c r="BW39" s="8">
        <f t="shared" si="42"/>
        <v>443.77065486955701</v>
      </c>
      <c r="BX39" s="8">
        <f t="shared" si="43"/>
        <v>0.44377065486955702</v>
      </c>
      <c r="BY39" s="8">
        <f t="shared" si="44"/>
        <v>6.6565598230433551E-2</v>
      </c>
      <c r="BZ39" s="9">
        <f t="shared" si="68"/>
        <v>8.3621403982522352E-5</v>
      </c>
      <c r="CA39" s="4">
        <v>4.4255234493981401</v>
      </c>
      <c r="CB39" s="8">
        <f t="shared" si="45"/>
        <v>442.55234493981402</v>
      </c>
      <c r="CC39" s="8">
        <f t="shared" si="46"/>
        <v>0.44255234493981405</v>
      </c>
      <c r="CD39" s="8">
        <f t="shared" si="47"/>
        <v>6.638285174097211E-2</v>
      </c>
      <c r="CE39" s="9">
        <f t="shared" si="69"/>
        <v>8.3069051354016959E-5</v>
      </c>
      <c r="CF39" s="4">
        <v>0.91293107513995997</v>
      </c>
      <c r="CG39" s="8">
        <f t="shared" si="48"/>
        <v>91.293107513995992</v>
      </c>
      <c r="CH39" s="8">
        <f t="shared" si="49"/>
        <v>9.1293107513995997E-2</v>
      </c>
      <c r="CI39" s="8">
        <f t="shared" si="50"/>
        <v>1.3693966127099399E-2</v>
      </c>
      <c r="CJ39" s="9">
        <f t="shared" si="70"/>
        <v>1.0232220512876844E-4</v>
      </c>
      <c r="CK39" s="4">
        <v>1.5218094833701401</v>
      </c>
      <c r="CL39" s="8">
        <f t="shared" si="51"/>
        <v>152.180948337014</v>
      </c>
      <c r="CM39" s="8">
        <f t="shared" si="52"/>
        <v>0.15218094833701401</v>
      </c>
      <c r="CN39" s="8">
        <f t="shared" si="53"/>
        <v>2.2827142250552102E-2</v>
      </c>
      <c r="CO39" s="9">
        <f t="shared" si="71"/>
        <v>1.0194857831979276E-4</v>
      </c>
    </row>
    <row r="40" spans="1:93" x14ac:dyDescent="0.25">
      <c r="A40" s="3"/>
      <c r="B40" s="3" t="b">
        <v>0</v>
      </c>
      <c r="C40" s="3" t="s">
        <v>56</v>
      </c>
      <c r="D40" s="4">
        <v>0.92155350336485098</v>
      </c>
      <c r="E40" s="8">
        <f t="shared" si="0"/>
        <v>92.1553503364851</v>
      </c>
      <c r="F40" s="8">
        <f t="shared" si="1"/>
        <v>9.2155350336485101E-2</v>
      </c>
      <c r="G40" s="8">
        <f t="shared" si="2"/>
        <v>1.3823302550472765E-2</v>
      </c>
      <c r="H40" s="9">
        <f t="shared" si="54"/>
        <v>9.768714102582508E-5</v>
      </c>
      <c r="I40" s="1">
        <v>152.85659803209799</v>
      </c>
      <c r="J40" s="8">
        <f t="shared" si="3"/>
        <v>15285.659803209799</v>
      </c>
      <c r="K40" s="8">
        <f t="shared" si="4"/>
        <v>15.2856598032098</v>
      </c>
      <c r="L40" s="8">
        <f t="shared" si="5"/>
        <v>2.2928489704814701</v>
      </c>
      <c r="M40" s="9">
        <f t="shared" si="55"/>
        <v>7.0974318021863958E-5</v>
      </c>
      <c r="N40" s="4">
        <v>4.6892641636441104</v>
      </c>
      <c r="O40" s="8">
        <f t="shared" si="6"/>
        <v>468.92641636441101</v>
      </c>
      <c r="P40" s="8">
        <f t="shared" si="7"/>
        <v>0.46892641636441101</v>
      </c>
      <c r="Q40" s="8">
        <f t="shared" si="8"/>
        <v>7.0338962454661647E-2</v>
      </c>
      <c r="R40" s="9">
        <f t="shared" si="56"/>
        <v>8.3121787751256539E-5</v>
      </c>
      <c r="S40" s="4">
        <v>4.0829430286749</v>
      </c>
      <c r="T40" s="8">
        <f t="shared" si="9"/>
        <v>408.29430286748999</v>
      </c>
      <c r="U40" s="8">
        <f t="shared" si="10"/>
        <v>0.40829430286748997</v>
      </c>
      <c r="V40" s="8">
        <f t="shared" si="11"/>
        <v>6.1244145430123492E-2</v>
      </c>
      <c r="W40" s="9">
        <f t="shared" si="57"/>
        <v>8.6506015818664807E-5</v>
      </c>
      <c r="X40" s="4">
        <v>3.60359516498939</v>
      </c>
      <c r="Y40" s="8">
        <f t="shared" si="12"/>
        <v>360.359516498939</v>
      </c>
      <c r="Z40" s="8">
        <f t="shared" si="13"/>
        <v>0.36035951649893899</v>
      </c>
      <c r="AA40" s="8">
        <f t="shared" si="14"/>
        <v>5.4053927474840849E-2</v>
      </c>
      <c r="AB40" s="9">
        <f t="shared" si="58"/>
        <v>8.8779737525249462E-5</v>
      </c>
      <c r="AC40" s="4">
        <v>3.5368824819827598</v>
      </c>
      <c r="AD40" s="8">
        <f t="shared" si="15"/>
        <v>353.68824819827597</v>
      </c>
      <c r="AE40" s="8">
        <f t="shared" si="16"/>
        <v>0.35368824819827599</v>
      </c>
      <c r="AF40" s="8">
        <f t="shared" si="17"/>
        <v>5.3053237229741396E-2</v>
      </c>
      <c r="AG40" s="9">
        <f t="shared" si="59"/>
        <v>8.7191955249586435E-5</v>
      </c>
      <c r="AH40" s="4">
        <v>3.24241268126897</v>
      </c>
      <c r="AI40" s="8">
        <f t="shared" si="18"/>
        <v>324.24126812689701</v>
      </c>
      <c r="AJ40" s="8">
        <f t="shared" si="19"/>
        <v>0.32424126812689702</v>
      </c>
      <c r="AK40" s="8">
        <f t="shared" si="20"/>
        <v>4.863619021903455E-2</v>
      </c>
      <c r="AL40" s="9">
        <f t="shared" si="60"/>
        <v>8.9997821976636793E-5</v>
      </c>
      <c r="AM40" s="4">
        <v>27.512129943267301</v>
      </c>
      <c r="AN40" s="8">
        <f t="shared" si="21"/>
        <v>2751.21299432673</v>
      </c>
      <c r="AO40" s="8">
        <f t="shared" si="22"/>
        <v>2.7512129943267301</v>
      </c>
      <c r="AP40" s="8">
        <f t="shared" si="23"/>
        <v>0.41268194914900952</v>
      </c>
      <c r="AQ40" s="9">
        <f t="shared" si="61"/>
        <v>9.0958631695369155E-5</v>
      </c>
      <c r="AR40" s="4">
        <v>3.7190811525053098</v>
      </c>
      <c r="AS40" s="8">
        <f t="shared" si="24"/>
        <v>371.90811525053095</v>
      </c>
      <c r="AT40" s="8">
        <f t="shared" si="25"/>
        <v>0.37190811525053097</v>
      </c>
      <c r="AU40" s="8">
        <f t="shared" si="26"/>
        <v>5.5786217287579647E-2</v>
      </c>
      <c r="AV40" s="9">
        <f t="shared" si="62"/>
        <v>8.8649765452431526E-5</v>
      </c>
      <c r="AW40" s="4">
        <v>3.85046504307314</v>
      </c>
      <c r="AX40" s="8">
        <f t="shared" si="27"/>
        <v>385.04650430731402</v>
      </c>
      <c r="AY40" s="8">
        <f t="shared" si="28"/>
        <v>0.38504650430731402</v>
      </c>
      <c r="AZ40" s="8">
        <f t="shared" si="29"/>
        <v>5.7756975646097101E-2</v>
      </c>
      <c r="BA40" s="9">
        <f t="shared" si="63"/>
        <v>8.7275750319315936E-5</v>
      </c>
      <c r="BB40" s="4">
        <v>3.55334924795461</v>
      </c>
      <c r="BC40" s="8">
        <f t="shared" si="30"/>
        <v>355.33492479546101</v>
      </c>
      <c r="BD40" s="8">
        <f t="shared" si="31"/>
        <v>0.35533492479546103</v>
      </c>
      <c r="BE40" s="8">
        <f t="shared" si="32"/>
        <v>5.3300238719319153E-2</v>
      </c>
      <c r="BF40" s="9">
        <f t="shared" si="64"/>
        <v>8.4732338477252317E-5</v>
      </c>
      <c r="BG40" s="4">
        <v>3.70057393821117</v>
      </c>
      <c r="BH40" s="8">
        <f t="shared" si="33"/>
        <v>370.05739382111699</v>
      </c>
      <c r="BI40" s="8">
        <f t="shared" si="34"/>
        <v>0.37005739382111696</v>
      </c>
      <c r="BJ40" s="8">
        <f t="shared" si="35"/>
        <v>5.5508609073167542E-2</v>
      </c>
      <c r="BK40" s="9">
        <f t="shared" si="65"/>
        <v>8.5857275043962582E-5</v>
      </c>
      <c r="BL40" s="4">
        <v>3.7184407144129898</v>
      </c>
      <c r="BM40" s="8">
        <f t="shared" si="36"/>
        <v>371.84407144129898</v>
      </c>
      <c r="BN40" s="8">
        <f t="shared" si="37"/>
        <v>0.371844071441299</v>
      </c>
      <c r="BO40" s="8">
        <f t="shared" si="38"/>
        <v>5.5776610716194851E-2</v>
      </c>
      <c r="BP40" s="9">
        <f t="shared" si="66"/>
        <v>8.5199110521246054E-5</v>
      </c>
      <c r="BQ40" s="4">
        <v>3.4844913424366699</v>
      </c>
      <c r="BR40" s="8">
        <f t="shared" si="39"/>
        <v>348.449134243667</v>
      </c>
      <c r="BS40" s="8">
        <f t="shared" si="40"/>
        <v>0.34844913424366702</v>
      </c>
      <c r="BT40" s="8">
        <f t="shared" si="41"/>
        <v>5.226737013655005E-2</v>
      </c>
      <c r="BU40" s="9">
        <f t="shared" si="67"/>
        <v>8.5663261126753382E-5</v>
      </c>
      <c r="BV40" s="4">
        <v>3.4455807904240801</v>
      </c>
      <c r="BW40" s="8">
        <f t="shared" si="42"/>
        <v>344.558079042408</v>
      </c>
      <c r="BX40" s="8">
        <f t="shared" si="43"/>
        <v>0.34455807904240798</v>
      </c>
      <c r="BY40" s="8">
        <f t="shared" si="44"/>
        <v>5.1683711856361197E-2</v>
      </c>
      <c r="BZ40" s="9">
        <f t="shared" si="68"/>
        <v>8.9574158532151307E-5</v>
      </c>
      <c r="CA40" s="4">
        <v>3.51369888346282</v>
      </c>
      <c r="CB40" s="8">
        <f t="shared" si="45"/>
        <v>351.36988834628198</v>
      </c>
      <c r="CC40" s="8">
        <f t="shared" si="46"/>
        <v>0.35136988834628197</v>
      </c>
      <c r="CD40" s="8">
        <f t="shared" si="47"/>
        <v>5.2705483251942291E-2</v>
      </c>
      <c r="CE40" s="9">
        <f t="shared" si="69"/>
        <v>8.8539998749628885E-5</v>
      </c>
      <c r="CF40" s="4">
        <v>0.57985876760836697</v>
      </c>
      <c r="CG40" s="8">
        <f t="shared" si="48"/>
        <v>57.985876760836696</v>
      </c>
      <c r="CH40" s="8">
        <f t="shared" si="49"/>
        <v>5.7985876760836698E-2</v>
      </c>
      <c r="CI40" s="8">
        <f t="shared" si="50"/>
        <v>8.6978815141255036E-3</v>
      </c>
      <c r="CJ40" s="9">
        <f t="shared" si="70"/>
        <v>1.04320638973958E-4</v>
      </c>
      <c r="CK40" s="4">
        <v>1.1586371238536699</v>
      </c>
      <c r="CL40" s="8">
        <f t="shared" si="51"/>
        <v>115.86371238536699</v>
      </c>
      <c r="CM40" s="8">
        <f t="shared" si="52"/>
        <v>0.115863712385367</v>
      </c>
      <c r="CN40" s="8">
        <f t="shared" si="53"/>
        <v>1.737955685780505E-2</v>
      </c>
      <c r="CO40" s="9">
        <f t="shared" si="71"/>
        <v>1.0412761247689158E-4</v>
      </c>
    </row>
    <row r="41" spans="1:93" x14ac:dyDescent="0.25">
      <c r="A41" s="3"/>
      <c r="B41" s="3" t="b">
        <v>0</v>
      </c>
      <c r="C41" s="3" t="s">
        <v>57</v>
      </c>
      <c r="D41" s="4">
        <v>0.50718195172188996</v>
      </c>
      <c r="E41" s="8">
        <f t="shared" si="0"/>
        <v>50.718195172188999</v>
      </c>
      <c r="F41" s="8">
        <f t="shared" si="1"/>
        <v>5.0718195172189E-2</v>
      </c>
      <c r="G41" s="8">
        <f t="shared" si="2"/>
        <v>7.6077292758283495E-3</v>
      </c>
      <c r="H41" s="9">
        <f t="shared" si="54"/>
        <v>1.0017337033568283E-4</v>
      </c>
      <c r="I41" s="1">
        <v>149.23824945624901</v>
      </c>
      <c r="J41" s="8">
        <f t="shared" si="3"/>
        <v>14923.824945624901</v>
      </c>
      <c r="K41" s="8">
        <f t="shared" si="4"/>
        <v>14.923824945624901</v>
      </c>
      <c r="L41" s="8">
        <f t="shared" si="5"/>
        <v>2.238573741843735</v>
      </c>
      <c r="M41" s="9">
        <f t="shared" si="55"/>
        <v>9.2684409476957979E-5</v>
      </c>
      <c r="N41" s="4">
        <v>3.8485791759294399</v>
      </c>
      <c r="O41" s="8">
        <f t="shared" si="6"/>
        <v>384.85791759294398</v>
      </c>
      <c r="P41" s="8">
        <f t="shared" si="7"/>
        <v>0.38485791759294397</v>
      </c>
      <c r="Q41" s="8">
        <f t="shared" si="8"/>
        <v>5.7728687638941595E-2</v>
      </c>
      <c r="R41" s="9">
        <f t="shared" si="56"/>
        <v>8.8165897677544556E-5</v>
      </c>
      <c r="S41" s="4">
        <v>3.4131381515486598</v>
      </c>
      <c r="T41" s="8">
        <f t="shared" si="9"/>
        <v>341.31381515486601</v>
      </c>
      <c r="U41" s="8">
        <f t="shared" si="10"/>
        <v>0.34131381515486603</v>
      </c>
      <c r="V41" s="8">
        <f t="shared" si="11"/>
        <v>5.11970722732299E-2</v>
      </c>
      <c r="W41" s="9">
        <f t="shared" si="57"/>
        <v>9.0524845081422242E-5</v>
      </c>
      <c r="X41" s="4">
        <v>2.9386592704150898</v>
      </c>
      <c r="Y41" s="8">
        <f t="shared" si="12"/>
        <v>293.865927041509</v>
      </c>
      <c r="Z41" s="8">
        <f t="shared" si="13"/>
        <v>0.29386592704150899</v>
      </c>
      <c r="AA41" s="8">
        <f t="shared" si="14"/>
        <v>4.4079889056226347E-2</v>
      </c>
      <c r="AB41" s="9">
        <f t="shared" si="58"/>
        <v>9.2769352892695255E-5</v>
      </c>
      <c r="AC41" s="4">
        <v>2.8268301521625099</v>
      </c>
      <c r="AD41" s="8">
        <f t="shared" si="15"/>
        <v>282.68301521625096</v>
      </c>
      <c r="AE41" s="8">
        <f t="shared" si="16"/>
        <v>0.28268301521625094</v>
      </c>
      <c r="AF41" s="8">
        <f t="shared" si="17"/>
        <v>4.2402452282437643E-2</v>
      </c>
      <c r="AG41" s="9">
        <f t="shared" si="59"/>
        <v>9.1452269228507941E-5</v>
      </c>
      <c r="AH41" s="4">
        <v>2.6719710622180002</v>
      </c>
      <c r="AI41" s="8">
        <f t="shared" si="18"/>
        <v>267.19710622180003</v>
      </c>
      <c r="AJ41" s="8">
        <f t="shared" si="19"/>
        <v>0.26719710622180004</v>
      </c>
      <c r="AK41" s="8">
        <f t="shared" si="20"/>
        <v>4.0079565933270007E-2</v>
      </c>
      <c r="AL41" s="9">
        <f t="shared" si="60"/>
        <v>9.3420471690942609E-5</v>
      </c>
      <c r="AM41" s="4">
        <v>26.406627427476099</v>
      </c>
      <c r="AN41" s="8">
        <f t="shared" si="21"/>
        <v>2640.6627427476101</v>
      </c>
      <c r="AO41" s="8">
        <f t="shared" si="22"/>
        <v>2.6406627427476099</v>
      </c>
      <c r="AP41" s="8">
        <f t="shared" si="23"/>
        <v>0.3960994114121415</v>
      </c>
      <c r="AQ41" s="9">
        <f t="shared" si="61"/>
        <v>9.759164679011636E-5</v>
      </c>
      <c r="AR41" s="4">
        <v>3.07155630940253</v>
      </c>
      <c r="AS41" s="8">
        <f t="shared" si="24"/>
        <v>307.15563094025299</v>
      </c>
      <c r="AT41" s="8">
        <f t="shared" si="25"/>
        <v>0.307155630940253</v>
      </c>
      <c r="AU41" s="8">
        <f t="shared" si="26"/>
        <v>4.6073344641037947E-2</v>
      </c>
      <c r="AV41" s="9">
        <f t="shared" si="62"/>
        <v>9.2534914511048207E-5</v>
      </c>
      <c r="AW41" s="4">
        <v>3.1547357188905498</v>
      </c>
      <c r="AX41" s="8">
        <f t="shared" si="27"/>
        <v>315.47357188905499</v>
      </c>
      <c r="AY41" s="8">
        <f t="shared" si="28"/>
        <v>0.315473571889055</v>
      </c>
      <c r="AZ41" s="8">
        <f t="shared" si="29"/>
        <v>4.7321035783358251E-2</v>
      </c>
      <c r="BA41" s="9">
        <f t="shared" si="63"/>
        <v>9.1450126264411484E-5</v>
      </c>
      <c r="BB41" s="4">
        <v>2.8825063410666099</v>
      </c>
      <c r="BC41" s="8">
        <f t="shared" si="30"/>
        <v>288.25063410666098</v>
      </c>
      <c r="BD41" s="8">
        <f t="shared" si="31"/>
        <v>0.28825063410666096</v>
      </c>
      <c r="BE41" s="8">
        <f t="shared" si="32"/>
        <v>4.3237595115999145E-2</v>
      </c>
      <c r="BF41" s="9">
        <f t="shared" si="64"/>
        <v>8.8757395918580327E-5</v>
      </c>
      <c r="BG41" s="4">
        <v>2.9930204225828798</v>
      </c>
      <c r="BH41" s="8">
        <f t="shared" si="33"/>
        <v>299.302042258288</v>
      </c>
      <c r="BI41" s="8">
        <f t="shared" si="34"/>
        <v>0.29930204225828799</v>
      </c>
      <c r="BJ41" s="8">
        <f t="shared" si="35"/>
        <v>4.4895306338743196E-2</v>
      </c>
      <c r="BK41" s="9">
        <f t="shared" si="65"/>
        <v>9.0102596137732317E-5</v>
      </c>
      <c r="BL41" s="4">
        <v>2.9211659743482699</v>
      </c>
      <c r="BM41" s="8">
        <f t="shared" si="36"/>
        <v>292.11659743482699</v>
      </c>
      <c r="BN41" s="8">
        <f t="shared" si="37"/>
        <v>0.29211659743482699</v>
      </c>
      <c r="BO41" s="8">
        <f t="shared" si="38"/>
        <v>4.3817489615224046E-2</v>
      </c>
      <c r="BP41" s="9">
        <f t="shared" si="66"/>
        <v>8.9982758961634378E-5</v>
      </c>
      <c r="BQ41" s="4">
        <v>2.8015522021271702</v>
      </c>
      <c r="BR41" s="8">
        <f t="shared" si="39"/>
        <v>280.15522021271704</v>
      </c>
      <c r="BS41" s="8">
        <f t="shared" si="40"/>
        <v>0.28015522021271705</v>
      </c>
      <c r="BT41" s="8">
        <f t="shared" si="41"/>
        <v>4.2023283031907555E-2</v>
      </c>
      <c r="BU41" s="9">
        <f t="shared" si="67"/>
        <v>8.9760895968610388E-5</v>
      </c>
      <c r="BV41" s="4">
        <v>2.68991879772239</v>
      </c>
      <c r="BW41" s="8">
        <f t="shared" si="42"/>
        <v>268.99187977223897</v>
      </c>
      <c r="BX41" s="8">
        <f t="shared" si="43"/>
        <v>0.26899187977223898</v>
      </c>
      <c r="BY41" s="8">
        <f t="shared" si="44"/>
        <v>4.0348781965835849E-2</v>
      </c>
      <c r="BZ41" s="9">
        <f t="shared" si="68"/>
        <v>9.4108130488361436E-5</v>
      </c>
      <c r="CA41" s="4">
        <v>2.7933498223537301</v>
      </c>
      <c r="CB41" s="8">
        <f t="shared" si="45"/>
        <v>279.33498223537299</v>
      </c>
      <c r="CC41" s="8">
        <f t="shared" si="46"/>
        <v>0.27933498223537301</v>
      </c>
      <c r="CD41" s="8">
        <f t="shared" si="47"/>
        <v>4.1900247335305951E-2</v>
      </c>
      <c r="CE41" s="9">
        <f t="shared" si="69"/>
        <v>9.2862093116283421E-5</v>
      </c>
      <c r="CF41" s="4">
        <v>0.37395629779244499</v>
      </c>
      <c r="CG41" s="8">
        <f t="shared" si="48"/>
        <v>37.395629779244501</v>
      </c>
      <c r="CH41" s="8">
        <f t="shared" si="49"/>
        <v>3.7395629779244502E-2</v>
      </c>
      <c r="CI41" s="8">
        <f t="shared" si="50"/>
        <v>5.6093444668866748E-3</v>
      </c>
      <c r="CJ41" s="9">
        <f t="shared" si="70"/>
        <v>1.0555605379285353E-4</v>
      </c>
      <c r="CK41" s="4">
        <v>0.89082743801207998</v>
      </c>
      <c r="CL41" s="8">
        <f t="shared" si="51"/>
        <v>89.082743801207997</v>
      </c>
      <c r="CM41" s="8">
        <f t="shared" si="52"/>
        <v>8.9082743801207995E-2</v>
      </c>
      <c r="CN41" s="8">
        <f t="shared" si="53"/>
        <v>1.3362411570181199E-2</v>
      </c>
      <c r="CO41" s="9">
        <f t="shared" si="71"/>
        <v>1.0573447059194112E-4</v>
      </c>
    </row>
    <row r="42" spans="1:93" x14ac:dyDescent="0.25">
      <c r="A42" s="3"/>
      <c r="B42" s="3" t="b">
        <v>0</v>
      </c>
      <c r="C42" s="3" t="s">
        <v>58</v>
      </c>
      <c r="D42" s="4">
        <v>0.26756418570537599</v>
      </c>
      <c r="E42" s="8">
        <f t="shared" si="0"/>
        <v>26.756418570537598</v>
      </c>
      <c r="F42" s="8">
        <f t="shared" si="1"/>
        <v>2.6756418570537597E-2</v>
      </c>
      <c r="G42" s="8">
        <f t="shared" si="2"/>
        <v>4.0134627855806394E-3</v>
      </c>
      <c r="H42" s="9">
        <f t="shared" si="54"/>
        <v>1.0161107693178194E-4</v>
      </c>
      <c r="I42" s="1">
        <v>149.68597904777801</v>
      </c>
      <c r="J42" s="8">
        <f t="shared" si="3"/>
        <v>14968.5979047778</v>
      </c>
      <c r="K42" s="8">
        <f t="shared" si="4"/>
        <v>14.9685979047778</v>
      </c>
      <c r="L42" s="8">
        <f t="shared" si="5"/>
        <v>2.2452896857166698</v>
      </c>
      <c r="M42" s="9">
        <f t="shared" si="55"/>
        <v>8.9998031927784081E-5</v>
      </c>
      <c r="N42" s="4">
        <v>3.2625188849259601</v>
      </c>
      <c r="O42" s="8">
        <f t="shared" si="6"/>
        <v>326.25188849259598</v>
      </c>
      <c r="P42" s="8">
        <f t="shared" si="7"/>
        <v>0.32625188849259595</v>
      </c>
      <c r="Q42" s="8">
        <f t="shared" si="8"/>
        <v>4.8937783273889389E-2</v>
      </c>
      <c r="R42" s="9">
        <f t="shared" si="56"/>
        <v>9.1682259423565442E-5</v>
      </c>
      <c r="S42" s="4">
        <v>2.7833969843005701</v>
      </c>
      <c r="T42" s="8">
        <f t="shared" si="9"/>
        <v>278.33969843005701</v>
      </c>
      <c r="U42" s="8">
        <f t="shared" si="10"/>
        <v>0.27833969843005701</v>
      </c>
      <c r="V42" s="8">
        <f t="shared" si="11"/>
        <v>4.1750954764508554E-2</v>
      </c>
      <c r="W42" s="9">
        <f t="shared" si="57"/>
        <v>9.4303292084910777E-5</v>
      </c>
      <c r="X42" s="4">
        <v>2.3264504307120299</v>
      </c>
      <c r="Y42" s="8">
        <f t="shared" si="12"/>
        <v>232.64504307120299</v>
      </c>
      <c r="Z42" s="8">
        <f t="shared" si="13"/>
        <v>0.23264504307120298</v>
      </c>
      <c r="AA42" s="8">
        <f t="shared" si="14"/>
        <v>3.4896756460680446E-2</v>
      </c>
      <c r="AB42" s="9">
        <f t="shared" si="58"/>
        <v>9.6442605930913621E-5</v>
      </c>
      <c r="AC42" s="4">
        <v>2.2812621059970302</v>
      </c>
      <c r="AD42" s="8">
        <f t="shared" si="15"/>
        <v>228.12621059970303</v>
      </c>
      <c r="AE42" s="8">
        <f t="shared" si="16"/>
        <v>0.22812621059970303</v>
      </c>
      <c r="AF42" s="8">
        <f t="shared" si="17"/>
        <v>3.4218931589955454E-2</v>
      </c>
      <c r="AG42" s="9">
        <f t="shared" si="59"/>
        <v>9.472567750550081E-5</v>
      </c>
      <c r="AH42" s="4">
        <v>2.0442784209445599</v>
      </c>
      <c r="AI42" s="8">
        <f t="shared" si="18"/>
        <v>204.427842094456</v>
      </c>
      <c r="AJ42" s="8">
        <f t="shared" si="19"/>
        <v>0.204427842094456</v>
      </c>
      <c r="AK42" s="8">
        <f t="shared" si="20"/>
        <v>3.0664176314168397E-2</v>
      </c>
      <c r="AL42" s="9">
        <f t="shared" si="60"/>
        <v>9.7186627538583246E-5</v>
      </c>
      <c r="AM42" s="4">
        <v>26.036500431009099</v>
      </c>
      <c r="AN42" s="8">
        <f t="shared" si="21"/>
        <v>2603.6500431009099</v>
      </c>
      <c r="AO42" s="8">
        <f t="shared" si="22"/>
        <v>2.60365004310091</v>
      </c>
      <c r="AP42" s="8">
        <f t="shared" si="23"/>
        <v>0.39054750646513647</v>
      </c>
      <c r="AQ42" s="9">
        <f t="shared" si="61"/>
        <v>9.9812408768918371E-5</v>
      </c>
      <c r="AR42" s="4">
        <v>2.5646872410262298</v>
      </c>
      <c r="AS42" s="8">
        <f t="shared" si="24"/>
        <v>256.46872410262296</v>
      </c>
      <c r="AT42" s="8">
        <f t="shared" si="25"/>
        <v>0.25646872410262295</v>
      </c>
      <c r="AU42" s="8">
        <f t="shared" si="26"/>
        <v>3.8470308615393439E-2</v>
      </c>
      <c r="AV42" s="9">
        <f t="shared" si="62"/>
        <v>9.5576128921306012E-5</v>
      </c>
      <c r="AW42" s="4">
        <v>2.56457225759699</v>
      </c>
      <c r="AX42" s="8">
        <f t="shared" si="27"/>
        <v>256.45722575969899</v>
      </c>
      <c r="AY42" s="8">
        <f t="shared" si="28"/>
        <v>0.25645722575969898</v>
      </c>
      <c r="AZ42" s="8">
        <f t="shared" si="29"/>
        <v>3.8468583863954846E-2</v>
      </c>
      <c r="BA42" s="9">
        <f t="shared" si="63"/>
        <v>9.4991107032172837E-5</v>
      </c>
      <c r="BB42" s="4">
        <v>2.3050651045894099</v>
      </c>
      <c r="BC42" s="8">
        <f t="shared" si="30"/>
        <v>230.50651045894099</v>
      </c>
      <c r="BD42" s="8">
        <f t="shared" si="31"/>
        <v>0.23050651045894099</v>
      </c>
      <c r="BE42" s="8">
        <f t="shared" si="32"/>
        <v>3.4575976568841149E-2</v>
      </c>
      <c r="BF42" s="9">
        <f t="shared" si="64"/>
        <v>9.2222043337443523E-5</v>
      </c>
      <c r="BG42" s="4">
        <v>2.4026977186780498</v>
      </c>
      <c r="BH42" s="8">
        <f t="shared" si="33"/>
        <v>240.26977186780499</v>
      </c>
      <c r="BI42" s="8">
        <f t="shared" si="34"/>
        <v>0.24026977186780499</v>
      </c>
      <c r="BJ42" s="8">
        <f t="shared" si="35"/>
        <v>3.6040465780170748E-2</v>
      </c>
      <c r="BK42" s="9">
        <f t="shared" si="65"/>
        <v>9.3644532361161298E-5</v>
      </c>
      <c r="BL42" s="4">
        <v>2.3790208291425099</v>
      </c>
      <c r="BM42" s="8">
        <f t="shared" si="36"/>
        <v>237.902082914251</v>
      </c>
      <c r="BN42" s="8">
        <f t="shared" si="37"/>
        <v>0.237902082914251</v>
      </c>
      <c r="BO42" s="8">
        <f t="shared" si="38"/>
        <v>3.5685312437137649E-2</v>
      </c>
      <c r="BP42" s="9">
        <f t="shared" si="66"/>
        <v>9.3235629832868935E-5</v>
      </c>
      <c r="BQ42" s="4">
        <v>2.2611219275818102</v>
      </c>
      <c r="BR42" s="8">
        <f t="shared" si="39"/>
        <v>226.11219275818101</v>
      </c>
      <c r="BS42" s="8">
        <f t="shared" si="40"/>
        <v>0.22611219275818101</v>
      </c>
      <c r="BT42" s="8">
        <f t="shared" si="41"/>
        <v>3.3916828913727153E-2</v>
      </c>
      <c r="BU42" s="9">
        <f t="shared" si="67"/>
        <v>9.3003477615882544E-5</v>
      </c>
      <c r="BV42" s="4">
        <v>2.1334301562812401</v>
      </c>
      <c r="BW42" s="8">
        <f t="shared" si="42"/>
        <v>213.34301562812402</v>
      </c>
      <c r="BX42" s="8">
        <f t="shared" si="43"/>
        <v>0.21334301562812402</v>
      </c>
      <c r="BY42" s="8">
        <f t="shared" si="44"/>
        <v>3.2001452344218605E-2</v>
      </c>
      <c r="BZ42" s="9">
        <f t="shared" si="68"/>
        <v>9.7447062337008335E-5</v>
      </c>
      <c r="CA42" s="4">
        <v>2.1825446434956599</v>
      </c>
      <c r="CB42" s="8">
        <f t="shared" si="45"/>
        <v>218.25446434956598</v>
      </c>
      <c r="CC42" s="8">
        <f t="shared" si="46"/>
        <v>0.21825446434956597</v>
      </c>
      <c r="CD42" s="8">
        <f t="shared" si="47"/>
        <v>3.2738169652434895E-2</v>
      </c>
      <c r="CE42" s="9">
        <f t="shared" si="69"/>
        <v>9.6526924189431842E-5</v>
      </c>
      <c r="CF42" s="4">
        <v>0.25762606021993401</v>
      </c>
      <c r="CG42" s="8">
        <f t="shared" si="48"/>
        <v>25.762606021993399</v>
      </c>
      <c r="CH42" s="8">
        <f t="shared" si="49"/>
        <v>2.5762606021993401E-2</v>
      </c>
      <c r="CI42" s="8">
        <f t="shared" si="50"/>
        <v>3.8643909032990099E-3</v>
      </c>
      <c r="CJ42" s="9">
        <f t="shared" si="70"/>
        <v>1.062540352182886E-4</v>
      </c>
      <c r="CK42" s="4">
        <v>0.68684617093743505</v>
      </c>
      <c r="CL42" s="8">
        <f t="shared" si="51"/>
        <v>68.684617093743512</v>
      </c>
      <c r="CM42" s="8">
        <f t="shared" si="52"/>
        <v>6.8684617093743516E-2</v>
      </c>
      <c r="CN42" s="8">
        <f t="shared" si="53"/>
        <v>1.0302692564061527E-2</v>
      </c>
      <c r="CO42" s="9">
        <f t="shared" si="71"/>
        <v>1.0695835819438899E-4</v>
      </c>
    </row>
    <row r="43" spans="1:93" x14ac:dyDescent="0.25">
      <c r="A43" s="3"/>
      <c r="B43" s="3"/>
      <c r="C43" s="3"/>
      <c r="D43" s="4"/>
      <c r="E43" s="8"/>
      <c r="F43" s="8"/>
      <c r="G43" s="8"/>
      <c r="H43" s="9"/>
      <c r="I43" s="1"/>
      <c r="J43" s="8"/>
      <c r="K43" s="8"/>
      <c r="L43" s="8"/>
      <c r="M43" s="9"/>
      <c r="N43" s="4"/>
      <c r="O43" s="8"/>
      <c r="P43" s="8"/>
      <c r="Q43" s="8"/>
      <c r="R43" s="9"/>
      <c r="S43" s="4"/>
      <c r="T43" s="8"/>
      <c r="U43" s="8"/>
      <c r="V43" s="8"/>
      <c r="W43" s="9"/>
      <c r="X43" s="4"/>
      <c r="Y43" s="8"/>
      <c r="Z43" s="8"/>
      <c r="AA43" s="8"/>
      <c r="AB43" s="9"/>
      <c r="AC43" s="4"/>
      <c r="AD43" s="8"/>
      <c r="AE43" s="8"/>
      <c r="AF43" s="8"/>
      <c r="AG43" s="9"/>
      <c r="AH43" s="4"/>
      <c r="AI43" s="8"/>
      <c r="AJ43" s="8"/>
      <c r="AK43" s="8"/>
      <c r="AL43" s="9"/>
      <c r="AM43" s="4"/>
      <c r="AN43" s="8"/>
      <c r="AO43" s="8"/>
      <c r="AP43" s="8"/>
      <c r="AQ43" s="9"/>
      <c r="AR43" s="4"/>
      <c r="AS43" s="8"/>
      <c r="AT43" s="8"/>
      <c r="AU43" s="8"/>
      <c r="AV43" s="9"/>
      <c r="AW43" s="4"/>
      <c r="AX43" s="8"/>
      <c r="AY43" s="8"/>
      <c r="AZ43" s="8"/>
      <c r="BA43" s="9"/>
      <c r="BB43" s="4"/>
      <c r="BC43" s="8"/>
      <c r="BD43" s="8"/>
      <c r="BE43" s="8"/>
      <c r="BF43" s="9"/>
      <c r="BG43" s="4"/>
      <c r="BH43" s="8"/>
      <c r="BI43" s="8"/>
      <c r="BJ43" s="8"/>
      <c r="BK43" s="9"/>
      <c r="BL43" s="4"/>
      <c r="BM43" s="8"/>
      <c r="BN43" s="8"/>
      <c r="BO43" s="8"/>
      <c r="BP43" s="9"/>
      <c r="BQ43" s="4"/>
      <c r="BR43" s="8"/>
      <c r="BS43" s="8"/>
      <c r="BT43" s="8"/>
      <c r="BU43" s="9"/>
      <c r="BV43" s="4"/>
      <c r="BW43" s="8"/>
      <c r="BX43" s="8"/>
      <c r="BY43" s="8"/>
      <c r="BZ43" s="9"/>
      <c r="CA43" s="4"/>
      <c r="CB43" s="8"/>
      <c r="CC43" s="8"/>
      <c r="CD43" s="8"/>
      <c r="CE43" s="9"/>
      <c r="CF43" s="4"/>
      <c r="CG43" s="8"/>
      <c r="CH43" s="8"/>
      <c r="CI43" s="8"/>
      <c r="CJ43" s="9"/>
      <c r="CK43" s="4"/>
      <c r="CL43" s="8"/>
      <c r="CM43" s="8"/>
      <c r="CN43" s="8"/>
      <c r="CO43" s="9"/>
    </row>
    <row r="44" spans="1:93" x14ac:dyDescent="0.25">
      <c r="A44" s="3"/>
      <c r="B44" s="3" t="b">
        <v>0</v>
      </c>
      <c r="C44" s="3" t="s">
        <v>59</v>
      </c>
      <c r="D44" s="4">
        <v>7.9396440609623902</v>
      </c>
      <c r="E44" s="8">
        <f t="shared" si="0"/>
        <v>793.96440609623903</v>
      </c>
      <c r="F44" s="8">
        <f t="shared" si="1"/>
        <v>0.79396440609623908</v>
      </c>
      <c r="G44" s="8">
        <f t="shared" si="2"/>
        <v>0.11909466091443585</v>
      </c>
      <c r="H44" s="9">
        <f t="shared" si="54"/>
        <v>5.5578597680239836E-5</v>
      </c>
      <c r="I44" s="1">
        <v>155.955723742998</v>
      </c>
      <c r="J44" s="8">
        <f t="shared" si="3"/>
        <v>15595.5723742998</v>
      </c>
      <c r="K44" s="8">
        <f t="shared" si="4"/>
        <v>15.595572374299799</v>
      </c>
      <c r="L44" s="8">
        <f t="shared" si="5"/>
        <v>2.3393358561449697</v>
      </c>
      <c r="M44" s="9">
        <f t="shared" si="55"/>
        <v>5.2379563756464086E-5</v>
      </c>
      <c r="N44" s="4">
        <v>11.696210683111801</v>
      </c>
      <c r="O44" s="8">
        <f t="shared" si="6"/>
        <v>1169.6210683111801</v>
      </c>
      <c r="P44" s="8">
        <f t="shared" si="7"/>
        <v>1.1696210683111801</v>
      </c>
      <c r="Q44" s="8">
        <f t="shared" si="8"/>
        <v>0.175443160246677</v>
      </c>
      <c r="R44" s="9">
        <f t="shared" si="56"/>
        <v>4.1080108634450393E-5</v>
      </c>
      <c r="S44" s="4">
        <v>11.237599636523999</v>
      </c>
      <c r="T44" s="8">
        <f t="shared" si="9"/>
        <v>1123.7599636523998</v>
      </c>
      <c r="U44" s="8">
        <f t="shared" si="10"/>
        <v>1.1237599636523998</v>
      </c>
      <c r="V44" s="8">
        <f t="shared" si="11"/>
        <v>0.16856399454785997</v>
      </c>
      <c r="W44" s="9">
        <f t="shared" si="57"/>
        <v>4.3578076171570213E-5</v>
      </c>
      <c r="X44" s="4">
        <v>10.8434824885792</v>
      </c>
      <c r="Y44" s="8">
        <f t="shared" si="12"/>
        <v>1084.34824885792</v>
      </c>
      <c r="Z44" s="8">
        <f t="shared" si="13"/>
        <v>1.0843482488579199</v>
      </c>
      <c r="AA44" s="8">
        <f t="shared" si="14"/>
        <v>0.16265223732868797</v>
      </c>
      <c r="AB44" s="9">
        <f t="shared" si="58"/>
        <v>4.5340413583710603E-5</v>
      </c>
      <c r="AC44" s="4">
        <v>10.609654318288801</v>
      </c>
      <c r="AD44" s="8">
        <f t="shared" si="15"/>
        <v>1060.9654318288801</v>
      </c>
      <c r="AE44" s="8">
        <f t="shared" si="16"/>
        <v>1.0609654318288801</v>
      </c>
      <c r="AF44" s="8">
        <f t="shared" si="17"/>
        <v>0.15914481477433201</v>
      </c>
      <c r="AG44" s="9">
        <f t="shared" si="59"/>
        <v>4.4755324231750194E-5</v>
      </c>
      <c r="AH44" s="4">
        <v>10.2900586757172</v>
      </c>
      <c r="AI44" s="8">
        <f t="shared" si="18"/>
        <v>1029.00586757172</v>
      </c>
      <c r="AJ44" s="8">
        <f t="shared" si="19"/>
        <v>1.02900586757172</v>
      </c>
      <c r="AK44" s="8">
        <f t="shared" si="20"/>
        <v>0.15435088013575798</v>
      </c>
      <c r="AL44" s="9">
        <f t="shared" si="60"/>
        <v>4.7711946009947411E-5</v>
      </c>
      <c r="AM44" s="4">
        <v>34.053568933788398</v>
      </c>
      <c r="AN44" s="8">
        <f t="shared" si="21"/>
        <v>3405.3568933788397</v>
      </c>
      <c r="AO44" s="8">
        <f t="shared" si="22"/>
        <v>3.4053568933788396</v>
      </c>
      <c r="AP44" s="8">
        <f t="shared" si="23"/>
        <v>0.51080353400682588</v>
      </c>
      <c r="AQ44" s="9">
        <f t="shared" si="61"/>
        <v>5.1709997752242611E-5</v>
      </c>
      <c r="AR44" s="4">
        <v>11.0191732585187</v>
      </c>
      <c r="AS44" s="8">
        <f t="shared" si="24"/>
        <v>1101.9173258518699</v>
      </c>
      <c r="AT44" s="8">
        <f t="shared" si="25"/>
        <v>1.10191732585187</v>
      </c>
      <c r="AU44" s="8">
        <f t="shared" si="26"/>
        <v>0.16528759887778049</v>
      </c>
      <c r="AV44" s="9">
        <f t="shared" si="62"/>
        <v>4.4849212816351195E-5</v>
      </c>
      <c r="AW44" s="4">
        <v>11.033093926173001</v>
      </c>
      <c r="AX44" s="8">
        <f t="shared" si="27"/>
        <v>1103.3093926173001</v>
      </c>
      <c r="AY44" s="8">
        <f t="shared" si="28"/>
        <v>1.1033093926173001</v>
      </c>
      <c r="AZ44" s="8">
        <f t="shared" si="29"/>
        <v>0.16549640889259501</v>
      </c>
      <c r="BA44" s="9">
        <f t="shared" si="63"/>
        <v>4.4179977020716777E-5</v>
      </c>
      <c r="BB44" s="4">
        <v>10.534052596292099</v>
      </c>
      <c r="BC44" s="8">
        <f t="shared" si="30"/>
        <v>1053.4052596292099</v>
      </c>
      <c r="BD44" s="8">
        <f t="shared" si="31"/>
        <v>1.0534052596292098</v>
      </c>
      <c r="BE44" s="8">
        <f t="shared" si="32"/>
        <v>0.15801078894438148</v>
      </c>
      <c r="BF44" s="9">
        <f t="shared" si="64"/>
        <v>4.2848118387227397E-5</v>
      </c>
      <c r="BG44" s="4">
        <v>10.8596494170834</v>
      </c>
      <c r="BH44" s="8">
        <f t="shared" si="33"/>
        <v>1085.9649417083399</v>
      </c>
      <c r="BI44" s="8">
        <f t="shared" si="34"/>
        <v>1.0859649417083399</v>
      </c>
      <c r="BJ44" s="8">
        <f t="shared" si="35"/>
        <v>0.16289474125625097</v>
      </c>
      <c r="BK44" s="9">
        <f t="shared" si="65"/>
        <v>4.2902822170729206E-5</v>
      </c>
      <c r="BL44" s="4">
        <v>10.9160064301738</v>
      </c>
      <c r="BM44" s="8">
        <f t="shared" si="36"/>
        <v>1091.60064301738</v>
      </c>
      <c r="BN44" s="8">
        <f t="shared" si="37"/>
        <v>1.0916006430173799</v>
      </c>
      <c r="BO44" s="8">
        <f t="shared" si="38"/>
        <v>0.16374009645260698</v>
      </c>
      <c r="BP44" s="9">
        <f t="shared" si="66"/>
        <v>4.2013716226681207E-5</v>
      </c>
      <c r="BQ44" s="4">
        <v>10.7383923509101</v>
      </c>
      <c r="BR44" s="8">
        <f t="shared" si="39"/>
        <v>1073.8392350910101</v>
      </c>
      <c r="BS44" s="8">
        <f t="shared" si="40"/>
        <v>1.0738392350910102</v>
      </c>
      <c r="BT44" s="8">
        <f t="shared" si="41"/>
        <v>0.16107588526365152</v>
      </c>
      <c r="BU44" s="9">
        <f t="shared" si="67"/>
        <v>4.2139855075912803E-5</v>
      </c>
      <c r="BV44" s="4">
        <v>10.878902573849</v>
      </c>
      <c r="BW44" s="8">
        <f t="shared" si="42"/>
        <v>1087.8902573849</v>
      </c>
      <c r="BX44" s="8">
        <f t="shared" si="43"/>
        <v>1.0878902573849001</v>
      </c>
      <c r="BY44" s="8">
        <f t="shared" si="44"/>
        <v>0.16318353860773502</v>
      </c>
      <c r="BZ44" s="9">
        <f t="shared" si="68"/>
        <v>4.4974227831601777E-5</v>
      </c>
      <c r="CA44" s="4">
        <v>10.8704393134981</v>
      </c>
      <c r="CB44" s="8">
        <f t="shared" si="45"/>
        <v>1087.04393134981</v>
      </c>
      <c r="CC44" s="8">
        <f t="shared" si="46"/>
        <v>1.0870439313498099</v>
      </c>
      <c r="CD44" s="8">
        <f t="shared" si="47"/>
        <v>0.16305658970247147</v>
      </c>
      <c r="CE44" s="9">
        <f t="shared" si="69"/>
        <v>4.4399556169417208E-5</v>
      </c>
      <c r="CF44" s="4">
        <v>6.5547066918249399</v>
      </c>
      <c r="CG44" s="8">
        <f t="shared" si="48"/>
        <v>655.47066918249402</v>
      </c>
      <c r="CH44" s="8">
        <f t="shared" si="49"/>
        <v>0.65547066918249397</v>
      </c>
      <c r="CI44" s="8">
        <f t="shared" si="50"/>
        <v>9.8320600377374098E-2</v>
      </c>
      <c r="CJ44" s="9">
        <f t="shared" si="70"/>
        <v>6.8471551428658556E-5</v>
      </c>
      <c r="CK44" s="4">
        <v>7.2566610960012596</v>
      </c>
      <c r="CL44" s="8">
        <f t="shared" si="51"/>
        <v>725.66610960012599</v>
      </c>
      <c r="CM44" s="8">
        <f t="shared" si="52"/>
        <v>0.72566610960012601</v>
      </c>
      <c r="CN44" s="8">
        <f t="shared" si="53"/>
        <v>0.1088499164400189</v>
      </c>
      <c r="CO44" s="9">
        <f t="shared" si="71"/>
        <v>6.753946864400604E-5</v>
      </c>
    </row>
    <row r="45" spans="1:93" x14ac:dyDescent="0.25">
      <c r="A45" s="3"/>
      <c r="B45" s="3" t="b">
        <v>0</v>
      </c>
      <c r="C45" s="3" t="s">
        <v>60</v>
      </c>
      <c r="D45" s="4">
        <v>4.8991316426074896</v>
      </c>
      <c r="E45" s="8">
        <f t="shared" si="0"/>
        <v>489.91316426074894</v>
      </c>
      <c r="F45" s="8">
        <f t="shared" si="1"/>
        <v>0.48991316426074893</v>
      </c>
      <c r="G45" s="8">
        <f t="shared" si="2"/>
        <v>7.3486974639112343E-2</v>
      </c>
      <c r="H45" s="9">
        <f t="shared" si="54"/>
        <v>7.382167219036924E-5</v>
      </c>
      <c r="I45" s="1">
        <v>154.11877184917199</v>
      </c>
      <c r="J45" s="8">
        <f t="shared" si="3"/>
        <v>15411.877184917199</v>
      </c>
      <c r="K45" s="8">
        <f t="shared" si="4"/>
        <v>15.411877184917198</v>
      </c>
      <c r="L45" s="8">
        <f t="shared" si="5"/>
        <v>2.3117815777375799</v>
      </c>
      <c r="M45" s="9">
        <f t="shared" si="55"/>
        <v>6.3401275119420042E-5</v>
      </c>
      <c r="N45" s="4">
        <v>9.3573760841600695</v>
      </c>
      <c r="O45" s="8">
        <f t="shared" si="6"/>
        <v>935.73760841600699</v>
      </c>
      <c r="P45" s="8">
        <f t="shared" si="7"/>
        <v>0.93573760841600695</v>
      </c>
      <c r="Q45" s="8">
        <f t="shared" si="8"/>
        <v>0.14036064126240103</v>
      </c>
      <c r="R45" s="9">
        <f t="shared" si="56"/>
        <v>5.5113116228160789E-5</v>
      </c>
      <c r="S45" s="4">
        <v>8.7462687336152403</v>
      </c>
      <c r="T45" s="8">
        <f t="shared" si="9"/>
        <v>874.62687336152408</v>
      </c>
      <c r="U45" s="8">
        <f t="shared" si="10"/>
        <v>0.87462687336152412</v>
      </c>
      <c r="V45" s="8">
        <f t="shared" si="11"/>
        <v>0.13119403100422861</v>
      </c>
      <c r="W45" s="9">
        <f t="shared" si="57"/>
        <v>5.8526061589022763E-5</v>
      </c>
      <c r="X45" s="4">
        <v>8.2534752288235502</v>
      </c>
      <c r="Y45" s="8">
        <f t="shared" si="12"/>
        <v>825.34752288235507</v>
      </c>
      <c r="Z45" s="8">
        <f t="shared" si="13"/>
        <v>0.82534752288235502</v>
      </c>
      <c r="AA45" s="8">
        <f t="shared" si="14"/>
        <v>0.12380212843235325</v>
      </c>
      <c r="AB45" s="9">
        <f t="shared" si="58"/>
        <v>6.0880457142244496E-5</v>
      </c>
      <c r="AC45" s="4">
        <v>8.0834895087694694</v>
      </c>
      <c r="AD45" s="8">
        <f t="shared" si="15"/>
        <v>808.3489508769469</v>
      </c>
      <c r="AE45" s="8">
        <f t="shared" si="16"/>
        <v>0.80834895087694691</v>
      </c>
      <c r="AF45" s="8">
        <f t="shared" si="17"/>
        <v>0.12125234263154203</v>
      </c>
      <c r="AG45" s="9">
        <f t="shared" si="59"/>
        <v>5.9912313088866185E-5</v>
      </c>
      <c r="AH45" s="4">
        <v>7.6812884318863901</v>
      </c>
      <c r="AI45" s="8">
        <f t="shared" si="18"/>
        <v>768.12884318863905</v>
      </c>
      <c r="AJ45" s="8">
        <f t="shared" si="19"/>
        <v>0.76812884318863905</v>
      </c>
      <c r="AK45" s="8">
        <f t="shared" si="20"/>
        <v>0.11521932647829586</v>
      </c>
      <c r="AL45" s="9">
        <f t="shared" si="60"/>
        <v>6.3364567472932263E-5</v>
      </c>
      <c r="AM45" s="4">
        <v>31.5602264568289</v>
      </c>
      <c r="AN45" s="8">
        <f t="shared" si="21"/>
        <v>3156.02264568289</v>
      </c>
      <c r="AO45" s="8">
        <f t="shared" si="22"/>
        <v>3.1560226456828899</v>
      </c>
      <c r="AP45" s="8">
        <f t="shared" si="23"/>
        <v>0.47340339685243349</v>
      </c>
      <c r="AQ45" s="9">
        <f t="shared" si="61"/>
        <v>6.6670052613999566E-5</v>
      </c>
      <c r="AR45" s="4">
        <v>8.4676797776031592</v>
      </c>
      <c r="AS45" s="8">
        <f t="shared" si="24"/>
        <v>846.76797776031594</v>
      </c>
      <c r="AT45" s="8">
        <f t="shared" si="25"/>
        <v>0.84676797776031598</v>
      </c>
      <c r="AU45" s="8">
        <f t="shared" si="26"/>
        <v>0.1270151966640474</v>
      </c>
      <c r="AV45" s="9">
        <f t="shared" si="62"/>
        <v>6.0158173701844428E-5</v>
      </c>
      <c r="AW45" s="4">
        <v>8.4584340539158003</v>
      </c>
      <c r="AX45" s="8">
        <f t="shared" si="27"/>
        <v>845.84340539158006</v>
      </c>
      <c r="AY45" s="8">
        <f t="shared" si="28"/>
        <v>0.84584340539158009</v>
      </c>
      <c r="AZ45" s="8">
        <f t="shared" si="29"/>
        <v>0.12687651080873702</v>
      </c>
      <c r="BA45" s="9">
        <f t="shared" si="63"/>
        <v>5.9627936254259969E-5</v>
      </c>
      <c r="BB45" s="4">
        <v>8.2245109221383199</v>
      </c>
      <c r="BC45" s="8">
        <f t="shared" si="30"/>
        <v>822.451092213832</v>
      </c>
      <c r="BD45" s="8">
        <f t="shared" si="31"/>
        <v>0.82245109221383195</v>
      </c>
      <c r="BE45" s="8">
        <f t="shared" si="32"/>
        <v>0.12336766383207479</v>
      </c>
      <c r="BF45" s="9">
        <f t="shared" si="64"/>
        <v>5.670536843215007E-5</v>
      </c>
      <c r="BG45" s="4">
        <v>8.4449759599868006</v>
      </c>
      <c r="BH45" s="8">
        <f t="shared" si="33"/>
        <v>844.49759599868003</v>
      </c>
      <c r="BI45" s="8">
        <f t="shared" si="34"/>
        <v>0.84449759599868002</v>
      </c>
      <c r="BJ45" s="8">
        <f t="shared" si="35"/>
        <v>0.126674639399802</v>
      </c>
      <c r="BK45" s="9">
        <f t="shared" si="65"/>
        <v>5.7390862913308792E-5</v>
      </c>
      <c r="BL45" s="4">
        <v>8.3225116770698708</v>
      </c>
      <c r="BM45" s="8">
        <f t="shared" si="36"/>
        <v>832.25116770698708</v>
      </c>
      <c r="BN45" s="8">
        <f t="shared" si="37"/>
        <v>0.83225116770698704</v>
      </c>
      <c r="BO45" s="8">
        <f t="shared" si="38"/>
        <v>0.12483767515604804</v>
      </c>
      <c r="BP45" s="9">
        <f t="shared" si="66"/>
        <v>5.7574684745304784E-5</v>
      </c>
      <c r="BQ45" s="4">
        <v>8.1860102210060894</v>
      </c>
      <c r="BR45" s="8">
        <f t="shared" si="39"/>
        <v>818.60102210060893</v>
      </c>
      <c r="BS45" s="8">
        <f t="shared" si="40"/>
        <v>0.81860102210060892</v>
      </c>
      <c r="BT45" s="8">
        <f t="shared" si="41"/>
        <v>0.12279015331509133</v>
      </c>
      <c r="BU45" s="9">
        <f t="shared" si="67"/>
        <v>5.7454147855336877E-5</v>
      </c>
      <c r="BV45" s="4">
        <v>8.2388209827345698</v>
      </c>
      <c r="BW45" s="8">
        <f t="shared" si="42"/>
        <v>823.88209827345702</v>
      </c>
      <c r="BX45" s="8">
        <f t="shared" si="43"/>
        <v>0.82388209827345704</v>
      </c>
      <c r="BY45" s="8">
        <f t="shared" si="44"/>
        <v>0.12358231474101855</v>
      </c>
      <c r="BZ45" s="9">
        <f t="shared" si="68"/>
        <v>6.0814717378288362E-5</v>
      </c>
      <c r="CA45" s="4">
        <v>8.22624276557187</v>
      </c>
      <c r="CB45" s="8">
        <f t="shared" si="45"/>
        <v>822.62427655718705</v>
      </c>
      <c r="CC45" s="8">
        <f t="shared" si="46"/>
        <v>0.82262427655718706</v>
      </c>
      <c r="CD45" s="8">
        <f t="shared" si="47"/>
        <v>0.12339364148357805</v>
      </c>
      <c r="CE45" s="9">
        <f t="shared" si="69"/>
        <v>6.0264735456974575E-5</v>
      </c>
      <c r="CF45" s="4">
        <v>3.4814425782621399</v>
      </c>
      <c r="CG45" s="8">
        <f t="shared" si="48"/>
        <v>348.14425782621402</v>
      </c>
      <c r="CH45" s="8">
        <f t="shared" si="49"/>
        <v>0.348144257826214</v>
      </c>
      <c r="CI45" s="8">
        <f t="shared" si="50"/>
        <v>5.2221638673932098E-2</v>
      </c>
      <c r="CJ45" s="9">
        <f t="shared" si="70"/>
        <v>8.6911136110035361E-5</v>
      </c>
      <c r="CK45" s="4">
        <v>4.3686364584754198</v>
      </c>
      <c r="CL45" s="8">
        <f t="shared" si="51"/>
        <v>436.86364584754199</v>
      </c>
      <c r="CM45" s="8">
        <f t="shared" si="52"/>
        <v>0.436863645847542</v>
      </c>
      <c r="CN45" s="8">
        <f t="shared" si="53"/>
        <v>6.5529546877131292E-2</v>
      </c>
      <c r="CO45" s="9">
        <f t="shared" si="71"/>
        <v>8.4867616469161078E-5</v>
      </c>
    </row>
    <row r="46" spans="1:93" x14ac:dyDescent="0.25">
      <c r="A46" s="3"/>
      <c r="B46" s="3" t="b">
        <v>0</v>
      </c>
      <c r="C46" s="3" t="s">
        <v>61</v>
      </c>
      <c r="D46" s="4">
        <v>3.21728242068514</v>
      </c>
      <c r="E46" s="8">
        <f t="shared" si="0"/>
        <v>321.72824206851402</v>
      </c>
      <c r="F46" s="8">
        <f t="shared" si="1"/>
        <v>0.32172824206851403</v>
      </c>
      <c r="G46" s="8">
        <f t="shared" si="2"/>
        <v>4.82592363102771E-2</v>
      </c>
      <c r="H46" s="9">
        <f t="shared" si="54"/>
        <v>8.3912767521903339E-5</v>
      </c>
      <c r="I46" s="1">
        <v>152.46445853261599</v>
      </c>
      <c r="J46" s="8">
        <f t="shared" si="3"/>
        <v>15246.445853261599</v>
      </c>
      <c r="K46" s="8">
        <f t="shared" si="4"/>
        <v>15.2464458532616</v>
      </c>
      <c r="L46" s="8">
        <f t="shared" si="5"/>
        <v>2.28696687798924</v>
      </c>
      <c r="M46" s="9">
        <f t="shared" si="55"/>
        <v>7.3327155018755968E-5</v>
      </c>
      <c r="N46" s="4">
        <v>7.8276371228137203</v>
      </c>
      <c r="O46" s="8">
        <f t="shared" si="6"/>
        <v>782.76371228137202</v>
      </c>
      <c r="P46" s="8">
        <f t="shared" si="7"/>
        <v>0.78276371228137198</v>
      </c>
      <c r="Q46" s="8">
        <f t="shared" si="8"/>
        <v>0.11741455684220579</v>
      </c>
      <c r="R46" s="9">
        <f t="shared" si="56"/>
        <v>6.4291549996238872E-5</v>
      </c>
      <c r="S46" s="4">
        <v>7.2659154617064701</v>
      </c>
      <c r="T46" s="8">
        <f t="shared" si="9"/>
        <v>726.59154617064701</v>
      </c>
      <c r="U46" s="8">
        <f t="shared" si="10"/>
        <v>0.72659154617064703</v>
      </c>
      <c r="V46" s="8">
        <f t="shared" si="11"/>
        <v>0.10898873192559705</v>
      </c>
      <c r="W46" s="9">
        <f t="shared" si="57"/>
        <v>6.7408181220475382E-5</v>
      </c>
      <c r="X46" s="4">
        <v>6.7084566521790201</v>
      </c>
      <c r="Y46" s="8">
        <f t="shared" si="12"/>
        <v>670.84566521790202</v>
      </c>
      <c r="Z46" s="8">
        <f t="shared" si="13"/>
        <v>0.67084566521790201</v>
      </c>
      <c r="AA46" s="8">
        <f t="shared" si="14"/>
        <v>0.1006268497826853</v>
      </c>
      <c r="AB46" s="9">
        <f t="shared" si="58"/>
        <v>7.0150568602111668E-5</v>
      </c>
      <c r="AC46" s="4">
        <v>6.5750475602874801</v>
      </c>
      <c r="AD46" s="8">
        <f t="shared" si="15"/>
        <v>657.50475602874803</v>
      </c>
      <c r="AE46" s="8">
        <f t="shared" si="16"/>
        <v>0.65750475602874803</v>
      </c>
      <c r="AF46" s="8">
        <f t="shared" si="17"/>
        <v>9.8625713404312199E-2</v>
      </c>
      <c r="AG46" s="9">
        <f t="shared" si="59"/>
        <v>6.8962964779758113E-5</v>
      </c>
      <c r="AH46" s="4">
        <v>6.2189447101410096</v>
      </c>
      <c r="AI46" s="8">
        <f t="shared" si="18"/>
        <v>621.89447101410099</v>
      </c>
      <c r="AJ46" s="8">
        <f t="shared" si="19"/>
        <v>0.621894471014101</v>
      </c>
      <c r="AK46" s="8">
        <f t="shared" si="20"/>
        <v>9.3284170652115153E-2</v>
      </c>
      <c r="AL46" s="9">
        <f t="shared" si="60"/>
        <v>7.2138629803404557E-5</v>
      </c>
      <c r="AM46" s="4">
        <v>29.932438907112001</v>
      </c>
      <c r="AN46" s="8">
        <f t="shared" si="21"/>
        <v>2993.2438907112</v>
      </c>
      <c r="AO46" s="8">
        <f t="shared" si="22"/>
        <v>2.9932438907112</v>
      </c>
      <c r="AP46" s="8">
        <f t="shared" si="23"/>
        <v>0.44898658360667998</v>
      </c>
      <c r="AQ46" s="9">
        <f t="shared" si="61"/>
        <v>7.6436777912300966E-5</v>
      </c>
      <c r="AR46" s="4">
        <v>7.1921259467577503</v>
      </c>
      <c r="AS46" s="8">
        <f t="shared" si="24"/>
        <v>719.21259467577499</v>
      </c>
      <c r="AT46" s="8">
        <f t="shared" si="25"/>
        <v>0.71921259467577503</v>
      </c>
      <c r="AU46" s="8">
        <f t="shared" si="26"/>
        <v>0.10788188920136625</v>
      </c>
      <c r="AV46" s="9">
        <f t="shared" si="62"/>
        <v>6.7811496686916888E-5</v>
      </c>
      <c r="AW46" s="4">
        <v>7.0735460953770399</v>
      </c>
      <c r="AX46" s="8">
        <f t="shared" si="27"/>
        <v>707.35460953770394</v>
      </c>
      <c r="AY46" s="8">
        <f t="shared" si="28"/>
        <v>0.7073546095377039</v>
      </c>
      <c r="AZ46" s="8">
        <f t="shared" si="29"/>
        <v>0.10610319143065558</v>
      </c>
      <c r="BA46" s="9">
        <f t="shared" si="63"/>
        <v>6.7937264005492554E-5</v>
      </c>
      <c r="BB46" s="4">
        <v>6.7600780775279601</v>
      </c>
      <c r="BC46" s="8">
        <f t="shared" si="30"/>
        <v>676.007807752796</v>
      </c>
      <c r="BD46" s="8">
        <f t="shared" si="31"/>
        <v>0.67600780775279601</v>
      </c>
      <c r="BE46" s="8">
        <f t="shared" si="32"/>
        <v>0.1014011711629194</v>
      </c>
      <c r="BF46" s="9">
        <f t="shared" si="64"/>
        <v>6.5491965499812221E-5</v>
      </c>
      <c r="BG46" s="4">
        <v>6.9408844282748001</v>
      </c>
      <c r="BH46" s="8">
        <f t="shared" si="33"/>
        <v>694.08844282747998</v>
      </c>
      <c r="BI46" s="8">
        <f t="shared" si="34"/>
        <v>0.69408844282747995</v>
      </c>
      <c r="BJ46" s="8">
        <f t="shared" si="35"/>
        <v>0.10411326642412198</v>
      </c>
      <c r="BK46" s="9">
        <f t="shared" si="65"/>
        <v>6.64154121035808E-5</v>
      </c>
      <c r="BL46" s="4">
        <v>6.9688793950692096</v>
      </c>
      <c r="BM46" s="8">
        <f t="shared" si="36"/>
        <v>696.88793950692093</v>
      </c>
      <c r="BN46" s="8">
        <f t="shared" si="37"/>
        <v>0.69688793950692096</v>
      </c>
      <c r="BO46" s="8">
        <f t="shared" si="38"/>
        <v>0.10453319092603815</v>
      </c>
      <c r="BP46" s="9">
        <f t="shared" si="66"/>
        <v>6.5696478437308748E-5</v>
      </c>
      <c r="BQ46" s="4">
        <v>6.6478046080375899</v>
      </c>
      <c r="BR46" s="8">
        <f t="shared" si="39"/>
        <v>664.78046080375896</v>
      </c>
      <c r="BS46" s="8">
        <f t="shared" si="40"/>
        <v>0.66478046080375897</v>
      </c>
      <c r="BT46" s="8">
        <f t="shared" si="41"/>
        <v>9.9717069120563842E-2</v>
      </c>
      <c r="BU46" s="9">
        <f t="shared" si="67"/>
        <v>6.6683381533147874E-5</v>
      </c>
      <c r="BV46" s="4">
        <v>6.6242012828728001</v>
      </c>
      <c r="BW46" s="8">
        <f t="shared" si="42"/>
        <v>662.42012828728002</v>
      </c>
      <c r="BX46" s="8">
        <f t="shared" si="43"/>
        <v>0.66242012828728003</v>
      </c>
      <c r="BY46" s="8">
        <f t="shared" si="44"/>
        <v>9.9363019243092002E-2</v>
      </c>
      <c r="BZ46" s="9">
        <f t="shared" si="68"/>
        <v>7.0502435577458986E-5</v>
      </c>
      <c r="CA46" s="4">
        <v>6.73373260949207</v>
      </c>
      <c r="CB46" s="8">
        <f t="shared" si="45"/>
        <v>673.37326094920695</v>
      </c>
      <c r="CC46" s="8">
        <f t="shared" si="46"/>
        <v>0.67337326094920691</v>
      </c>
      <c r="CD46" s="8">
        <f t="shared" si="47"/>
        <v>0.10100598914238103</v>
      </c>
      <c r="CE46" s="9">
        <f t="shared" si="69"/>
        <v>6.9219796393453397E-5</v>
      </c>
      <c r="CF46" s="4">
        <v>2.12782649807288</v>
      </c>
      <c r="CG46" s="8">
        <f t="shared" si="48"/>
        <v>212.78264980728801</v>
      </c>
      <c r="CH46" s="8">
        <f t="shared" si="49"/>
        <v>0.212782649807288</v>
      </c>
      <c r="CI46" s="8">
        <f t="shared" si="50"/>
        <v>3.1917397471093199E-2</v>
      </c>
      <c r="CJ46" s="9">
        <f t="shared" si="70"/>
        <v>9.5032832591170915E-5</v>
      </c>
      <c r="CK46" s="4">
        <v>2.9437463675322002</v>
      </c>
      <c r="CL46" s="8">
        <f t="shared" si="51"/>
        <v>294.37463675322005</v>
      </c>
      <c r="CM46" s="8">
        <f t="shared" si="52"/>
        <v>0.29437463675322006</v>
      </c>
      <c r="CN46" s="8">
        <f t="shared" si="53"/>
        <v>4.4156195512983006E-2</v>
      </c>
      <c r="CO46" s="9">
        <f t="shared" si="71"/>
        <v>9.3416957014820406E-5</v>
      </c>
    </row>
    <row r="47" spans="1:93" x14ac:dyDescent="0.25">
      <c r="A47" s="3"/>
      <c r="B47" s="3" t="b">
        <v>0</v>
      </c>
      <c r="C47" s="3" t="s">
        <v>62</v>
      </c>
      <c r="D47" s="4">
        <v>1.5562907238647701</v>
      </c>
      <c r="E47" s="8">
        <f t="shared" si="0"/>
        <v>155.62907238647702</v>
      </c>
      <c r="F47" s="8">
        <f t="shared" si="1"/>
        <v>0.15562907238647702</v>
      </c>
      <c r="G47" s="8">
        <f t="shared" si="2"/>
        <v>2.3344360857971553E-2</v>
      </c>
      <c r="H47" s="9">
        <f t="shared" si="54"/>
        <v>9.3878717702825553E-5</v>
      </c>
      <c r="I47" s="1">
        <v>150.51220535906899</v>
      </c>
      <c r="J47" s="8">
        <f t="shared" si="3"/>
        <v>15051.220535906899</v>
      </c>
      <c r="K47" s="8">
        <f t="shared" si="4"/>
        <v>15.0512205359069</v>
      </c>
      <c r="L47" s="8">
        <f t="shared" si="5"/>
        <v>2.2576830803860348</v>
      </c>
      <c r="M47" s="9">
        <f t="shared" si="55"/>
        <v>8.5040674060038064E-5</v>
      </c>
      <c r="N47" s="4">
        <v>5.7738742591791503</v>
      </c>
      <c r="O47" s="8">
        <f t="shared" si="6"/>
        <v>577.38742591791504</v>
      </c>
      <c r="P47" s="8">
        <f t="shared" si="7"/>
        <v>0.57738742591791503</v>
      </c>
      <c r="Q47" s="8">
        <f t="shared" si="8"/>
        <v>8.6608113887687257E-2</v>
      </c>
      <c r="R47" s="9">
        <f t="shared" si="56"/>
        <v>7.6614127178046301E-5</v>
      </c>
      <c r="S47" s="4">
        <v>5.06511632270497</v>
      </c>
      <c r="T47" s="8">
        <f t="shared" si="9"/>
        <v>506.51163227049699</v>
      </c>
      <c r="U47" s="8">
        <f t="shared" si="10"/>
        <v>0.506511632270497</v>
      </c>
      <c r="V47" s="8">
        <f t="shared" si="11"/>
        <v>7.5976744840574553E-2</v>
      </c>
      <c r="W47" s="9">
        <f t="shared" si="57"/>
        <v>8.0612976054484381E-5</v>
      </c>
      <c r="X47" s="4">
        <v>4.6354112734160999</v>
      </c>
      <c r="Y47" s="8">
        <f t="shared" si="12"/>
        <v>463.54112734160998</v>
      </c>
      <c r="Z47" s="8">
        <f t="shared" si="13"/>
        <v>0.46354112734160996</v>
      </c>
      <c r="AA47" s="8">
        <f t="shared" si="14"/>
        <v>6.9531169101241491E-2</v>
      </c>
      <c r="AB47" s="9">
        <f t="shared" si="58"/>
        <v>8.258884087468919E-5</v>
      </c>
      <c r="AC47" s="4">
        <v>4.4622103348727498</v>
      </c>
      <c r="AD47" s="8">
        <f t="shared" si="15"/>
        <v>446.22103348727495</v>
      </c>
      <c r="AE47" s="8">
        <f t="shared" si="16"/>
        <v>0.44622103348727493</v>
      </c>
      <c r="AF47" s="8">
        <f t="shared" si="17"/>
        <v>6.6933155023091231E-2</v>
      </c>
      <c r="AG47" s="9">
        <f t="shared" si="59"/>
        <v>8.1639988132246514E-5</v>
      </c>
      <c r="AH47" s="4">
        <v>4.20468537211236</v>
      </c>
      <c r="AI47" s="8">
        <f t="shared" si="18"/>
        <v>420.46853721123603</v>
      </c>
      <c r="AJ47" s="8">
        <f t="shared" si="19"/>
        <v>0.420468537211236</v>
      </c>
      <c r="AK47" s="8">
        <f t="shared" si="20"/>
        <v>6.3070280581685401E-2</v>
      </c>
      <c r="AL47" s="9">
        <f t="shared" si="60"/>
        <v>8.4224185831576444E-5</v>
      </c>
      <c r="AM47" s="4">
        <v>27.856290197856801</v>
      </c>
      <c r="AN47" s="8">
        <f t="shared" si="21"/>
        <v>2785.6290197856802</v>
      </c>
      <c r="AO47" s="8">
        <f t="shared" si="22"/>
        <v>2.7856290197856803</v>
      </c>
      <c r="AP47" s="8">
        <f t="shared" si="23"/>
        <v>0.41784435296785205</v>
      </c>
      <c r="AQ47" s="9">
        <f t="shared" si="61"/>
        <v>8.8893670167832135E-5</v>
      </c>
      <c r="AR47" s="4">
        <v>4.8584273516096301</v>
      </c>
      <c r="AS47" s="8">
        <f t="shared" si="24"/>
        <v>485.842735160963</v>
      </c>
      <c r="AT47" s="8">
        <f t="shared" si="25"/>
        <v>0.48584273516096299</v>
      </c>
      <c r="AU47" s="8">
        <f t="shared" si="26"/>
        <v>7.2876410274144446E-2</v>
      </c>
      <c r="AV47" s="9">
        <f t="shared" si="62"/>
        <v>8.1813688257805617E-5</v>
      </c>
      <c r="AW47" s="4">
        <v>4.9220976479946001</v>
      </c>
      <c r="AX47" s="8">
        <f t="shared" si="27"/>
        <v>492.20976479946</v>
      </c>
      <c r="AY47" s="8">
        <f t="shared" si="28"/>
        <v>0.49220976479945999</v>
      </c>
      <c r="AZ47" s="8">
        <f t="shared" si="29"/>
        <v>7.3831464719918999E-2</v>
      </c>
      <c r="BA47" s="9">
        <f t="shared" si="63"/>
        <v>8.0845954689787175E-5</v>
      </c>
      <c r="BB47" s="4">
        <v>4.6437082214825596</v>
      </c>
      <c r="BC47" s="8">
        <f t="shared" si="30"/>
        <v>464.37082214825597</v>
      </c>
      <c r="BD47" s="8">
        <f t="shared" si="31"/>
        <v>0.46437082214825598</v>
      </c>
      <c r="BE47" s="8">
        <f t="shared" si="32"/>
        <v>6.9655623322238389E-2</v>
      </c>
      <c r="BF47" s="9">
        <f t="shared" si="64"/>
        <v>7.8190184636084628E-5</v>
      </c>
      <c r="BG47" s="4">
        <v>4.7861907264644703</v>
      </c>
      <c r="BH47" s="8">
        <f t="shared" si="33"/>
        <v>478.61907264644702</v>
      </c>
      <c r="BI47" s="8">
        <f t="shared" si="34"/>
        <v>0.47861907264644704</v>
      </c>
      <c r="BJ47" s="8">
        <f t="shared" si="35"/>
        <v>7.1792860896967056E-2</v>
      </c>
      <c r="BK47" s="9">
        <f t="shared" si="65"/>
        <v>7.9343574314442766E-5</v>
      </c>
      <c r="BL47" s="4">
        <v>4.8409869354107498</v>
      </c>
      <c r="BM47" s="8">
        <f t="shared" si="36"/>
        <v>484.09869354107497</v>
      </c>
      <c r="BN47" s="8">
        <f t="shared" si="37"/>
        <v>0.48409869354107499</v>
      </c>
      <c r="BO47" s="8">
        <f t="shared" si="38"/>
        <v>7.2614804031161245E-2</v>
      </c>
      <c r="BP47" s="9">
        <f t="shared" si="66"/>
        <v>7.8463833195259501E-5</v>
      </c>
      <c r="BQ47" s="4">
        <v>4.5689581745289196</v>
      </c>
      <c r="BR47" s="8">
        <f t="shared" si="39"/>
        <v>456.89581745289195</v>
      </c>
      <c r="BS47" s="8">
        <f t="shared" si="40"/>
        <v>0.45689581745289193</v>
      </c>
      <c r="BT47" s="8">
        <f t="shared" si="41"/>
        <v>6.8534372617933784E-2</v>
      </c>
      <c r="BU47" s="9">
        <f t="shared" si="67"/>
        <v>7.9156460134199906E-5</v>
      </c>
      <c r="BV47" s="4">
        <v>4.6071686925245201</v>
      </c>
      <c r="BW47" s="8">
        <f t="shared" si="42"/>
        <v>460.716869252452</v>
      </c>
      <c r="BX47" s="8">
        <f t="shared" si="43"/>
        <v>0.46071686925245198</v>
      </c>
      <c r="BY47" s="8">
        <f t="shared" si="44"/>
        <v>6.9107530387867794E-2</v>
      </c>
      <c r="BZ47" s="9">
        <f t="shared" si="68"/>
        <v>8.2604631119548668E-5</v>
      </c>
      <c r="CA47" s="4">
        <v>4.5876521908008003</v>
      </c>
      <c r="CB47" s="8">
        <f t="shared" si="45"/>
        <v>458.76521908008004</v>
      </c>
      <c r="CC47" s="8">
        <f t="shared" si="46"/>
        <v>0.45876521908008006</v>
      </c>
      <c r="CD47" s="8">
        <f t="shared" si="47"/>
        <v>6.8814782862012008E-2</v>
      </c>
      <c r="CE47" s="9">
        <f t="shared" si="69"/>
        <v>8.2096278905600988E-5</v>
      </c>
      <c r="CF47" s="4">
        <v>0.96243249407135001</v>
      </c>
      <c r="CG47" s="8">
        <f t="shared" si="48"/>
        <v>96.243249407134996</v>
      </c>
      <c r="CH47" s="8">
        <f t="shared" si="49"/>
        <v>9.6243249407134995E-2</v>
      </c>
      <c r="CI47" s="8">
        <f t="shared" si="50"/>
        <v>1.4436487411070249E-2</v>
      </c>
      <c r="CJ47" s="9">
        <f t="shared" si="70"/>
        <v>1.020251966151801E-4</v>
      </c>
      <c r="CK47" s="4">
        <v>1.60379220134481</v>
      </c>
      <c r="CL47" s="8">
        <f t="shared" si="51"/>
        <v>160.37922013448102</v>
      </c>
      <c r="CM47" s="8">
        <f t="shared" si="52"/>
        <v>0.16037922013448103</v>
      </c>
      <c r="CN47" s="8">
        <f t="shared" si="53"/>
        <v>2.4056883020172153E-2</v>
      </c>
      <c r="CO47" s="9">
        <f t="shared" si="71"/>
        <v>1.0145668201194473E-4</v>
      </c>
    </row>
    <row r="48" spans="1:93" x14ac:dyDescent="0.25">
      <c r="A48" s="3"/>
      <c r="B48" s="3" t="b">
        <v>0</v>
      </c>
      <c r="C48" s="3" t="s">
        <v>63</v>
      </c>
      <c r="D48" s="4">
        <v>0.86760449135663198</v>
      </c>
      <c r="E48" s="8">
        <f t="shared" si="0"/>
        <v>86.760449135663194</v>
      </c>
      <c r="F48" s="8">
        <f t="shared" si="1"/>
        <v>8.6760449135663192E-2</v>
      </c>
      <c r="G48" s="8">
        <f t="shared" si="2"/>
        <v>1.3014067370349479E-2</v>
      </c>
      <c r="H48" s="9">
        <f t="shared" si="54"/>
        <v>9.8010835097874389E-5</v>
      </c>
      <c r="I48" s="1">
        <v>151.390403763427</v>
      </c>
      <c r="J48" s="8">
        <f t="shared" si="3"/>
        <v>15139.0403763427</v>
      </c>
      <c r="K48" s="8">
        <f t="shared" si="4"/>
        <v>15.139040376342701</v>
      </c>
      <c r="L48" s="8">
        <f t="shared" si="5"/>
        <v>2.2708560564514051</v>
      </c>
      <c r="M48" s="9">
        <f t="shared" si="55"/>
        <v>7.9771483633889954E-5</v>
      </c>
      <c r="N48" s="4">
        <v>4.8694907333030599</v>
      </c>
      <c r="O48" s="8">
        <f t="shared" si="6"/>
        <v>486.94907333030596</v>
      </c>
      <c r="P48" s="8">
        <f t="shared" si="7"/>
        <v>0.48694907333030596</v>
      </c>
      <c r="Q48" s="8">
        <f t="shared" si="8"/>
        <v>7.3042360999545891E-2</v>
      </c>
      <c r="R48" s="9">
        <f t="shared" si="56"/>
        <v>8.2040428333302835E-5</v>
      </c>
      <c r="S48" s="4">
        <v>4.1430381896943302</v>
      </c>
      <c r="T48" s="8">
        <f t="shared" si="9"/>
        <v>414.303818969433</v>
      </c>
      <c r="U48" s="8">
        <f t="shared" si="10"/>
        <v>0.41430381896943297</v>
      </c>
      <c r="V48" s="8">
        <f t="shared" si="11"/>
        <v>6.2145572845414943E-2</v>
      </c>
      <c r="W48" s="9">
        <f t="shared" si="57"/>
        <v>8.6145444852548227E-5</v>
      </c>
      <c r="X48" s="4">
        <v>3.6472023787177901</v>
      </c>
      <c r="Y48" s="8">
        <f t="shared" si="12"/>
        <v>364.72023787177903</v>
      </c>
      <c r="Z48" s="8">
        <f t="shared" si="13"/>
        <v>0.36472023787177904</v>
      </c>
      <c r="AA48" s="8">
        <f t="shared" si="14"/>
        <v>5.4708035680766855E-2</v>
      </c>
      <c r="AB48" s="9">
        <f t="shared" si="58"/>
        <v>8.8518094242879053E-5</v>
      </c>
      <c r="AC48" s="4">
        <v>3.50499415556359</v>
      </c>
      <c r="AD48" s="8">
        <f t="shared" si="15"/>
        <v>350.499415556359</v>
      </c>
      <c r="AE48" s="8">
        <f t="shared" si="16"/>
        <v>0.350499415556359</v>
      </c>
      <c r="AF48" s="8">
        <f t="shared" si="17"/>
        <v>5.2574912333453849E-2</v>
      </c>
      <c r="AG48" s="9">
        <f t="shared" si="59"/>
        <v>8.7383285208101453E-5</v>
      </c>
      <c r="AH48" s="4">
        <v>3.2733188445930099</v>
      </c>
      <c r="AI48" s="8">
        <f t="shared" si="18"/>
        <v>327.33188445930097</v>
      </c>
      <c r="AJ48" s="8">
        <f t="shared" si="19"/>
        <v>0.32733188445930095</v>
      </c>
      <c r="AK48" s="8">
        <f t="shared" si="20"/>
        <v>4.9099782668895142E-2</v>
      </c>
      <c r="AL48" s="9">
        <f t="shared" si="60"/>
        <v>8.9812384996692553E-5</v>
      </c>
      <c r="AM48" s="4">
        <v>27.3101849612958</v>
      </c>
      <c r="AN48" s="8">
        <f t="shared" si="21"/>
        <v>2731.0184961295799</v>
      </c>
      <c r="AO48" s="8">
        <f t="shared" si="22"/>
        <v>2.7310184961295798</v>
      </c>
      <c r="AP48" s="8">
        <f t="shared" si="23"/>
        <v>0.40965277441943698</v>
      </c>
      <c r="AQ48" s="9">
        <f t="shared" si="61"/>
        <v>9.2170301587198161E-5</v>
      </c>
      <c r="AR48" s="4">
        <v>3.9196216628844498</v>
      </c>
      <c r="AS48" s="8">
        <f t="shared" si="24"/>
        <v>391.96216628844496</v>
      </c>
      <c r="AT48" s="8">
        <f t="shared" si="25"/>
        <v>0.39196216628844494</v>
      </c>
      <c r="AU48" s="8">
        <f t="shared" si="26"/>
        <v>5.8794324943266738E-2</v>
      </c>
      <c r="AV48" s="9">
        <f t="shared" si="62"/>
        <v>8.7446522390156688E-5</v>
      </c>
      <c r="AW48" s="4">
        <v>3.9273172704585901</v>
      </c>
      <c r="AX48" s="8">
        <f t="shared" si="27"/>
        <v>392.73172704585903</v>
      </c>
      <c r="AY48" s="8">
        <f t="shared" si="28"/>
        <v>0.39273172704585901</v>
      </c>
      <c r="AZ48" s="8">
        <f t="shared" si="29"/>
        <v>5.8909759056878848E-2</v>
      </c>
      <c r="BA48" s="9">
        <f t="shared" si="63"/>
        <v>8.681463695500324E-5</v>
      </c>
      <c r="BB48" s="4">
        <v>3.6052942367611198</v>
      </c>
      <c r="BC48" s="8">
        <f t="shared" si="30"/>
        <v>360.529423676112</v>
      </c>
      <c r="BD48" s="8">
        <f t="shared" si="31"/>
        <v>0.36052942367611202</v>
      </c>
      <c r="BE48" s="8">
        <f t="shared" si="32"/>
        <v>5.4079413551416801E-2</v>
      </c>
      <c r="BF48" s="9">
        <f t="shared" si="64"/>
        <v>8.4420668544413265E-5</v>
      </c>
      <c r="BG48" s="4">
        <v>3.78991652171185</v>
      </c>
      <c r="BH48" s="8">
        <f t="shared" si="33"/>
        <v>378.99165217118502</v>
      </c>
      <c r="BI48" s="8">
        <f t="shared" si="34"/>
        <v>0.37899165217118502</v>
      </c>
      <c r="BJ48" s="8">
        <f t="shared" si="35"/>
        <v>5.6848747825677753E-2</v>
      </c>
      <c r="BK48" s="9">
        <f t="shared" si="65"/>
        <v>8.5321219542958498E-5</v>
      </c>
      <c r="BL48" s="4">
        <v>3.7933848321544601</v>
      </c>
      <c r="BM48" s="8">
        <f t="shared" si="36"/>
        <v>379.33848321544599</v>
      </c>
      <c r="BN48" s="8">
        <f t="shared" si="37"/>
        <v>0.379338483215446</v>
      </c>
      <c r="BO48" s="8">
        <f t="shared" si="38"/>
        <v>5.6900772482316897E-2</v>
      </c>
      <c r="BP48" s="9">
        <f t="shared" si="66"/>
        <v>8.474944581479724E-5</v>
      </c>
      <c r="BQ48" s="4">
        <v>3.54549931439723</v>
      </c>
      <c r="BR48" s="8">
        <f t="shared" si="39"/>
        <v>354.54993143972303</v>
      </c>
      <c r="BS48" s="8">
        <f t="shared" si="40"/>
        <v>0.35454993143972302</v>
      </c>
      <c r="BT48" s="8">
        <f t="shared" si="41"/>
        <v>5.3182489715958452E-2</v>
      </c>
      <c r="BU48" s="9">
        <f t="shared" si="67"/>
        <v>8.5297213294990021E-5</v>
      </c>
      <c r="BV48" s="4">
        <v>3.52138984831041</v>
      </c>
      <c r="BW48" s="8">
        <f t="shared" si="42"/>
        <v>352.138984831041</v>
      </c>
      <c r="BX48" s="8">
        <f t="shared" si="43"/>
        <v>0.352138984831041</v>
      </c>
      <c r="BY48" s="8">
        <f t="shared" si="44"/>
        <v>5.2820847724656152E-2</v>
      </c>
      <c r="BZ48" s="9">
        <f t="shared" si="68"/>
        <v>8.9119304184833326E-5</v>
      </c>
      <c r="CA48" s="4">
        <v>3.5441364218132598</v>
      </c>
      <c r="CB48" s="8">
        <f t="shared" si="45"/>
        <v>354.413642181326</v>
      </c>
      <c r="CC48" s="8">
        <f t="shared" si="46"/>
        <v>0.35441364218132598</v>
      </c>
      <c r="CD48" s="8">
        <f t="shared" si="47"/>
        <v>5.3162046327198897E-2</v>
      </c>
      <c r="CE48" s="9">
        <f t="shared" si="69"/>
        <v>8.8357373519526244E-5</v>
      </c>
      <c r="CF48" s="4">
        <v>0.60471368775925305</v>
      </c>
      <c r="CG48" s="8">
        <f t="shared" si="48"/>
        <v>60.471368775925306</v>
      </c>
      <c r="CH48" s="8">
        <f t="shared" si="49"/>
        <v>6.0471368775925308E-2</v>
      </c>
      <c r="CI48" s="8">
        <f t="shared" si="50"/>
        <v>9.0707053163887955E-3</v>
      </c>
      <c r="CJ48" s="9">
        <f t="shared" si="70"/>
        <v>1.0417150945305266E-4</v>
      </c>
      <c r="CK48" s="4">
        <v>1.1365005338695</v>
      </c>
      <c r="CL48" s="8">
        <f t="shared" si="51"/>
        <v>113.65005338695001</v>
      </c>
      <c r="CM48" s="8">
        <f t="shared" si="52"/>
        <v>0.11365005338695</v>
      </c>
      <c r="CN48" s="8">
        <f t="shared" si="53"/>
        <v>1.70475080080425E-2</v>
      </c>
      <c r="CO48" s="9">
        <f t="shared" si="71"/>
        <v>1.042604320167966E-4</v>
      </c>
    </row>
    <row r="49" spans="1:95" x14ac:dyDescent="0.25">
      <c r="A49" s="3"/>
      <c r="B49" s="3" t="b">
        <v>0</v>
      </c>
      <c r="C49" s="3" t="s">
        <v>64</v>
      </c>
      <c r="D49" s="4">
        <v>0.593757723014537</v>
      </c>
      <c r="E49" s="8">
        <f t="shared" si="0"/>
        <v>59.375772301453701</v>
      </c>
      <c r="F49" s="8">
        <f t="shared" si="1"/>
        <v>5.9375772301453703E-2</v>
      </c>
      <c r="G49" s="8">
        <f t="shared" si="2"/>
        <v>8.9063658452180547E-3</v>
      </c>
      <c r="H49" s="9">
        <f t="shared" si="54"/>
        <v>9.9653915707926955E-5</v>
      </c>
      <c r="I49" s="1">
        <v>148.64354842601301</v>
      </c>
      <c r="J49" s="8">
        <f t="shared" si="3"/>
        <v>14864.3548426013</v>
      </c>
      <c r="K49" s="8">
        <f t="shared" si="4"/>
        <v>14.864354842601299</v>
      </c>
      <c r="L49" s="8">
        <f t="shared" si="5"/>
        <v>2.2296532263901949</v>
      </c>
      <c r="M49" s="9">
        <f t="shared" si="55"/>
        <v>9.6252615658374012E-5</v>
      </c>
      <c r="N49" s="4">
        <v>3.9782927598535598</v>
      </c>
      <c r="O49" s="8">
        <f t="shared" si="6"/>
        <v>397.82927598535599</v>
      </c>
      <c r="P49" s="8">
        <f t="shared" si="7"/>
        <v>0.397829275985356</v>
      </c>
      <c r="Q49" s="8">
        <f t="shared" si="8"/>
        <v>5.9674391397803395E-2</v>
      </c>
      <c r="R49" s="9">
        <f t="shared" si="56"/>
        <v>8.7387616173999839E-5</v>
      </c>
      <c r="S49" s="4">
        <v>3.5141551873395498</v>
      </c>
      <c r="T49" s="8">
        <f t="shared" si="9"/>
        <v>351.41551873395497</v>
      </c>
      <c r="U49" s="8">
        <f t="shared" si="10"/>
        <v>0.35141551873395499</v>
      </c>
      <c r="V49" s="8">
        <f t="shared" si="11"/>
        <v>5.2712327810093246E-2</v>
      </c>
      <c r="W49" s="9">
        <f t="shared" si="57"/>
        <v>8.9918742866676907E-5</v>
      </c>
      <c r="X49" s="4">
        <v>3.0596339399825898</v>
      </c>
      <c r="Y49" s="8">
        <f t="shared" si="12"/>
        <v>305.96339399825899</v>
      </c>
      <c r="Z49" s="8">
        <f t="shared" si="13"/>
        <v>0.305963393998259</v>
      </c>
      <c r="AA49" s="8">
        <f t="shared" si="14"/>
        <v>4.5894509099738849E-2</v>
      </c>
      <c r="AB49" s="9">
        <f t="shared" si="58"/>
        <v>9.2043504875290256E-5</v>
      </c>
      <c r="AC49" s="4">
        <v>3.04631708091387</v>
      </c>
      <c r="AD49" s="8">
        <f t="shared" si="15"/>
        <v>304.631708091387</v>
      </c>
      <c r="AE49" s="8">
        <f t="shared" si="16"/>
        <v>0.30463170809138701</v>
      </c>
      <c r="AF49" s="8">
        <f t="shared" si="17"/>
        <v>4.5694756213708047E-2</v>
      </c>
      <c r="AG49" s="9">
        <f t="shared" si="59"/>
        <v>9.0135347655999776E-5</v>
      </c>
      <c r="AH49" s="4">
        <v>2.7247183986697401</v>
      </c>
      <c r="AI49" s="8">
        <f t="shared" si="18"/>
        <v>272.47183986697399</v>
      </c>
      <c r="AJ49" s="8">
        <f t="shared" si="19"/>
        <v>0.27247183986697399</v>
      </c>
      <c r="AK49" s="8">
        <f t="shared" si="20"/>
        <v>4.0870775980046098E-2</v>
      </c>
      <c r="AL49" s="9">
        <f t="shared" si="60"/>
        <v>9.3103987672232174E-5</v>
      </c>
      <c r="AM49" s="4">
        <v>26.395904739325701</v>
      </c>
      <c r="AN49" s="8">
        <f t="shared" si="21"/>
        <v>2639.5904739325701</v>
      </c>
      <c r="AO49" s="8">
        <f t="shared" si="22"/>
        <v>2.6395904739325702</v>
      </c>
      <c r="AP49" s="8">
        <f t="shared" si="23"/>
        <v>0.3959385710898855</v>
      </c>
      <c r="AQ49" s="9">
        <f t="shared" si="61"/>
        <v>9.7655982919018759E-5</v>
      </c>
      <c r="AR49" s="4">
        <v>3.18366439614468</v>
      </c>
      <c r="AS49" s="8">
        <f t="shared" si="24"/>
        <v>318.36643961446799</v>
      </c>
      <c r="AT49" s="8">
        <f t="shared" si="25"/>
        <v>0.31836643961446798</v>
      </c>
      <c r="AU49" s="8">
        <f t="shared" si="26"/>
        <v>4.7754965942170192E-2</v>
      </c>
      <c r="AV49" s="9">
        <f t="shared" si="62"/>
        <v>9.1862265990595322E-5</v>
      </c>
      <c r="AW49" s="4">
        <v>3.2591047565749398</v>
      </c>
      <c r="AX49" s="8">
        <f t="shared" si="27"/>
        <v>325.91047565749398</v>
      </c>
      <c r="AY49" s="8">
        <f t="shared" si="28"/>
        <v>0.32591047565749398</v>
      </c>
      <c r="AZ49" s="8">
        <f t="shared" si="29"/>
        <v>4.8886571348624099E-2</v>
      </c>
      <c r="BA49" s="9">
        <f t="shared" si="63"/>
        <v>9.0823912038305143E-5</v>
      </c>
      <c r="BB49" s="4">
        <v>2.9970595896379502</v>
      </c>
      <c r="BC49" s="8">
        <f t="shared" si="30"/>
        <v>299.70595896379501</v>
      </c>
      <c r="BD49" s="8">
        <f t="shared" si="31"/>
        <v>0.29970595896379504</v>
      </c>
      <c r="BE49" s="8">
        <f t="shared" si="32"/>
        <v>4.4955893844569252E-2</v>
      </c>
      <c r="BF49" s="9">
        <f t="shared" si="64"/>
        <v>8.8070076427152288E-5</v>
      </c>
      <c r="BG49" s="4">
        <v>3.0807221511015199</v>
      </c>
      <c r="BH49" s="8">
        <f t="shared" si="33"/>
        <v>308.072215110152</v>
      </c>
      <c r="BI49" s="8">
        <f t="shared" si="34"/>
        <v>0.30807221511015198</v>
      </c>
      <c r="BJ49" s="8">
        <f t="shared" si="35"/>
        <v>4.6210832266522797E-2</v>
      </c>
      <c r="BK49" s="9">
        <f t="shared" si="65"/>
        <v>8.9576385766620482E-5</v>
      </c>
      <c r="BL49" s="4">
        <v>3.0870888798815801</v>
      </c>
      <c r="BM49" s="8">
        <f t="shared" si="36"/>
        <v>308.70888798815798</v>
      </c>
      <c r="BN49" s="8">
        <f t="shared" si="37"/>
        <v>0.30870888798815799</v>
      </c>
      <c r="BO49" s="8">
        <f t="shared" si="38"/>
        <v>4.6306333198223699E-2</v>
      </c>
      <c r="BP49" s="9">
        <f t="shared" si="66"/>
        <v>8.8987221528434519E-5</v>
      </c>
      <c r="BQ49" s="4">
        <v>2.9059597899086498</v>
      </c>
      <c r="BR49" s="8">
        <f t="shared" si="39"/>
        <v>290.59597899086498</v>
      </c>
      <c r="BS49" s="8">
        <f t="shared" si="40"/>
        <v>0.29059597899086498</v>
      </c>
      <c r="BT49" s="8">
        <f t="shared" si="41"/>
        <v>4.3589396848629745E-2</v>
      </c>
      <c r="BU49" s="9">
        <f t="shared" si="67"/>
        <v>8.9134450441921505E-5</v>
      </c>
      <c r="BV49" s="4">
        <v>2.8467335201835402</v>
      </c>
      <c r="BW49" s="8">
        <f t="shared" si="42"/>
        <v>284.67335201835402</v>
      </c>
      <c r="BX49" s="8">
        <f t="shared" si="43"/>
        <v>0.28467335201835403</v>
      </c>
      <c r="BY49" s="8">
        <f t="shared" si="44"/>
        <v>4.2701002802753102E-2</v>
      </c>
      <c r="BZ49" s="9">
        <f t="shared" si="68"/>
        <v>9.3167242153594537E-5</v>
      </c>
      <c r="CA49" s="4">
        <v>2.8663899174164</v>
      </c>
      <c r="CB49" s="8">
        <f t="shared" si="45"/>
        <v>286.63899174163998</v>
      </c>
      <c r="CC49" s="8">
        <f t="shared" si="46"/>
        <v>0.28663899174163998</v>
      </c>
      <c r="CD49" s="8">
        <f t="shared" si="47"/>
        <v>4.2995848761245993E-2</v>
      </c>
      <c r="CE49" s="9">
        <f t="shared" si="69"/>
        <v>9.2423852545907398E-5</v>
      </c>
      <c r="CF49" s="4">
        <v>0.44359535111225101</v>
      </c>
      <c r="CG49" s="8">
        <f t="shared" si="48"/>
        <v>44.3595351112251</v>
      </c>
      <c r="CH49" s="8">
        <f t="shared" si="49"/>
        <v>4.4359535111225097E-2</v>
      </c>
      <c r="CI49" s="8">
        <f t="shared" si="50"/>
        <v>6.6539302666837642E-3</v>
      </c>
      <c r="CJ49" s="9">
        <f t="shared" si="70"/>
        <v>1.0513821947293469E-4</v>
      </c>
      <c r="CK49" s="4">
        <v>0.92528582143722404</v>
      </c>
      <c r="CL49" s="8">
        <f t="shared" si="51"/>
        <v>92.528582143722403</v>
      </c>
      <c r="CM49" s="8">
        <f t="shared" si="52"/>
        <v>9.2528582143722407E-2</v>
      </c>
      <c r="CN49" s="8">
        <f t="shared" si="53"/>
        <v>1.387928732155836E-2</v>
      </c>
      <c r="CO49" s="9">
        <f t="shared" si="71"/>
        <v>1.0552772029139026E-4</v>
      </c>
    </row>
    <row r="50" spans="1:95" x14ac:dyDescent="0.25">
      <c r="A50" s="3"/>
      <c r="B50" s="3" t="b">
        <v>0</v>
      </c>
      <c r="C50" s="3" t="s">
        <v>65</v>
      </c>
      <c r="D50" s="4">
        <v>0.250487815684096</v>
      </c>
      <c r="E50" s="8">
        <f t="shared" si="0"/>
        <v>25.048781568409602</v>
      </c>
      <c r="F50" s="8">
        <f t="shared" si="1"/>
        <v>2.5048781568409603E-2</v>
      </c>
      <c r="G50" s="8">
        <f t="shared" si="2"/>
        <v>3.7573172352614401E-3</v>
      </c>
      <c r="H50" s="9">
        <f t="shared" si="54"/>
        <v>1.017135351519096E-4</v>
      </c>
      <c r="I50" s="1">
        <v>148.767206776069</v>
      </c>
      <c r="J50" s="8">
        <f t="shared" si="3"/>
        <v>14876.7206776069</v>
      </c>
      <c r="K50" s="8">
        <f t="shared" si="4"/>
        <v>14.876720677606899</v>
      </c>
      <c r="L50" s="8">
        <f t="shared" si="5"/>
        <v>2.231508101641035</v>
      </c>
      <c r="M50" s="9">
        <f t="shared" si="55"/>
        <v>9.5510665558038002E-5</v>
      </c>
      <c r="N50" s="4">
        <v>3.2520806844028001</v>
      </c>
      <c r="O50" s="8">
        <f t="shared" si="6"/>
        <v>325.20806844027999</v>
      </c>
      <c r="P50" s="8">
        <f t="shared" si="7"/>
        <v>0.32520806844028</v>
      </c>
      <c r="Q50" s="8">
        <f t="shared" si="8"/>
        <v>4.8781210266041999E-2</v>
      </c>
      <c r="R50" s="9">
        <f t="shared" si="56"/>
        <v>9.1744888626704401E-5</v>
      </c>
      <c r="S50" s="4">
        <v>2.7489130304409302</v>
      </c>
      <c r="T50" s="8">
        <f t="shared" si="9"/>
        <v>274.89130304409304</v>
      </c>
      <c r="U50" s="8">
        <f t="shared" si="10"/>
        <v>0.27489130304409304</v>
      </c>
      <c r="V50" s="8">
        <f t="shared" si="11"/>
        <v>4.1233695456613956E-2</v>
      </c>
      <c r="W50" s="9">
        <f t="shared" si="57"/>
        <v>9.4510195808068613E-5</v>
      </c>
      <c r="X50" s="4">
        <v>2.35266107629077</v>
      </c>
      <c r="Y50" s="8">
        <f t="shared" si="12"/>
        <v>235.266107629077</v>
      </c>
      <c r="Z50" s="8">
        <f t="shared" si="13"/>
        <v>0.23526610762907699</v>
      </c>
      <c r="AA50" s="8">
        <f t="shared" si="14"/>
        <v>3.5289916144361548E-2</v>
      </c>
      <c r="AB50" s="9">
        <f t="shared" si="58"/>
        <v>9.6285342057441173E-5</v>
      </c>
      <c r="AC50" s="4">
        <v>2.2923005379295498</v>
      </c>
      <c r="AD50" s="8">
        <f t="shared" si="15"/>
        <v>229.23005379295498</v>
      </c>
      <c r="AE50" s="8">
        <f t="shared" si="16"/>
        <v>0.22923005379295497</v>
      </c>
      <c r="AF50" s="8">
        <f t="shared" si="17"/>
        <v>3.4384508068943241E-2</v>
      </c>
      <c r="AG50" s="9">
        <f t="shared" si="59"/>
        <v>9.4659446913905693E-5</v>
      </c>
      <c r="AH50" s="4">
        <v>2.10904518504953</v>
      </c>
      <c r="AI50" s="8">
        <f t="shared" si="18"/>
        <v>210.90451850495299</v>
      </c>
      <c r="AJ50" s="8">
        <f t="shared" si="19"/>
        <v>0.21090451850495298</v>
      </c>
      <c r="AK50" s="8">
        <f t="shared" si="20"/>
        <v>3.1635677775742943E-2</v>
      </c>
      <c r="AL50" s="9">
        <f t="shared" si="60"/>
        <v>9.6798026953953437E-5</v>
      </c>
      <c r="AM50" s="4">
        <v>25.7714354264169</v>
      </c>
      <c r="AN50" s="8">
        <f t="shared" si="21"/>
        <v>2577.1435426416901</v>
      </c>
      <c r="AO50" s="8">
        <f t="shared" si="22"/>
        <v>2.5771435426416902</v>
      </c>
      <c r="AP50" s="8">
        <f t="shared" si="23"/>
        <v>0.3865715313962535</v>
      </c>
      <c r="AQ50" s="9">
        <f t="shared" si="61"/>
        <v>1.0140279879647156E-4</v>
      </c>
      <c r="AR50" s="4">
        <v>2.4752434715747902</v>
      </c>
      <c r="AS50" s="8">
        <f t="shared" si="24"/>
        <v>247.52434715747901</v>
      </c>
      <c r="AT50" s="8">
        <f t="shared" si="25"/>
        <v>0.24752434715747901</v>
      </c>
      <c r="AU50" s="8">
        <f t="shared" si="26"/>
        <v>3.712865207362185E-2</v>
      </c>
      <c r="AV50" s="9">
        <f t="shared" si="62"/>
        <v>9.6112791538014648E-5</v>
      </c>
      <c r="AW50" s="4">
        <v>2.56212847702486</v>
      </c>
      <c r="AX50" s="8">
        <f t="shared" si="27"/>
        <v>256.21284770248599</v>
      </c>
      <c r="AY50" s="8">
        <f t="shared" si="28"/>
        <v>0.25621284770248598</v>
      </c>
      <c r="AZ50" s="8">
        <f t="shared" si="29"/>
        <v>3.8431927155372893E-2</v>
      </c>
      <c r="BA50" s="9">
        <f t="shared" si="63"/>
        <v>9.5005769715605627E-5</v>
      </c>
      <c r="BB50" s="4">
        <v>2.2947847831347201</v>
      </c>
      <c r="BC50" s="8">
        <f t="shared" si="30"/>
        <v>229.47847831347201</v>
      </c>
      <c r="BD50" s="8">
        <f t="shared" si="31"/>
        <v>0.22947847831347201</v>
      </c>
      <c r="BE50" s="8">
        <f t="shared" si="32"/>
        <v>3.4421771747020803E-2</v>
      </c>
      <c r="BF50" s="9">
        <f t="shared" si="64"/>
        <v>9.2283725266171674E-5</v>
      </c>
      <c r="BG50" s="4">
        <v>2.4258557822944402</v>
      </c>
      <c r="BH50" s="8">
        <f t="shared" si="33"/>
        <v>242.58557822944402</v>
      </c>
      <c r="BI50" s="8">
        <f t="shared" si="34"/>
        <v>0.24258557822944402</v>
      </c>
      <c r="BJ50" s="8">
        <f t="shared" si="35"/>
        <v>3.6387836734416604E-2</v>
      </c>
      <c r="BK50" s="9">
        <f t="shared" si="65"/>
        <v>9.3505583979462952E-5</v>
      </c>
      <c r="BL50" s="4">
        <v>2.38562471083184</v>
      </c>
      <c r="BM50" s="8">
        <f t="shared" si="36"/>
        <v>238.56247108318399</v>
      </c>
      <c r="BN50" s="8">
        <f t="shared" si="37"/>
        <v>0.23856247108318399</v>
      </c>
      <c r="BO50" s="8">
        <f t="shared" si="38"/>
        <v>3.5784370662477596E-2</v>
      </c>
      <c r="BP50" s="9">
        <f t="shared" si="66"/>
        <v>9.3196006542732969E-5</v>
      </c>
      <c r="BQ50" s="4">
        <v>2.2327638807080299</v>
      </c>
      <c r="BR50" s="8">
        <f t="shared" si="39"/>
        <v>223.27638807080299</v>
      </c>
      <c r="BS50" s="8">
        <f t="shared" si="40"/>
        <v>0.22327638807080299</v>
      </c>
      <c r="BT50" s="8">
        <f t="shared" si="41"/>
        <v>3.3491458210620446E-2</v>
      </c>
      <c r="BU50" s="9">
        <f t="shared" si="67"/>
        <v>9.3173625897125236E-5</v>
      </c>
      <c r="BV50" s="4">
        <v>2.2015711894106098</v>
      </c>
      <c r="BW50" s="8">
        <f t="shared" si="42"/>
        <v>220.15711894106099</v>
      </c>
      <c r="BX50" s="8">
        <f t="shared" si="43"/>
        <v>0.22015711894106099</v>
      </c>
      <c r="BY50" s="8">
        <f t="shared" si="44"/>
        <v>3.3023567841159146E-2</v>
      </c>
      <c r="BZ50" s="9">
        <f t="shared" si="68"/>
        <v>9.7038216138232124E-5</v>
      </c>
      <c r="CA50" s="4">
        <v>2.21807700022514</v>
      </c>
      <c r="CB50" s="8">
        <f t="shared" si="45"/>
        <v>221.80770002251398</v>
      </c>
      <c r="CC50" s="8">
        <f t="shared" si="46"/>
        <v>0.22180770002251399</v>
      </c>
      <c r="CD50" s="8">
        <f t="shared" si="47"/>
        <v>3.3271155003377094E-2</v>
      </c>
      <c r="CE50" s="9">
        <f t="shared" si="69"/>
        <v>9.6313730049054952E-5</v>
      </c>
      <c r="CF50" s="4">
        <v>0.29064031598913898</v>
      </c>
      <c r="CG50" s="8">
        <f t="shared" si="48"/>
        <v>29.064031598913896</v>
      </c>
      <c r="CH50" s="8">
        <f t="shared" si="49"/>
        <v>2.9064031598913895E-2</v>
      </c>
      <c r="CI50" s="8">
        <f t="shared" si="50"/>
        <v>4.3596047398370844E-3</v>
      </c>
      <c r="CJ50" s="9">
        <f t="shared" si="70"/>
        <v>1.0605594968367336E-4</v>
      </c>
      <c r="CK50" s="4">
        <v>0.67405666695586697</v>
      </c>
      <c r="CL50" s="8">
        <f t="shared" si="51"/>
        <v>67.405666695586703</v>
      </c>
      <c r="CM50" s="8">
        <f t="shared" si="52"/>
        <v>6.7405666695586702E-2</v>
      </c>
      <c r="CN50" s="8">
        <f t="shared" si="53"/>
        <v>1.0110850004338005E-2</v>
      </c>
      <c r="CO50" s="9">
        <f t="shared" si="71"/>
        <v>1.0703509521827841E-4</v>
      </c>
    </row>
    <row r="52" spans="1:95" x14ac:dyDescent="0.25">
      <c r="C52" s="12" t="s">
        <v>103</v>
      </c>
      <c r="G52" s="10">
        <f>AVERAGE(G10,G18)</f>
        <v>1.2554144760035985E-2</v>
      </c>
      <c r="L52" s="10">
        <f>AVERAGE(L10,L18)</f>
        <v>2.2815896727875922</v>
      </c>
      <c r="P52" s="10"/>
      <c r="Q52" s="10">
        <f>AVERAGE(Q10,Q18)</f>
        <v>9.642477332248621E-2</v>
      </c>
      <c r="V52" s="10">
        <f>AVERAGE(V10,V18)</f>
        <v>7.3829877044957026E-2</v>
      </c>
      <c r="AA52" s="10">
        <f>AVERAGE(AA10,AA18)</f>
        <v>6.5331074618888249E-2</v>
      </c>
      <c r="AF52" s="10">
        <f>AVERAGE(AF10,AF18)</f>
        <v>6.2368326499153276E-2</v>
      </c>
      <c r="AK52" s="10">
        <f>AVERAGE(AK10,AK18)</f>
        <v>5.7620387139244347E-2</v>
      </c>
      <c r="AP52" s="10">
        <f>AVERAGE(AP10,AP18)</f>
        <v>0.42252568559666248</v>
      </c>
      <c r="AU52" s="10">
        <f>AVERAGE(AU10,AU18)</f>
        <v>6.7806472697171924E-2</v>
      </c>
      <c r="AZ52" s="10">
        <f>AVERAGE(AZ10,AZ18)</f>
        <v>6.839372635826535E-2</v>
      </c>
      <c r="BE52" s="10">
        <f>AVERAGE(BE10,BE18)</f>
        <v>6.3234146756467574E-2</v>
      </c>
      <c r="BJ52" s="10">
        <f>AVERAGE(BJ10,BJ18)</f>
        <v>6.5332304860035079E-2</v>
      </c>
      <c r="BO52" s="10">
        <f>AVERAGE(BO10,BO18)</f>
        <v>6.4358016044796976E-2</v>
      </c>
      <c r="BT52" s="10">
        <f>AVERAGE(BT10,BT18)</f>
        <v>6.0795827376798825E-2</v>
      </c>
      <c r="BY52" s="10">
        <f>AVERAGE(BY10,BY18)</f>
        <v>5.9483204432874442E-2</v>
      </c>
      <c r="CD52" s="10">
        <f>AVERAGE(CD10,CD18)</f>
        <v>6.0173559715402274E-2</v>
      </c>
      <c r="CI52" s="10">
        <f>AVERAGE(CI10,CI18)</f>
        <v>7.1536683929222323E-3</v>
      </c>
      <c r="CN52" s="10">
        <f>AVERAGE(CN10,CN18)</f>
        <v>1.5534595091706412E-2</v>
      </c>
    </row>
    <row r="53" spans="1:95" x14ac:dyDescent="0.25">
      <c r="C53" s="12" t="s">
        <v>104</v>
      </c>
      <c r="G53" s="5">
        <f>AVERAGE(G26,G34)</f>
        <v>1.7186571082435348E-2</v>
      </c>
      <c r="L53" s="11">
        <f>AVERAGE(L26,L34)</f>
        <v>2.2819883581060276</v>
      </c>
      <c r="P53" s="11"/>
      <c r="Q53" s="11">
        <f>AVERAGE(Q26,Q34)</f>
        <v>8.6336806164134916E-2</v>
      </c>
      <c r="V53" s="11">
        <f>AVERAGE(V26,V34)</f>
        <v>7.4280264375607419E-2</v>
      </c>
      <c r="AA53" s="11">
        <f>AVERAGE(AA26,AA34)</f>
        <v>6.5855296770893398E-2</v>
      </c>
      <c r="AF53" s="11">
        <f>AVERAGE(AF26,AF34)</f>
        <v>6.2924353748183171E-2</v>
      </c>
      <c r="AK53" s="11">
        <f>AVERAGE(AK26,AK34)</f>
        <v>5.9915400838051275E-2</v>
      </c>
      <c r="AP53" s="11">
        <f>AVERAGE(AP26,AP34)</f>
        <v>0.422011406722692</v>
      </c>
      <c r="AU53" s="11">
        <f>AVERAGE(AU26,AU34)</f>
        <v>7.1096401801020975E-2</v>
      </c>
      <c r="AZ53" s="11">
        <f>AVERAGE(AZ26,AZ34)</f>
        <v>7.1710129028721287E-2</v>
      </c>
      <c r="BE53" s="11">
        <f>AVERAGE(BE26,BE34)</f>
        <v>6.6653893847976681E-2</v>
      </c>
      <c r="BJ53" s="11">
        <f>AVERAGE(BJ26,BJ34)</f>
        <v>6.940868281536397E-2</v>
      </c>
      <c r="BO53" s="11">
        <f>AVERAGE(BO26,BO34)</f>
        <v>6.8279140092987661E-2</v>
      </c>
      <c r="BT53" s="11">
        <f>AVERAGE(BT26,BT34)</f>
        <v>6.5295739774713979E-2</v>
      </c>
      <c r="BY53" s="11">
        <f>AVERAGE(BY26,BY34)</f>
        <v>6.2794097772215479E-2</v>
      </c>
      <c r="CD53" s="11">
        <f>AVERAGE(CD26,CD34)</f>
        <v>6.4747034129463088E-2</v>
      </c>
      <c r="CI53" s="11">
        <f>AVERAGE(CI26,CI34)</f>
        <v>7.2384320475927817E-3</v>
      </c>
      <c r="CN53" s="11">
        <f>AVERAGE(CN26,CN34)</f>
        <v>2.3951721762415574E-2</v>
      </c>
    </row>
    <row r="54" spans="1:95" x14ac:dyDescent="0.25">
      <c r="C54" s="12" t="s">
        <v>111</v>
      </c>
      <c r="G54" s="5">
        <f>AVERAGE(G42,G50)</f>
        <v>3.8853900104210397E-3</v>
      </c>
      <c r="L54" s="11">
        <f>AVERAGE(L42,L50)</f>
        <v>2.2383988936788524</v>
      </c>
      <c r="P54" s="11"/>
      <c r="Q54" s="11">
        <f>AVERAGE(Q42,Q50)</f>
        <v>4.8859496769965691E-2</v>
      </c>
      <c r="V54" s="11">
        <f>AVERAGE(V42,V50)</f>
        <v>4.1492325110561251E-2</v>
      </c>
      <c r="AA54" s="11">
        <f>AVERAGE(AA42,AA50)</f>
        <v>3.5093336302520997E-2</v>
      </c>
      <c r="AF54" s="11">
        <f>AVERAGE(AF42,AF50)</f>
        <v>3.4301719829449351E-2</v>
      </c>
      <c r="AK54" s="11">
        <f>AVERAGE(AK42,AK50)</f>
        <v>3.1149927044955672E-2</v>
      </c>
      <c r="AP54" s="11">
        <f>AVERAGE(AP42,AP50)</f>
        <v>0.38855951893069496</v>
      </c>
      <c r="AU54" s="11">
        <f>AVERAGE(AU42,AU50)</f>
        <v>3.7799480344507641E-2</v>
      </c>
      <c r="AZ54" s="11">
        <f>AVERAGE(AZ42,AZ50)</f>
        <v>3.8450255509663869E-2</v>
      </c>
      <c r="BE54" s="11">
        <f>AVERAGE(BE42,BE50)</f>
        <v>3.4498874157930973E-2</v>
      </c>
      <c r="BJ54" s="11">
        <f>AVERAGE(BJ42,BJ50)</f>
        <v>3.6214151257293672E-2</v>
      </c>
      <c r="BO54" s="11">
        <f>AVERAGE(BO42,BO50)</f>
        <v>3.5734841549807619E-2</v>
      </c>
      <c r="BT54" s="11">
        <f>AVERAGE(BT42,BT50)</f>
        <v>3.3704143562173799E-2</v>
      </c>
      <c r="BY54" s="11">
        <f>AVERAGE(BY42,BY50)</f>
        <v>3.2512510092688879E-2</v>
      </c>
      <c r="CD54" s="11">
        <f>AVERAGE(CD42,CD50)</f>
        <v>3.3004662327905998E-2</v>
      </c>
      <c r="CI54" s="11">
        <f>AVERAGE(CI42,CI50)</f>
        <v>4.1119978215680471E-3</v>
      </c>
      <c r="CN54" s="11">
        <f>AVERAGE(CN42,CN50)</f>
        <v>1.0206771284199766E-2</v>
      </c>
      <c r="CQ54" t="s">
        <v>106</v>
      </c>
    </row>
    <row r="55" spans="1:95" x14ac:dyDescent="0.25">
      <c r="C55" s="12" t="s">
        <v>68</v>
      </c>
      <c r="G55" s="51">
        <f>(G3-G54)/2500</f>
        <v>1.0166230604184576E-4</v>
      </c>
      <c r="L55" s="51">
        <f>(L3-L54)/2500</f>
        <v>9.2754348742911041E-5</v>
      </c>
      <c r="Q55" s="51">
        <f>(Q3-Q54)/2500</f>
        <v>9.1713574025134914E-5</v>
      </c>
      <c r="V55" s="51">
        <f>(V3-V54)/2500</f>
        <v>9.4406743946489702E-5</v>
      </c>
      <c r="AA55" s="51">
        <f>(AA3-AA54)/2500</f>
        <v>9.6363973994177397E-5</v>
      </c>
      <c r="AF55" s="51">
        <f>(AF3-AF54)/2500</f>
        <v>9.4692562209703252E-5</v>
      </c>
      <c r="AK55" s="51">
        <f>(AK3-AK54)/2500</f>
        <v>9.6992327246268341E-5</v>
      </c>
      <c r="AP55" s="51">
        <f>(AP3-AP54)/2500</f>
        <v>1.0060760378269498E-4</v>
      </c>
      <c r="AU55" s="51">
        <f>(AU3-AU54)/2500</f>
        <v>9.584446022966033E-5</v>
      </c>
      <c r="AZ55" s="51">
        <f>(AZ3-AZ54)/2500</f>
        <v>9.4998438373889232E-5</v>
      </c>
      <c r="BE55" s="51">
        <f>(BE3-BE54)/2500</f>
        <v>9.2252884301807599E-5</v>
      </c>
      <c r="BJ55" s="51">
        <f>(BJ3-BJ54)/2500</f>
        <v>9.3575058170312125E-5</v>
      </c>
      <c r="BO55" s="51">
        <f>(BO3-BO54)/2500</f>
        <v>9.3215818187800952E-5</v>
      </c>
      <c r="BT55" s="51">
        <f>(BT3-BT54)/2500</f>
        <v>9.308855175650389E-5</v>
      </c>
      <c r="BY55" s="51">
        <f>(BY3-BY54)/2500</f>
        <v>9.7242639237620236E-5</v>
      </c>
      <c r="CD55" s="51">
        <f>(CD3-CD54)/2500</f>
        <v>9.6420327119243397E-5</v>
      </c>
      <c r="CI55" s="51">
        <f>(CI3-CI54)/2500</f>
        <v>1.0615499245098096E-4</v>
      </c>
      <c r="CN55" s="51">
        <f>(CN3-CN54)/2500</f>
        <v>1.0699672670633369E-4</v>
      </c>
      <c r="CQ55" s="52">
        <f>SUM(L55,Q55,V55,AA55,AF55,AK55,AP55,AU55,AZ55,BE55,BJ55,BO55,BT55,BY55,CD55)</f>
        <v>1.4241693113242174E-3</v>
      </c>
    </row>
    <row r="56" spans="1:95" x14ac:dyDescent="0.25">
      <c r="CQ56" s="52">
        <f>SUM(G55,L55,Q55,V55,AA55,AF55,AK55,AP55,AU55,AZ55,BE55,BJ55,BO55,BT55,BY55,CD55,CI55,CN55)</f>
        <v>1.7389833365233779E-3</v>
      </c>
    </row>
    <row r="57" spans="1:95" x14ac:dyDescent="0.25">
      <c r="C57" s="12" t="s">
        <v>107</v>
      </c>
      <c r="F57" s="5">
        <f>AVERAGE(F42,F50)</f>
        <v>2.5902600069473598E-2</v>
      </c>
      <c r="K57" s="11">
        <f>AVERAGE(K42,K50)</f>
        <v>14.92265929119235</v>
      </c>
      <c r="P57" s="11">
        <f>AVERAGE(P42,P50)</f>
        <v>0.32572997846643797</v>
      </c>
      <c r="U57" s="11">
        <f>AVERAGE(U42,U50)</f>
        <v>0.27661550073707503</v>
      </c>
      <c r="Z57" s="11">
        <f>AVERAGE(Z42,Z50)</f>
        <v>0.23395557535014</v>
      </c>
      <c r="AE57" s="11">
        <f>AVERAGE(AE42,AE50)</f>
        <v>0.22867813219632899</v>
      </c>
      <c r="AJ57" s="11">
        <f>AVERAGE(AJ42,AJ50)</f>
        <v>0.20766618029970449</v>
      </c>
      <c r="AO57" s="11">
        <f>AVERAGE(AO42,AO50)</f>
        <v>2.5903967928713003</v>
      </c>
      <c r="AT57" s="11">
        <f>AVERAGE(AT42,AT50)</f>
        <v>0.25199653563005098</v>
      </c>
      <c r="AY57" s="11">
        <f>AVERAGE(AY42,AY50)</f>
        <v>0.25633503673109248</v>
      </c>
      <c r="BD57" s="11">
        <f>AVERAGE(BD42,BD50)</f>
        <v>0.2299924943862065</v>
      </c>
      <c r="BI57" s="11">
        <f>AVERAGE(BI42,BI50)</f>
        <v>0.2414276750486245</v>
      </c>
      <c r="BN57" s="11">
        <f>AVERAGE(BN42,BN50)</f>
        <v>0.23823227699871749</v>
      </c>
      <c r="BS57" s="11">
        <f>AVERAGE(BS42,BS50)</f>
        <v>0.22469429041449202</v>
      </c>
      <c r="BX57" s="11">
        <f>AVERAGE(BX42,BX50)</f>
        <v>0.21675006728459251</v>
      </c>
      <c r="CC57" s="11">
        <f>AVERAGE(CC42,CC50)</f>
        <v>0.22003108218603998</v>
      </c>
      <c r="CH57" s="11">
        <f>AVERAGE(CH42,CH50)</f>
        <v>2.7413318810453648E-2</v>
      </c>
      <c r="CM57" s="11">
        <f>AVERAGE(CM42,CM50)</f>
        <v>6.8045141894665109E-2</v>
      </c>
    </row>
    <row r="58" spans="1:95" x14ac:dyDescent="0.25">
      <c r="C58" s="12" t="s">
        <v>108</v>
      </c>
      <c r="F58" s="5">
        <f>(F3-F57)/F57</f>
        <v>65.413192606904573</v>
      </c>
      <c r="K58" s="11">
        <f>(K3-K57)/K57</f>
        <v>0.1035945257621927</v>
      </c>
      <c r="P58" s="11">
        <f>(P3-P57)/P57</f>
        <v>4.692719946386755</v>
      </c>
      <c r="U58" s="11">
        <f>(U3-U57)/U57</f>
        <v>5.6882052099353109</v>
      </c>
      <c r="Z58" s="11">
        <f>(Z3-Z57)/Z57</f>
        <v>6.864834192699349</v>
      </c>
      <c r="AE58" s="11">
        <f>(AE3-AE57)/AE57</f>
        <v>6.901444204585192</v>
      </c>
      <c r="AJ58" s="11">
        <f>(AJ3-AJ57)/AJ57</f>
        <v>7.7843141579664623</v>
      </c>
      <c r="AO58" s="11">
        <f>(AO3-AO57)/AO57</f>
        <v>0.64731140842697843</v>
      </c>
      <c r="AT58" s="11">
        <f>(AT3-AT57)/AT57</f>
        <v>6.3390064728486903</v>
      </c>
      <c r="AY58" s="11">
        <f>(AY3-AY57)/AY57</f>
        <v>6.1767104740053584</v>
      </c>
      <c r="BD58" s="11">
        <f>(BD3-BD57)/BD57</f>
        <v>6.6852097752151947</v>
      </c>
      <c r="BI58" s="11">
        <f>(BI3-BI57)/BI57</f>
        <v>6.4598406231780556</v>
      </c>
      <c r="BN58" s="11">
        <f>(BN3-BN57)/BN57</f>
        <v>6.5213538206036041</v>
      </c>
      <c r="BS58" s="11">
        <f>(BS3-BS57)/BS57</f>
        <v>6.9048299346921604</v>
      </c>
      <c r="BX58" s="11">
        <f>(BX3-BX57)/BX57</f>
        <v>7.4773248020834373</v>
      </c>
      <c r="CC58" s="11">
        <f>(CC3-CC57)/CC57</f>
        <v>7.3035383729496903</v>
      </c>
      <c r="CH58" s="11">
        <f>(CH3-CH57)/CH57</f>
        <v>64.539791275047662</v>
      </c>
      <c r="CM58" s="11">
        <f>(CM3-CM57)/CM57</f>
        <v>26.207290172154202</v>
      </c>
      <c r="CQ58" t="s">
        <v>110</v>
      </c>
    </row>
    <row r="59" spans="1:95" x14ac:dyDescent="0.25">
      <c r="C59" s="12" t="s">
        <v>109</v>
      </c>
      <c r="F59" s="5">
        <f>(F58*150)/2.5</f>
        <v>3924.7915564142741</v>
      </c>
      <c r="K59" s="11">
        <f>(K58*150)/2.5</f>
        <v>6.2156715457315617</v>
      </c>
      <c r="P59" s="11">
        <f>(P58*150)/2.5</f>
        <v>281.56319678320529</v>
      </c>
      <c r="U59" s="11">
        <f>(U58*150)/2.5</f>
        <v>341.29231259611868</v>
      </c>
      <c r="Z59" s="11">
        <f>(Z58*150)/2.5</f>
        <v>411.89005156196089</v>
      </c>
      <c r="AE59" s="11">
        <f>(AE58*150)/2.5</f>
        <v>414.08665227511153</v>
      </c>
      <c r="AJ59" s="11">
        <f>(AJ58*150)/2.5</f>
        <v>467.05884947798779</v>
      </c>
      <c r="AO59" s="11">
        <f>(AO58*150)/2.5</f>
        <v>38.838684505618701</v>
      </c>
      <c r="AT59" s="11">
        <f>(AT58*150)/2.5</f>
        <v>380.34038837092146</v>
      </c>
      <c r="AY59" s="11">
        <f>(AY58*150)/2.5</f>
        <v>370.6026284403215</v>
      </c>
      <c r="BD59" s="11">
        <f>(BD58*150)/2.5</f>
        <v>401.11258651291166</v>
      </c>
      <c r="BI59" s="11">
        <f>(BI58*150)/2.5</f>
        <v>387.59043739068335</v>
      </c>
      <c r="BN59" s="11">
        <f>(BN58*150)/2.5</f>
        <v>391.28122923621629</v>
      </c>
      <c r="BS59" s="11">
        <f>(BS58*150)/2.5</f>
        <v>414.28979608152957</v>
      </c>
      <c r="BX59" s="11">
        <f>(BX58*150)/2.5</f>
        <v>448.63948812500621</v>
      </c>
      <c r="CC59" s="11">
        <f>(CC58*150)/2.5</f>
        <v>438.21230237698148</v>
      </c>
      <c r="CH59" s="11">
        <f>(CH58*150)/2.5</f>
        <v>3872.3874765028595</v>
      </c>
      <c r="CM59" s="11">
        <f>(CM58*150)/2.5</f>
        <v>1572.4374103292521</v>
      </c>
      <c r="CQ59">
        <f>AVERAGE(F59,K59,P59,U59,Z59,AE59,AJ59,AO59,AT59,AY59,BD59,BI59,BN59,BS59,BX59,CC59,CH59,CM59)</f>
        <v>809.03503991814944</v>
      </c>
    </row>
    <row r="60" spans="1:95" x14ac:dyDescent="0.25">
      <c r="CQ60">
        <f>AVERAGE(K59,P59,U59,Z59,AE59,AJ59,AO59,AT59,AY59,BD59,BI59,BN59,BS59,BX59,CC59)</f>
        <v>346.20095168535374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workbookViewId="0">
      <selection activeCell="R2" sqref="R2"/>
    </sheetView>
  </sheetViews>
  <sheetFormatPr defaultRowHeight="15" x14ac:dyDescent="0.25"/>
  <cols>
    <col min="4" max="4" width="12.5703125" customWidth="1"/>
    <col min="5" max="5" width="12.140625" customWidth="1"/>
    <col min="7" max="8" width="12.28515625" customWidth="1"/>
    <col min="9" max="9" width="16.5703125" customWidth="1"/>
    <col min="11" max="12" width="9.140625" style="11"/>
    <col min="13" max="13" width="12.5703125" customWidth="1"/>
    <col min="14" max="14" width="12" customWidth="1"/>
    <col min="16" max="16" width="14.85546875" customWidth="1"/>
    <col min="17" max="17" width="15.28515625" customWidth="1"/>
    <col min="18" max="18" width="15" customWidth="1"/>
    <col min="20" max="20" width="9.140625" style="11" customWidth="1"/>
    <col min="21" max="21" width="9.140625" style="11"/>
    <col min="22" max="22" width="13.28515625" customWidth="1"/>
    <col min="23" max="23" width="13.140625" customWidth="1"/>
    <col min="25" max="25" width="12.140625" customWidth="1"/>
    <col min="26" max="26" width="13" customWidth="1"/>
    <col min="27" max="27" width="13.42578125" customWidth="1"/>
  </cols>
  <sheetData>
    <row r="2" spans="1:27" ht="41.25" customHeight="1" thickBot="1" x14ac:dyDescent="0.3">
      <c r="C2" t="s">
        <v>105</v>
      </c>
    </row>
    <row r="3" spans="1:27" x14ac:dyDescent="0.25">
      <c r="B3" s="27"/>
      <c r="C3" s="19"/>
      <c r="D3" s="59" t="s">
        <v>72</v>
      </c>
      <c r="E3" s="60"/>
      <c r="F3" s="60"/>
      <c r="G3" s="15"/>
      <c r="H3" s="16"/>
      <c r="I3" s="20"/>
      <c r="J3" s="13"/>
      <c r="K3" s="27"/>
      <c r="L3" s="19"/>
      <c r="M3" s="59" t="s">
        <v>73</v>
      </c>
      <c r="N3" s="60"/>
      <c r="O3" s="60"/>
      <c r="P3" s="60"/>
      <c r="Q3" s="16"/>
      <c r="R3" s="20"/>
      <c r="S3" s="13"/>
      <c r="T3" s="27"/>
      <c r="U3" s="19"/>
      <c r="V3" s="59" t="s">
        <v>111</v>
      </c>
      <c r="W3" s="60"/>
      <c r="X3" s="60"/>
      <c r="Y3" s="60"/>
      <c r="Z3" s="19"/>
      <c r="AA3" s="21"/>
    </row>
    <row r="4" spans="1:27" x14ac:dyDescent="0.25">
      <c r="B4" s="30"/>
      <c r="C4" s="31"/>
      <c r="D4" s="56" t="s">
        <v>74</v>
      </c>
      <c r="E4" s="57"/>
      <c r="F4" s="40"/>
      <c r="G4" s="57" t="s">
        <v>75</v>
      </c>
      <c r="H4" s="58"/>
      <c r="I4" s="41"/>
      <c r="J4" s="13"/>
      <c r="K4" s="30"/>
      <c r="L4" s="31"/>
      <c r="M4" s="30"/>
      <c r="N4" s="40"/>
      <c r="O4" s="40"/>
      <c r="P4" s="40"/>
      <c r="Q4" s="26"/>
      <c r="R4" s="41"/>
      <c r="S4" s="13"/>
      <c r="T4" s="30"/>
      <c r="U4" s="31"/>
      <c r="V4" s="30"/>
      <c r="W4" s="40"/>
      <c r="X4" s="40"/>
      <c r="Y4" s="40"/>
      <c r="Z4" s="31"/>
      <c r="AA4" s="42"/>
    </row>
    <row r="5" spans="1:27" ht="41.25" customHeight="1" x14ac:dyDescent="0.25">
      <c r="B5" s="43" t="s">
        <v>76</v>
      </c>
      <c r="C5" s="44" t="s">
        <v>77</v>
      </c>
      <c r="D5" s="45" t="s">
        <v>78</v>
      </c>
      <c r="E5" s="46" t="s">
        <v>79</v>
      </c>
      <c r="F5" s="47" t="s">
        <v>80</v>
      </c>
      <c r="G5" s="46" t="s">
        <v>81</v>
      </c>
      <c r="H5" s="48" t="s">
        <v>82</v>
      </c>
      <c r="I5" s="49" t="s">
        <v>83</v>
      </c>
      <c r="J5" s="50"/>
      <c r="K5" s="43" t="s">
        <v>76</v>
      </c>
      <c r="L5" s="44" t="s">
        <v>77</v>
      </c>
      <c r="M5" s="45" t="s">
        <v>78</v>
      </c>
      <c r="N5" s="46" t="s">
        <v>79</v>
      </c>
      <c r="O5" s="47" t="s">
        <v>80</v>
      </c>
      <c r="P5" s="46" t="s">
        <v>81</v>
      </c>
      <c r="Q5" s="48" t="s">
        <v>82</v>
      </c>
      <c r="R5" s="49" t="s">
        <v>83</v>
      </c>
      <c r="S5" s="50"/>
      <c r="T5" s="43" t="s">
        <v>76</v>
      </c>
      <c r="U5" s="44" t="s">
        <v>77</v>
      </c>
      <c r="V5" s="45" t="s">
        <v>78</v>
      </c>
      <c r="W5" s="46" t="s">
        <v>79</v>
      </c>
      <c r="X5" s="47" t="s">
        <v>80</v>
      </c>
      <c r="Y5" s="46" t="s">
        <v>81</v>
      </c>
      <c r="Z5" s="48" t="s">
        <v>82</v>
      </c>
      <c r="AA5" s="49" t="s">
        <v>83</v>
      </c>
    </row>
    <row r="6" spans="1:27" x14ac:dyDescent="0.25">
      <c r="A6">
        <v>1</v>
      </c>
      <c r="B6" s="28" t="s">
        <v>84</v>
      </c>
      <c r="C6" s="26">
        <v>44.96</v>
      </c>
      <c r="D6" s="33">
        <v>0.25800000000000001</v>
      </c>
      <c r="E6" s="34">
        <f>(D6/C6)*1000</f>
        <v>5.7384341637010676</v>
      </c>
      <c r="F6" s="17">
        <v>1.2999999999999999E-2</v>
      </c>
      <c r="G6" s="38">
        <f>D6-F6</f>
        <v>0.245</v>
      </c>
      <c r="H6" s="39">
        <f>(G6/C6)*1000</f>
        <v>5.4492882562277583</v>
      </c>
      <c r="I6" s="23">
        <f>H6/E6</f>
        <v>0.94961240310077522</v>
      </c>
      <c r="J6" s="14"/>
      <c r="K6" s="28" t="s">
        <v>84</v>
      </c>
      <c r="L6" s="26">
        <v>44.96</v>
      </c>
      <c r="M6" s="33">
        <v>0.25800000000000001</v>
      </c>
      <c r="N6" s="34">
        <f>(M6/C6)*1000</f>
        <v>5.7384341637010676</v>
      </c>
      <c r="O6" s="17">
        <v>1.7000000000000001E-2</v>
      </c>
      <c r="P6" s="38">
        <f>M6-O6</f>
        <v>0.24099999999999999</v>
      </c>
      <c r="Q6" s="39">
        <f>(P6/C6)*1000</f>
        <v>5.3603202846975089</v>
      </c>
      <c r="R6" s="23">
        <f>Q6/N6</f>
        <v>0.93410852713178294</v>
      </c>
      <c r="S6" s="14"/>
      <c r="T6" s="28" t="s">
        <v>84</v>
      </c>
      <c r="U6" s="26">
        <v>44.96</v>
      </c>
      <c r="V6" s="33">
        <v>0.25800000000000001</v>
      </c>
      <c r="W6" s="34">
        <f>(V6/C6)*1000</f>
        <v>5.7384341637010676</v>
      </c>
      <c r="X6" s="17">
        <v>4.0000000000000001E-3</v>
      </c>
      <c r="Y6" s="38">
        <f>V6-X6</f>
        <v>0.254</v>
      </c>
      <c r="Z6" s="39">
        <f>(Y6/C6)*1000</f>
        <v>5.6494661921708191</v>
      </c>
      <c r="AA6" s="23">
        <f>Z6/W6</f>
        <v>0.98449612403100784</v>
      </c>
    </row>
    <row r="7" spans="1:27" x14ac:dyDescent="0.25">
      <c r="A7">
        <v>2</v>
      </c>
      <c r="B7" s="28" t="s">
        <v>85</v>
      </c>
      <c r="C7" s="26">
        <v>88.91</v>
      </c>
      <c r="D7" s="33">
        <v>2.4700000000000002</v>
      </c>
      <c r="E7" s="34">
        <f t="shared" ref="E7:E23" si="0">(D7/C7)*1000</f>
        <v>27.780902035766509</v>
      </c>
      <c r="F7" s="17">
        <v>2.2799999999999998</v>
      </c>
      <c r="G7" s="38">
        <f t="shared" ref="G7:G23" si="1">D7-F7</f>
        <v>0.19000000000000039</v>
      </c>
      <c r="H7" s="39">
        <f t="shared" ref="H7:H23" si="2">(G7/C7)*1000</f>
        <v>2.1369924642897358</v>
      </c>
      <c r="I7" s="23">
        <f t="shared" ref="I7:I23" si="3">H7/E7</f>
        <v>7.692307692307708E-2</v>
      </c>
      <c r="J7" s="14"/>
      <c r="K7" s="28" t="s">
        <v>85</v>
      </c>
      <c r="L7" s="26">
        <v>88.91</v>
      </c>
      <c r="M7" s="33">
        <v>2.4700000000000002</v>
      </c>
      <c r="N7" s="34">
        <f t="shared" ref="N7:N23" si="4">(M7/C7)*1000</f>
        <v>27.780902035766509</v>
      </c>
      <c r="O7" s="17">
        <v>2.2799999999999998</v>
      </c>
      <c r="P7" s="38">
        <f t="shared" ref="P7:P23" si="5">M7-O7</f>
        <v>0.19000000000000039</v>
      </c>
      <c r="Q7" s="39">
        <f t="shared" ref="Q7:Q23" si="6">(P7/C7)*1000</f>
        <v>2.1369924642897358</v>
      </c>
      <c r="R7" s="23">
        <f t="shared" ref="R7:R23" si="7">Q7/N7</f>
        <v>7.692307692307708E-2</v>
      </c>
      <c r="S7" s="14"/>
      <c r="T7" s="28" t="s">
        <v>85</v>
      </c>
      <c r="U7" s="26">
        <v>88.91</v>
      </c>
      <c r="V7" s="33">
        <v>2.4700000000000002</v>
      </c>
      <c r="W7" s="34">
        <f t="shared" ref="W7:W23" si="8">(V7/C7)*1000</f>
        <v>27.780902035766509</v>
      </c>
      <c r="X7" s="17">
        <v>2.2400000000000002</v>
      </c>
      <c r="Y7" s="38">
        <f t="shared" ref="Y7:Y23" si="9">V7-X7</f>
        <v>0.22999999999999998</v>
      </c>
      <c r="Z7" s="39">
        <f t="shared" ref="Z7:Z23" si="10">(Y7/C7)*1000</f>
        <v>2.5868856146665165</v>
      </c>
      <c r="AA7" s="23">
        <f t="shared" ref="AA7:AA23" si="11">Z7/W7</f>
        <v>9.3117408906882568E-2</v>
      </c>
    </row>
    <row r="8" spans="1:27" x14ac:dyDescent="0.25">
      <c r="A8">
        <v>3</v>
      </c>
      <c r="B8" s="28" t="s">
        <v>86</v>
      </c>
      <c r="C8" s="26">
        <v>138.91</v>
      </c>
      <c r="D8" s="33">
        <v>0.27800000000000002</v>
      </c>
      <c r="E8" s="34">
        <f t="shared" si="0"/>
        <v>2.0012958030379382</v>
      </c>
      <c r="F8" s="17">
        <v>9.6000000000000002E-2</v>
      </c>
      <c r="G8" s="38">
        <f t="shared" si="1"/>
        <v>0.18200000000000002</v>
      </c>
      <c r="H8" s="39">
        <f t="shared" si="2"/>
        <v>1.3102008494708806</v>
      </c>
      <c r="I8" s="23">
        <f t="shared" si="3"/>
        <v>0.65467625899280579</v>
      </c>
      <c r="J8" s="14"/>
      <c r="K8" s="28" t="s">
        <v>86</v>
      </c>
      <c r="L8" s="26">
        <v>138.91</v>
      </c>
      <c r="M8" s="33">
        <v>0.27800000000000002</v>
      </c>
      <c r="N8" s="34">
        <f t="shared" si="4"/>
        <v>2.0012958030379382</v>
      </c>
      <c r="O8" s="17">
        <v>8.5999999999999993E-2</v>
      </c>
      <c r="P8" s="38">
        <f t="shared" si="5"/>
        <v>0.19200000000000003</v>
      </c>
      <c r="Q8" s="39">
        <f t="shared" si="6"/>
        <v>1.3821899071341159</v>
      </c>
      <c r="R8" s="23">
        <f t="shared" si="7"/>
        <v>0.69064748201438864</v>
      </c>
      <c r="S8" s="14"/>
      <c r="T8" s="28" t="s">
        <v>86</v>
      </c>
      <c r="U8" s="26">
        <v>138.91</v>
      </c>
      <c r="V8" s="33">
        <v>0.27800000000000002</v>
      </c>
      <c r="W8" s="34">
        <f t="shared" si="8"/>
        <v>2.0012958030379382</v>
      </c>
      <c r="X8" s="17">
        <v>4.9000000000000002E-2</v>
      </c>
      <c r="Y8" s="38">
        <f t="shared" si="9"/>
        <v>0.22900000000000004</v>
      </c>
      <c r="Z8" s="39">
        <f t="shared" si="10"/>
        <v>1.6485494204880862</v>
      </c>
      <c r="AA8" s="23">
        <f t="shared" si="11"/>
        <v>0.82374100719424481</v>
      </c>
    </row>
    <row r="9" spans="1:27" x14ac:dyDescent="0.25">
      <c r="A9">
        <v>4</v>
      </c>
      <c r="B9" s="28" t="s">
        <v>87</v>
      </c>
      <c r="C9" s="26">
        <v>140.12</v>
      </c>
      <c r="D9" s="33">
        <v>0.27600000000000002</v>
      </c>
      <c r="E9" s="34">
        <f t="shared" si="0"/>
        <v>1.9697402226662861</v>
      </c>
      <c r="F9" s="17">
        <v>7.3999999999999996E-2</v>
      </c>
      <c r="G9" s="38">
        <f t="shared" si="1"/>
        <v>0.20200000000000001</v>
      </c>
      <c r="H9" s="39">
        <f t="shared" si="2"/>
        <v>1.4416214673137311</v>
      </c>
      <c r="I9" s="23">
        <f t="shared" si="3"/>
        <v>0.73188405797101441</v>
      </c>
      <c r="J9" s="14"/>
      <c r="K9" s="28" t="s">
        <v>87</v>
      </c>
      <c r="L9" s="26">
        <v>140.12</v>
      </c>
      <c r="M9" s="33">
        <v>0.27600000000000002</v>
      </c>
      <c r="N9" s="34">
        <f t="shared" si="4"/>
        <v>1.9697402226662861</v>
      </c>
      <c r="O9" s="17">
        <v>7.3999999999999996E-2</v>
      </c>
      <c r="P9" s="38">
        <f t="shared" si="5"/>
        <v>0.20200000000000001</v>
      </c>
      <c r="Q9" s="39">
        <f t="shared" si="6"/>
        <v>1.4416214673137311</v>
      </c>
      <c r="R9" s="23">
        <f t="shared" si="7"/>
        <v>0.73188405797101441</v>
      </c>
      <c r="S9" s="14"/>
      <c r="T9" s="28" t="s">
        <v>87</v>
      </c>
      <c r="U9" s="26">
        <v>140.12</v>
      </c>
      <c r="V9" s="33">
        <v>0.27600000000000002</v>
      </c>
      <c r="W9" s="34">
        <f t="shared" si="8"/>
        <v>1.9697402226662861</v>
      </c>
      <c r="X9" s="17">
        <v>4.1000000000000002E-2</v>
      </c>
      <c r="Y9" s="38">
        <f t="shared" si="9"/>
        <v>0.23500000000000001</v>
      </c>
      <c r="Z9" s="39">
        <f t="shared" si="10"/>
        <v>1.6771338852412219</v>
      </c>
      <c r="AA9" s="23">
        <f t="shared" si="11"/>
        <v>0.85144927536231885</v>
      </c>
    </row>
    <row r="10" spans="1:27" x14ac:dyDescent="0.25">
      <c r="A10">
        <v>5</v>
      </c>
      <c r="B10" s="28" t="s">
        <v>88</v>
      </c>
      <c r="C10" s="26">
        <v>140.91</v>
      </c>
      <c r="D10" s="33">
        <v>0.27600000000000002</v>
      </c>
      <c r="E10" s="34">
        <f t="shared" si="0"/>
        <v>1.9586970406642539</v>
      </c>
      <c r="F10" s="17">
        <v>6.5000000000000002E-2</v>
      </c>
      <c r="G10" s="38">
        <f t="shared" si="1"/>
        <v>0.21100000000000002</v>
      </c>
      <c r="H10" s="39">
        <f t="shared" si="2"/>
        <v>1.4974096941310058</v>
      </c>
      <c r="I10" s="23">
        <f t="shared" si="3"/>
        <v>0.76449275362318847</v>
      </c>
      <c r="J10" s="14"/>
      <c r="K10" s="28" t="s">
        <v>88</v>
      </c>
      <c r="L10" s="26">
        <v>140.91</v>
      </c>
      <c r="M10" s="33">
        <v>0.27600000000000002</v>
      </c>
      <c r="N10" s="34">
        <f t="shared" si="4"/>
        <v>1.9586970406642539</v>
      </c>
      <c r="O10" s="17">
        <v>6.6000000000000003E-2</v>
      </c>
      <c r="P10" s="38">
        <f t="shared" si="5"/>
        <v>0.21000000000000002</v>
      </c>
      <c r="Q10" s="39">
        <f t="shared" si="6"/>
        <v>1.490312965722802</v>
      </c>
      <c r="R10" s="23">
        <f t="shared" si="7"/>
        <v>0.76086956521739135</v>
      </c>
      <c r="S10" s="14"/>
      <c r="T10" s="28" t="s">
        <v>88</v>
      </c>
      <c r="U10" s="26">
        <v>140.91</v>
      </c>
      <c r="V10" s="33">
        <v>0.27600000000000002</v>
      </c>
      <c r="W10" s="34">
        <f t="shared" si="8"/>
        <v>1.9586970406642539</v>
      </c>
      <c r="X10" s="17">
        <v>3.5000000000000003E-2</v>
      </c>
      <c r="Y10" s="38">
        <f t="shared" si="9"/>
        <v>0.24100000000000002</v>
      </c>
      <c r="Z10" s="39">
        <f t="shared" si="10"/>
        <v>1.7103115463771204</v>
      </c>
      <c r="AA10" s="23">
        <f t="shared" si="11"/>
        <v>0.87318840579710155</v>
      </c>
    </row>
    <row r="11" spans="1:27" x14ac:dyDescent="0.25">
      <c r="A11">
        <v>6</v>
      </c>
      <c r="B11" s="28" t="s">
        <v>89</v>
      </c>
      <c r="C11" s="26">
        <v>144.24</v>
      </c>
      <c r="D11" s="33">
        <v>0.27100000000000002</v>
      </c>
      <c r="E11" s="34">
        <f t="shared" si="0"/>
        <v>1.8788130892956185</v>
      </c>
      <c r="F11" s="17">
        <v>6.2E-2</v>
      </c>
      <c r="G11" s="38">
        <f t="shared" si="1"/>
        <v>0.20900000000000002</v>
      </c>
      <c r="H11" s="39">
        <f t="shared" si="2"/>
        <v>1.4489739323349973</v>
      </c>
      <c r="I11" s="23">
        <f t="shared" si="3"/>
        <v>0.77121771217712176</v>
      </c>
      <c r="J11" s="14"/>
      <c r="K11" s="28" t="s">
        <v>89</v>
      </c>
      <c r="L11" s="26">
        <v>144.24</v>
      </c>
      <c r="M11" s="33">
        <v>0.27100000000000002</v>
      </c>
      <c r="N11" s="34">
        <f t="shared" si="4"/>
        <v>1.8788130892956185</v>
      </c>
      <c r="O11" s="17">
        <v>6.3E-2</v>
      </c>
      <c r="P11" s="38">
        <f t="shared" si="5"/>
        <v>0.20800000000000002</v>
      </c>
      <c r="Q11" s="39">
        <f t="shared" si="6"/>
        <v>1.4420410427066002</v>
      </c>
      <c r="R11" s="23">
        <f t="shared" si="7"/>
        <v>0.7675276752767527</v>
      </c>
      <c r="S11" s="14"/>
      <c r="T11" s="28" t="s">
        <v>89</v>
      </c>
      <c r="U11" s="26">
        <v>144.24</v>
      </c>
      <c r="V11" s="33">
        <v>0.27100000000000002</v>
      </c>
      <c r="W11" s="34">
        <f t="shared" si="8"/>
        <v>1.8788130892956185</v>
      </c>
      <c r="X11" s="17">
        <v>3.4000000000000002E-2</v>
      </c>
      <c r="Y11" s="38">
        <f t="shared" si="9"/>
        <v>0.23700000000000002</v>
      </c>
      <c r="Z11" s="39">
        <f t="shared" si="10"/>
        <v>1.6430948419301163</v>
      </c>
      <c r="AA11" s="23">
        <f t="shared" si="11"/>
        <v>0.8745387453874538</v>
      </c>
    </row>
    <row r="12" spans="1:27" x14ac:dyDescent="0.25">
      <c r="A12">
        <v>7</v>
      </c>
      <c r="B12" s="28" t="s">
        <v>90</v>
      </c>
      <c r="C12" s="26">
        <v>150.36000000000001</v>
      </c>
      <c r="D12" s="33">
        <v>0.27400000000000002</v>
      </c>
      <c r="E12" s="34">
        <f t="shared" si="0"/>
        <v>1.8222931630752859</v>
      </c>
      <c r="F12" s="17">
        <v>5.8000000000000003E-2</v>
      </c>
      <c r="G12" s="38">
        <f t="shared" si="1"/>
        <v>0.21600000000000003</v>
      </c>
      <c r="H12" s="39">
        <f t="shared" si="2"/>
        <v>1.4365522745411015</v>
      </c>
      <c r="I12" s="23">
        <f t="shared" si="3"/>
        <v>0.78832116788321183</v>
      </c>
      <c r="J12" s="14"/>
      <c r="K12" s="28" t="s">
        <v>90</v>
      </c>
      <c r="L12" s="26">
        <v>150.36000000000001</v>
      </c>
      <c r="M12" s="33">
        <v>0.27400000000000002</v>
      </c>
      <c r="N12" s="34">
        <f t="shared" si="4"/>
        <v>1.8222931630752859</v>
      </c>
      <c r="O12" s="17">
        <v>0.06</v>
      </c>
      <c r="P12" s="38">
        <f t="shared" si="5"/>
        <v>0.21400000000000002</v>
      </c>
      <c r="Q12" s="39">
        <f t="shared" si="6"/>
        <v>1.4232508645916468</v>
      </c>
      <c r="R12" s="23">
        <f t="shared" si="7"/>
        <v>0.78102189781021913</v>
      </c>
      <c r="S12" s="14"/>
      <c r="T12" s="28" t="s">
        <v>90</v>
      </c>
      <c r="U12" s="26">
        <v>150.36000000000001</v>
      </c>
      <c r="V12" s="33">
        <v>0.27400000000000002</v>
      </c>
      <c r="W12" s="34">
        <f t="shared" si="8"/>
        <v>1.8222931630752859</v>
      </c>
      <c r="X12" s="17">
        <v>3.1E-2</v>
      </c>
      <c r="Y12" s="38">
        <f t="shared" si="9"/>
        <v>0.24300000000000002</v>
      </c>
      <c r="Z12" s="39">
        <f t="shared" si="10"/>
        <v>1.6161213088587389</v>
      </c>
      <c r="AA12" s="23">
        <f t="shared" si="11"/>
        <v>0.88686131386861311</v>
      </c>
    </row>
    <row r="13" spans="1:27" x14ac:dyDescent="0.25">
      <c r="A13">
        <v>8</v>
      </c>
      <c r="B13" s="28" t="s">
        <v>91</v>
      </c>
      <c r="C13" s="26">
        <v>151.96</v>
      </c>
      <c r="D13" s="33">
        <v>0.64</v>
      </c>
      <c r="E13" s="34">
        <f t="shared" si="0"/>
        <v>4.2116346406949194</v>
      </c>
      <c r="F13" s="17">
        <v>0.42299999999999999</v>
      </c>
      <c r="G13" s="38">
        <f t="shared" si="1"/>
        <v>0.21700000000000003</v>
      </c>
      <c r="H13" s="39">
        <f t="shared" si="2"/>
        <v>1.4280073703606213</v>
      </c>
      <c r="I13" s="23">
        <f t="shared" si="3"/>
        <v>0.33906250000000004</v>
      </c>
      <c r="J13" s="14"/>
      <c r="K13" s="28" t="s">
        <v>91</v>
      </c>
      <c r="L13" s="26">
        <v>151.96</v>
      </c>
      <c r="M13" s="33">
        <v>0.64</v>
      </c>
      <c r="N13" s="34">
        <f t="shared" si="4"/>
        <v>4.2116346406949194</v>
      </c>
      <c r="O13" s="17">
        <v>0.42199999999999999</v>
      </c>
      <c r="P13" s="38">
        <f t="shared" si="5"/>
        <v>0.21800000000000003</v>
      </c>
      <c r="Q13" s="39">
        <f t="shared" si="6"/>
        <v>1.4345880494867072</v>
      </c>
      <c r="R13" s="23">
        <f t="shared" si="7"/>
        <v>0.34062500000000007</v>
      </c>
      <c r="S13" s="14"/>
      <c r="T13" s="28" t="s">
        <v>91</v>
      </c>
      <c r="U13" s="26">
        <v>151.96</v>
      </c>
      <c r="V13" s="33">
        <v>0.64</v>
      </c>
      <c r="W13" s="34">
        <f t="shared" si="8"/>
        <v>4.2116346406949194</v>
      </c>
      <c r="X13" s="17">
        <v>0.38900000000000001</v>
      </c>
      <c r="Y13" s="38">
        <f t="shared" si="9"/>
        <v>0.251</v>
      </c>
      <c r="Z13" s="39">
        <f t="shared" si="10"/>
        <v>1.6517504606475388</v>
      </c>
      <c r="AA13" s="23">
        <f t="shared" si="11"/>
        <v>0.39218750000000002</v>
      </c>
    </row>
    <row r="14" spans="1:27" x14ac:dyDescent="0.25">
      <c r="A14">
        <v>9</v>
      </c>
      <c r="B14" s="28" t="s">
        <v>92</v>
      </c>
      <c r="C14" s="26">
        <v>157.25</v>
      </c>
      <c r="D14" s="33">
        <v>0.27700000000000002</v>
      </c>
      <c r="E14" s="34">
        <f t="shared" si="0"/>
        <v>1.7615262321144676</v>
      </c>
      <c r="F14" s="17">
        <v>6.8000000000000005E-2</v>
      </c>
      <c r="G14" s="38">
        <f t="shared" si="1"/>
        <v>0.20900000000000002</v>
      </c>
      <c r="H14" s="39">
        <f t="shared" si="2"/>
        <v>1.3290937996820351</v>
      </c>
      <c r="I14" s="23">
        <f t="shared" si="3"/>
        <v>0.75451263537906144</v>
      </c>
      <c r="J14" s="14"/>
      <c r="K14" s="28" t="s">
        <v>92</v>
      </c>
      <c r="L14" s="26">
        <v>157.25</v>
      </c>
      <c r="M14" s="33">
        <v>0.27700000000000002</v>
      </c>
      <c r="N14" s="34">
        <f t="shared" si="4"/>
        <v>1.7615262321144676</v>
      </c>
      <c r="O14" s="17">
        <v>7.0999999999999994E-2</v>
      </c>
      <c r="P14" s="38">
        <f t="shared" si="5"/>
        <v>0.20600000000000002</v>
      </c>
      <c r="Q14" s="39">
        <f t="shared" si="6"/>
        <v>1.3100158982511925</v>
      </c>
      <c r="R14" s="23">
        <f t="shared" si="7"/>
        <v>0.7436823104693141</v>
      </c>
      <c r="S14" s="14"/>
      <c r="T14" s="28" t="s">
        <v>92</v>
      </c>
      <c r="U14" s="26">
        <v>157.25</v>
      </c>
      <c r="V14" s="33">
        <v>0.27700000000000002</v>
      </c>
      <c r="W14" s="34">
        <f t="shared" si="8"/>
        <v>1.7615262321144676</v>
      </c>
      <c r="X14" s="17">
        <v>3.7999999999999999E-2</v>
      </c>
      <c r="Y14" s="38">
        <f t="shared" si="9"/>
        <v>0.23900000000000002</v>
      </c>
      <c r="Z14" s="39">
        <f t="shared" si="10"/>
        <v>1.5198728139904611</v>
      </c>
      <c r="AA14" s="23">
        <f t="shared" si="11"/>
        <v>0.86281588447653423</v>
      </c>
    </row>
    <row r="15" spans="1:27" x14ac:dyDescent="0.25">
      <c r="A15">
        <v>10</v>
      </c>
      <c r="B15" s="28" t="s">
        <v>93</v>
      </c>
      <c r="C15" s="26">
        <v>158.93</v>
      </c>
      <c r="D15" s="33">
        <v>0.27600000000000002</v>
      </c>
      <c r="E15" s="34">
        <f t="shared" si="0"/>
        <v>1.7366136034732274</v>
      </c>
      <c r="F15" s="17">
        <v>6.8000000000000005E-2</v>
      </c>
      <c r="G15" s="38">
        <f t="shared" si="1"/>
        <v>0.20800000000000002</v>
      </c>
      <c r="H15" s="39">
        <f t="shared" si="2"/>
        <v>1.3087522808783743</v>
      </c>
      <c r="I15" s="23">
        <f t="shared" si="3"/>
        <v>0.75362318840579712</v>
      </c>
      <c r="J15" s="14"/>
      <c r="K15" s="28" t="s">
        <v>93</v>
      </c>
      <c r="L15" s="26">
        <v>158.93</v>
      </c>
      <c r="M15" s="33">
        <v>0.27600000000000002</v>
      </c>
      <c r="N15" s="34">
        <f t="shared" si="4"/>
        <v>1.7366136034732274</v>
      </c>
      <c r="O15" s="17">
        <v>7.1999999999999995E-2</v>
      </c>
      <c r="P15" s="38">
        <f t="shared" si="5"/>
        <v>0.20400000000000001</v>
      </c>
      <c r="Q15" s="39">
        <f t="shared" si="6"/>
        <v>1.2835839677845593</v>
      </c>
      <c r="R15" s="23">
        <f t="shared" si="7"/>
        <v>0.73913043478260865</v>
      </c>
      <c r="S15" s="14"/>
      <c r="T15" s="28" t="s">
        <v>93</v>
      </c>
      <c r="U15" s="26">
        <v>158.93</v>
      </c>
      <c r="V15" s="33">
        <v>0.27600000000000002</v>
      </c>
      <c r="W15" s="34">
        <f t="shared" si="8"/>
        <v>1.7366136034732274</v>
      </c>
      <c r="X15" s="17">
        <v>3.7999999999999999E-2</v>
      </c>
      <c r="Y15" s="38">
        <f t="shared" si="9"/>
        <v>0.23800000000000002</v>
      </c>
      <c r="Z15" s="39">
        <f t="shared" si="10"/>
        <v>1.4975146290819858</v>
      </c>
      <c r="AA15" s="23">
        <f t="shared" si="11"/>
        <v>0.86231884057971009</v>
      </c>
    </row>
    <row r="16" spans="1:27" x14ac:dyDescent="0.25">
      <c r="A16">
        <v>11</v>
      </c>
      <c r="B16" s="28" t="s">
        <v>94</v>
      </c>
      <c r="C16" s="26">
        <v>162.5</v>
      </c>
      <c r="D16" s="33">
        <v>0.26500000000000001</v>
      </c>
      <c r="E16" s="34">
        <f t="shared" si="0"/>
        <v>1.6307692307692307</v>
      </c>
      <c r="F16" s="17">
        <v>6.8000000000000005E-2</v>
      </c>
      <c r="G16" s="38">
        <f t="shared" si="1"/>
        <v>0.19700000000000001</v>
      </c>
      <c r="H16" s="39">
        <f t="shared" si="2"/>
        <v>1.2123076923076925</v>
      </c>
      <c r="I16" s="23">
        <f t="shared" si="3"/>
        <v>0.74339622641509451</v>
      </c>
      <c r="J16" s="14"/>
      <c r="K16" s="28" t="s">
        <v>94</v>
      </c>
      <c r="L16" s="26">
        <v>162.5</v>
      </c>
      <c r="M16" s="33">
        <v>0.26500000000000001</v>
      </c>
      <c r="N16" s="34">
        <f t="shared" si="4"/>
        <v>1.6307692307692307</v>
      </c>
      <c r="O16" s="17">
        <v>6.7000000000000004E-2</v>
      </c>
      <c r="P16" s="38">
        <f t="shared" si="5"/>
        <v>0.19800000000000001</v>
      </c>
      <c r="Q16" s="39">
        <f t="shared" si="6"/>
        <v>1.2184615384615385</v>
      </c>
      <c r="R16" s="23">
        <f t="shared" si="7"/>
        <v>0.74716981132075477</v>
      </c>
      <c r="S16" s="14"/>
      <c r="T16" s="28" t="s">
        <v>94</v>
      </c>
      <c r="U16" s="26">
        <v>162.5</v>
      </c>
      <c r="V16" s="33">
        <v>0.26500000000000001</v>
      </c>
      <c r="W16" s="34">
        <f t="shared" si="8"/>
        <v>1.6307692307692307</v>
      </c>
      <c r="X16" s="17">
        <v>3.4000000000000002E-2</v>
      </c>
      <c r="Y16" s="38">
        <f t="shared" si="9"/>
        <v>0.23100000000000001</v>
      </c>
      <c r="Z16" s="39">
        <f t="shared" si="10"/>
        <v>1.4215384615384614</v>
      </c>
      <c r="AA16" s="23">
        <f t="shared" si="11"/>
        <v>0.87169811320754709</v>
      </c>
    </row>
    <row r="17" spans="1:27" x14ac:dyDescent="0.25">
      <c r="A17">
        <v>12</v>
      </c>
      <c r="B17" s="28" t="s">
        <v>95</v>
      </c>
      <c r="C17" s="26">
        <v>164.93</v>
      </c>
      <c r="D17" s="33">
        <v>0.27</v>
      </c>
      <c r="E17" s="34">
        <f t="shared" si="0"/>
        <v>1.6370581458800704</v>
      </c>
      <c r="F17" s="17">
        <v>6.5000000000000002E-2</v>
      </c>
      <c r="G17" s="38">
        <f t="shared" si="1"/>
        <v>0.20500000000000002</v>
      </c>
      <c r="H17" s="39">
        <f t="shared" si="2"/>
        <v>1.2429515552052388</v>
      </c>
      <c r="I17" s="23">
        <f t="shared" si="3"/>
        <v>0.75925925925925941</v>
      </c>
      <c r="J17" s="14"/>
      <c r="K17" s="28" t="s">
        <v>95</v>
      </c>
      <c r="L17" s="26">
        <v>164.93</v>
      </c>
      <c r="M17" s="33">
        <v>0.27</v>
      </c>
      <c r="N17" s="34">
        <f t="shared" si="4"/>
        <v>1.6370581458800704</v>
      </c>
      <c r="O17" s="17">
        <v>6.9000000000000006E-2</v>
      </c>
      <c r="P17" s="38">
        <f t="shared" si="5"/>
        <v>0.20100000000000001</v>
      </c>
      <c r="Q17" s="39">
        <f t="shared" si="6"/>
        <v>1.2186988419329412</v>
      </c>
      <c r="R17" s="23">
        <f t="shared" si="7"/>
        <v>0.74444444444444435</v>
      </c>
      <c r="S17" s="14"/>
      <c r="T17" s="28" t="s">
        <v>95</v>
      </c>
      <c r="U17" s="26">
        <v>164.93</v>
      </c>
      <c r="V17" s="33">
        <v>0.27</v>
      </c>
      <c r="W17" s="34">
        <f t="shared" si="8"/>
        <v>1.6370581458800704</v>
      </c>
      <c r="X17" s="17">
        <v>3.5999999999999997E-2</v>
      </c>
      <c r="Y17" s="38">
        <f t="shared" si="9"/>
        <v>0.23400000000000001</v>
      </c>
      <c r="Z17" s="39">
        <f t="shared" si="10"/>
        <v>1.4187837264293943</v>
      </c>
      <c r="AA17" s="23">
        <f t="shared" si="11"/>
        <v>0.8666666666666667</v>
      </c>
    </row>
    <row r="18" spans="1:27" x14ac:dyDescent="0.25">
      <c r="A18">
        <v>13</v>
      </c>
      <c r="B18" s="28" t="s">
        <v>96</v>
      </c>
      <c r="C18" s="26">
        <v>167.26</v>
      </c>
      <c r="D18" s="33">
        <v>0.26900000000000002</v>
      </c>
      <c r="E18" s="34">
        <f t="shared" si="0"/>
        <v>1.6082745426282437</v>
      </c>
      <c r="F18" s="17">
        <v>6.4000000000000001E-2</v>
      </c>
      <c r="G18" s="38">
        <f t="shared" si="1"/>
        <v>0.20500000000000002</v>
      </c>
      <c r="H18" s="39">
        <f t="shared" si="2"/>
        <v>1.2256367332297025</v>
      </c>
      <c r="I18" s="23">
        <f t="shared" si="3"/>
        <v>0.76208178438661711</v>
      </c>
      <c r="J18" s="14"/>
      <c r="K18" s="28" t="s">
        <v>96</v>
      </c>
      <c r="L18" s="26">
        <v>167.26</v>
      </c>
      <c r="M18" s="33">
        <v>0.26900000000000002</v>
      </c>
      <c r="N18" s="34">
        <f t="shared" si="4"/>
        <v>1.6082745426282437</v>
      </c>
      <c r="O18" s="17">
        <v>6.8000000000000005E-2</v>
      </c>
      <c r="P18" s="38">
        <f t="shared" si="5"/>
        <v>0.20100000000000001</v>
      </c>
      <c r="Q18" s="39">
        <f t="shared" si="6"/>
        <v>1.2017218701422936</v>
      </c>
      <c r="R18" s="23">
        <f t="shared" si="7"/>
        <v>0.74721189591078063</v>
      </c>
      <c r="S18" s="14"/>
      <c r="T18" s="28" t="s">
        <v>96</v>
      </c>
      <c r="U18" s="26">
        <v>167.26</v>
      </c>
      <c r="V18" s="33">
        <v>0.26900000000000002</v>
      </c>
      <c r="W18" s="34">
        <f t="shared" si="8"/>
        <v>1.6082745426282437</v>
      </c>
      <c r="X18" s="17">
        <v>3.5999999999999997E-2</v>
      </c>
      <c r="Y18" s="38">
        <f t="shared" si="9"/>
        <v>0.23300000000000001</v>
      </c>
      <c r="Z18" s="39">
        <f t="shared" si="10"/>
        <v>1.3930407748415641</v>
      </c>
      <c r="AA18" s="23">
        <f t="shared" si="11"/>
        <v>0.86617100371747202</v>
      </c>
    </row>
    <row r="19" spans="1:27" x14ac:dyDescent="0.25">
      <c r="A19">
        <v>14</v>
      </c>
      <c r="B19" s="28" t="s">
        <v>97</v>
      </c>
      <c r="C19" s="26">
        <v>168.93</v>
      </c>
      <c r="D19" s="33">
        <v>0.26600000000000001</v>
      </c>
      <c r="E19" s="34">
        <f t="shared" si="0"/>
        <v>1.5746167051441426</v>
      </c>
      <c r="F19" s="17">
        <v>6.0999999999999999E-2</v>
      </c>
      <c r="G19" s="38">
        <f t="shared" si="1"/>
        <v>0.20500000000000002</v>
      </c>
      <c r="H19" s="39">
        <f t="shared" si="2"/>
        <v>1.2135203930622152</v>
      </c>
      <c r="I19" s="23">
        <f t="shared" si="3"/>
        <v>0.77067669172932329</v>
      </c>
      <c r="J19" s="14"/>
      <c r="K19" s="28" t="s">
        <v>97</v>
      </c>
      <c r="L19" s="26">
        <v>168.93</v>
      </c>
      <c r="M19" s="33">
        <v>0.26600000000000001</v>
      </c>
      <c r="N19" s="34">
        <f t="shared" si="4"/>
        <v>1.5746167051441426</v>
      </c>
      <c r="O19" s="17">
        <v>6.5000000000000002E-2</v>
      </c>
      <c r="P19" s="38">
        <f t="shared" si="5"/>
        <v>0.20100000000000001</v>
      </c>
      <c r="Q19" s="39">
        <f t="shared" si="6"/>
        <v>1.1898419463683183</v>
      </c>
      <c r="R19" s="23">
        <f t="shared" si="7"/>
        <v>0.75563909774436089</v>
      </c>
      <c r="S19" s="14"/>
      <c r="T19" s="28" t="s">
        <v>97</v>
      </c>
      <c r="U19" s="26">
        <v>168.93</v>
      </c>
      <c r="V19" s="33">
        <v>0.26600000000000001</v>
      </c>
      <c r="W19" s="34">
        <f t="shared" si="8"/>
        <v>1.5746167051441426</v>
      </c>
      <c r="X19" s="17">
        <v>3.4000000000000002E-2</v>
      </c>
      <c r="Y19" s="38">
        <f t="shared" si="9"/>
        <v>0.23200000000000001</v>
      </c>
      <c r="Z19" s="39">
        <f t="shared" si="10"/>
        <v>1.373349908246019</v>
      </c>
      <c r="AA19" s="23">
        <f t="shared" si="11"/>
        <v>0.8721804511278195</v>
      </c>
    </row>
    <row r="20" spans="1:27" x14ac:dyDescent="0.25">
      <c r="A20">
        <v>15</v>
      </c>
      <c r="B20" s="28" t="s">
        <v>98</v>
      </c>
      <c r="C20" s="26">
        <v>173.05</v>
      </c>
      <c r="D20" s="33">
        <v>0.27600000000000002</v>
      </c>
      <c r="E20" s="34">
        <f t="shared" si="0"/>
        <v>1.5949147645189252</v>
      </c>
      <c r="F20" s="17">
        <v>5.8999999999999997E-2</v>
      </c>
      <c r="G20" s="38">
        <f t="shared" si="1"/>
        <v>0.21700000000000003</v>
      </c>
      <c r="H20" s="39">
        <f t="shared" si="2"/>
        <v>1.2539728402195898</v>
      </c>
      <c r="I20" s="23">
        <f t="shared" si="3"/>
        <v>0.78623188405797106</v>
      </c>
      <c r="J20" s="14"/>
      <c r="K20" s="28" t="s">
        <v>98</v>
      </c>
      <c r="L20" s="26">
        <v>173.05</v>
      </c>
      <c r="M20" s="33">
        <v>0.27600000000000002</v>
      </c>
      <c r="N20" s="34">
        <f t="shared" si="4"/>
        <v>1.5949147645189252</v>
      </c>
      <c r="O20" s="17">
        <v>6.3E-2</v>
      </c>
      <c r="P20" s="38">
        <f t="shared" si="5"/>
        <v>0.21300000000000002</v>
      </c>
      <c r="Q20" s="39">
        <f t="shared" si="6"/>
        <v>1.2308581334874313</v>
      </c>
      <c r="R20" s="23">
        <f t="shared" si="7"/>
        <v>0.77173913043478259</v>
      </c>
      <c r="S20" s="14"/>
      <c r="T20" s="28" t="s">
        <v>98</v>
      </c>
      <c r="U20" s="26">
        <v>173.05</v>
      </c>
      <c r="V20" s="33">
        <v>0.27600000000000002</v>
      </c>
      <c r="W20" s="34">
        <f t="shared" si="8"/>
        <v>1.5949147645189252</v>
      </c>
      <c r="X20" s="17">
        <v>3.3000000000000002E-2</v>
      </c>
      <c r="Y20" s="38">
        <f t="shared" si="9"/>
        <v>0.24300000000000002</v>
      </c>
      <c r="Z20" s="39">
        <f t="shared" si="10"/>
        <v>1.404218433978619</v>
      </c>
      <c r="AA20" s="23">
        <f t="shared" si="11"/>
        <v>0.88043478260869568</v>
      </c>
    </row>
    <row r="21" spans="1:27" x14ac:dyDescent="0.25">
      <c r="A21">
        <v>16</v>
      </c>
      <c r="B21" s="28" t="s">
        <v>99</v>
      </c>
      <c r="C21" s="26">
        <v>174.97</v>
      </c>
      <c r="D21" s="33">
        <v>0.27400000000000002</v>
      </c>
      <c r="E21" s="34">
        <f t="shared" si="0"/>
        <v>1.5659827398982684</v>
      </c>
      <c r="F21" s="17">
        <v>0.06</v>
      </c>
      <c r="G21" s="38">
        <f t="shared" si="1"/>
        <v>0.21400000000000002</v>
      </c>
      <c r="H21" s="39">
        <f t="shared" si="2"/>
        <v>1.2230668114533922</v>
      </c>
      <c r="I21" s="23">
        <f t="shared" si="3"/>
        <v>0.78102189781021902</v>
      </c>
      <c r="J21" s="14"/>
      <c r="K21" s="28" t="s">
        <v>99</v>
      </c>
      <c r="L21" s="26">
        <v>174.97</v>
      </c>
      <c r="M21" s="33">
        <v>0.27400000000000002</v>
      </c>
      <c r="N21" s="34">
        <f t="shared" si="4"/>
        <v>1.5659827398982684</v>
      </c>
      <c r="O21" s="17">
        <v>6.5000000000000002E-2</v>
      </c>
      <c r="P21" s="38">
        <f t="shared" si="5"/>
        <v>0.20900000000000002</v>
      </c>
      <c r="Q21" s="39">
        <f t="shared" si="6"/>
        <v>1.1944904840829857</v>
      </c>
      <c r="R21" s="23">
        <f t="shared" si="7"/>
        <v>0.76277372262773724</v>
      </c>
      <c r="S21" s="14"/>
      <c r="T21" s="28" t="s">
        <v>99</v>
      </c>
      <c r="U21" s="26">
        <v>174.97</v>
      </c>
      <c r="V21" s="33">
        <v>0.27400000000000002</v>
      </c>
      <c r="W21" s="34">
        <f t="shared" si="8"/>
        <v>1.5659827398982684</v>
      </c>
      <c r="X21" s="17">
        <v>3.3000000000000002E-2</v>
      </c>
      <c r="Y21" s="38">
        <f t="shared" si="9"/>
        <v>0.24100000000000002</v>
      </c>
      <c r="Z21" s="39">
        <f t="shared" si="10"/>
        <v>1.3773789792535864</v>
      </c>
      <c r="AA21" s="23">
        <f t="shared" si="11"/>
        <v>0.87956204379562042</v>
      </c>
    </row>
    <row r="22" spans="1:27" x14ac:dyDescent="0.25">
      <c r="A22">
        <v>17</v>
      </c>
      <c r="B22" s="28" t="s">
        <v>100</v>
      </c>
      <c r="C22" s="26">
        <v>232.04</v>
      </c>
      <c r="D22" s="33">
        <v>0.26900000000000002</v>
      </c>
      <c r="E22" s="34">
        <f t="shared" si="0"/>
        <v>1.159282882261679</v>
      </c>
      <c r="F22" s="17">
        <v>7.0000000000000001E-3</v>
      </c>
      <c r="G22" s="38">
        <f t="shared" si="1"/>
        <v>0.26200000000000001</v>
      </c>
      <c r="H22" s="39">
        <f t="shared" si="2"/>
        <v>1.1291156697121187</v>
      </c>
      <c r="I22" s="23">
        <f t="shared" si="3"/>
        <v>0.97397769516728638</v>
      </c>
      <c r="J22" s="14"/>
      <c r="K22" s="28" t="s">
        <v>100</v>
      </c>
      <c r="L22" s="26">
        <v>232.04</v>
      </c>
      <c r="M22" s="33">
        <v>0.26900000000000002</v>
      </c>
      <c r="N22" s="34">
        <f t="shared" si="4"/>
        <v>1.159282882261679</v>
      </c>
      <c r="O22" s="17">
        <v>7.0000000000000001E-3</v>
      </c>
      <c r="P22" s="38">
        <f t="shared" si="5"/>
        <v>0.26200000000000001</v>
      </c>
      <c r="Q22" s="39">
        <f t="shared" si="6"/>
        <v>1.1291156697121187</v>
      </c>
      <c r="R22" s="23">
        <f t="shared" si="7"/>
        <v>0.97397769516728638</v>
      </c>
      <c r="S22" s="14"/>
      <c r="T22" s="28" t="s">
        <v>100</v>
      </c>
      <c r="U22" s="26">
        <v>232.04</v>
      </c>
      <c r="V22" s="33">
        <v>0.26900000000000002</v>
      </c>
      <c r="W22" s="34">
        <f t="shared" si="8"/>
        <v>1.159282882261679</v>
      </c>
      <c r="X22" s="17">
        <v>4.0000000000000001E-3</v>
      </c>
      <c r="Y22" s="38">
        <f t="shared" si="9"/>
        <v>0.26500000000000001</v>
      </c>
      <c r="Z22" s="39">
        <f t="shared" si="10"/>
        <v>1.1420444750905017</v>
      </c>
      <c r="AA22" s="23">
        <f t="shared" si="11"/>
        <v>0.98513011152416363</v>
      </c>
    </row>
    <row r="23" spans="1:27" ht="15.75" thickBot="1" x14ac:dyDescent="0.3">
      <c r="A23">
        <v>18</v>
      </c>
      <c r="B23" s="28" t="s">
        <v>101</v>
      </c>
      <c r="C23" s="26">
        <v>238.03</v>
      </c>
      <c r="D23" s="33">
        <v>0.27800000000000002</v>
      </c>
      <c r="E23" s="34">
        <f t="shared" si="0"/>
        <v>1.1679200100827627</v>
      </c>
      <c r="F23" s="17">
        <v>1.6E-2</v>
      </c>
      <c r="G23" s="38">
        <f t="shared" si="1"/>
        <v>0.26200000000000001</v>
      </c>
      <c r="H23" s="39">
        <f t="shared" si="2"/>
        <v>1.1007015922362728</v>
      </c>
      <c r="I23" s="23">
        <f t="shared" si="3"/>
        <v>0.94244604316546765</v>
      </c>
      <c r="J23" s="14"/>
      <c r="K23" s="28" t="s">
        <v>101</v>
      </c>
      <c r="L23" s="26">
        <v>238.03</v>
      </c>
      <c r="M23" s="33">
        <v>0.27800000000000002</v>
      </c>
      <c r="N23" s="34">
        <f t="shared" si="4"/>
        <v>1.1679200100827627</v>
      </c>
      <c r="O23" s="17">
        <v>2.4E-2</v>
      </c>
      <c r="P23" s="38">
        <f t="shared" si="5"/>
        <v>0.254</v>
      </c>
      <c r="Q23" s="39">
        <f t="shared" si="6"/>
        <v>1.0670923833130277</v>
      </c>
      <c r="R23" s="23">
        <f t="shared" si="7"/>
        <v>0.91366906474820131</v>
      </c>
      <c r="S23" s="14"/>
      <c r="T23" s="28" t="s">
        <v>101</v>
      </c>
      <c r="U23" s="26">
        <v>238.03</v>
      </c>
      <c r="V23" s="33">
        <v>0.27800000000000002</v>
      </c>
      <c r="W23" s="34">
        <f t="shared" si="8"/>
        <v>1.1679200100827627</v>
      </c>
      <c r="X23" s="18">
        <v>0.01</v>
      </c>
      <c r="Y23" s="38">
        <f t="shared" si="9"/>
        <v>0.26800000000000002</v>
      </c>
      <c r="Z23" s="39">
        <f t="shared" si="10"/>
        <v>1.1259084989287067</v>
      </c>
      <c r="AA23" s="23">
        <f t="shared" si="11"/>
        <v>0.96402877697841749</v>
      </c>
    </row>
    <row r="24" spans="1:27" x14ac:dyDescent="0.25">
      <c r="B24" s="20"/>
      <c r="C24" s="21"/>
      <c r="D24" s="35"/>
      <c r="E24" s="36"/>
      <c r="F24" s="25"/>
      <c r="G24" s="36"/>
      <c r="H24" s="32"/>
      <c r="I24" s="21"/>
      <c r="J24" s="11"/>
      <c r="K24" s="20"/>
      <c r="L24" s="21"/>
      <c r="M24" s="35"/>
      <c r="N24" s="36"/>
      <c r="O24" s="25"/>
      <c r="P24" s="36"/>
      <c r="Q24" s="36"/>
      <c r="R24" s="21"/>
      <c r="S24" s="11"/>
      <c r="T24" s="20"/>
      <c r="U24" s="21"/>
      <c r="V24" s="35"/>
      <c r="W24" s="36"/>
      <c r="X24" s="25"/>
      <c r="Y24" s="36"/>
      <c r="Z24" s="32"/>
      <c r="AA24" s="21"/>
    </row>
    <row r="25" spans="1:27" ht="15.75" thickBot="1" x14ac:dyDescent="0.3">
      <c r="B25" s="29"/>
      <c r="C25" s="22" t="s">
        <v>102</v>
      </c>
      <c r="D25" s="37">
        <f>SUM(D6:D23)</f>
        <v>7.4629999999999992</v>
      </c>
      <c r="E25" s="37">
        <f t="shared" ref="E25:H25" si="12">SUM(E6:E23)</f>
        <v>62.798769015672903</v>
      </c>
      <c r="F25" s="37">
        <f t="shared" si="12"/>
        <v>3.6069999999999998</v>
      </c>
      <c r="G25" s="37">
        <f t="shared" si="12"/>
        <v>3.8560000000000012</v>
      </c>
      <c r="H25" s="37">
        <f t="shared" si="12"/>
        <v>28.38816567665646</v>
      </c>
      <c r="I25" s="24">
        <f>H25/E25</f>
        <v>0.45204971564922758</v>
      </c>
      <c r="J25" s="11"/>
      <c r="K25" s="29"/>
      <c r="L25" s="22" t="s">
        <v>102</v>
      </c>
      <c r="M25" s="37">
        <f>SUM(M6:M23)</f>
        <v>7.4629999999999992</v>
      </c>
      <c r="N25" s="37">
        <f t="shared" ref="N25:Q25" si="13">SUM(N6:N23)</f>
        <v>62.798769015672903</v>
      </c>
      <c r="O25" s="37">
        <f t="shared" si="13"/>
        <v>3.6390000000000002</v>
      </c>
      <c r="P25" s="37">
        <f t="shared" si="13"/>
        <v>3.8240000000000007</v>
      </c>
      <c r="Q25" s="37">
        <f t="shared" si="13"/>
        <v>28.155197779479256</v>
      </c>
      <c r="R25" s="24">
        <f>Q25/N25</f>
        <v>0.44833996304055684</v>
      </c>
      <c r="S25" s="11"/>
      <c r="T25" s="29"/>
      <c r="U25" s="22" t="s">
        <v>102</v>
      </c>
      <c r="V25" s="37">
        <f>SUM(V6:V23)</f>
        <v>7.4629999999999992</v>
      </c>
      <c r="W25" s="37">
        <f t="shared" ref="W25:Z25" si="14">SUM(W6:W23)</f>
        <v>62.798769015672903</v>
      </c>
      <c r="X25" s="37">
        <f t="shared" si="14"/>
        <v>3.1189999999999993</v>
      </c>
      <c r="Y25" s="37">
        <f t="shared" si="14"/>
        <v>4.3440000000000003</v>
      </c>
      <c r="Z25" s="37">
        <f t="shared" si="14"/>
        <v>31.856963971759455</v>
      </c>
      <c r="AA25" s="24">
        <f>Z25/W25</f>
        <v>0.5072864400225553</v>
      </c>
    </row>
  </sheetData>
  <mergeCells count="5">
    <mergeCell ref="D4:E4"/>
    <mergeCell ref="G4:H4"/>
    <mergeCell ref="D3:F3"/>
    <mergeCell ref="M3:P3"/>
    <mergeCell ref="V3:Y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%wt</vt:lpstr>
      <vt:lpstr>Micromolar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2015-03-24T17:26:49Z</dcterms:created>
  <dcterms:modified xsi:type="dcterms:W3CDTF">2015-09-10T22:32:08Z</dcterms:modified>
</cp:coreProperties>
</file>