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05" yWindow="1125" windowWidth="15000" windowHeight="9885"/>
  </bookViews>
  <sheets>
    <sheet name="GG2-90A" sheetId="3" r:id="rId1"/>
    <sheet name="GG2-90B" sheetId="4" r:id="rId2"/>
  </sheets>
  <calcPr calcId="145621"/>
</workbook>
</file>

<file path=xl/calcChain.xml><?xml version="1.0" encoding="utf-8"?>
<calcChain xmlns="http://schemas.openxmlformats.org/spreadsheetml/2006/main">
  <c r="D43" i="3" l="1"/>
  <c r="D44" i="3"/>
  <c r="D45" i="3"/>
  <c r="D46" i="3"/>
  <c r="D47" i="3"/>
  <c r="D48" i="3"/>
  <c r="D42" i="3"/>
  <c r="D43" i="4"/>
  <c r="D44" i="4"/>
  <c r="D45" i="4"/>
  <c r="D46" i="4"/>
  <c r="D47" i="4"/>
  <c r="D48" i="4"/>
  <c r="D42" i="4"/>
  <c r="F42" i="4"/>
  <c r="E15" i="4"/>
  <c r="F48" i="4"/>
  <c r="F47" i="4"/>
  <c r="F46" i="4"/>
  <c r="F45" i="4"/>
  <c r="F44" i="4"/>
  <c r="F43" i="4"/>
  <c r="E50" i="4"/>
  <c r="C50" i="4"/>
  <c r="R33" i="4"/>
  <c r="R32" i="4"/>
  <c r="R31" i="4"/>
  <c r="R30" i="4"/>
  <c r="R29" i="4"/>
  <c r="R28" i="4"/>
  <c r="Q35" i="4"/>
  <c r="O35" i="4"/>
  <c r="F33" i="4"/>
  <c r="F32" i="4"/>
  <c r="F31" i="4"/>
  <c r="F30" i="4"/>
  <c r="F29" i="4"/>
  <c r="F28" i="4"/>
  <c r="E35" i="4"/>
  <c r="C35" i="4"/>
  <c r="R13" i="4"/>
  <c r="R12" i="4"/>
  <c r="R11" i="4"/>
  <c r="R10" i="4"/>
  <c r="R9" i="4"/>
  <c r="R8" i="4"/>
  <c r="Q15" i="4"/>
  <c r="O15" i="4"/>
  <c r="F13" i="4"/>
  <c r="F12" i="4"/>
  <c r="F11" i="4"/>
  <c r="F10" i="4"/>
  <c r="F9" i="4"/>
  <c r="F8" i="4"/>
  <c r="C15" i="4"/>
  <c r="F48" i="3"/>
  <c r="F47" i="3"/>
  <c r="F46" i="3"/>
  <c r="F45" i="3"/>
  <c r="F44" i="3"/>
  <c r="F43" i="3"/>
  <c r="E50" i="3"/>
  <c r="C50" i="3"/>
  <c r="P33" i="3"/>
  <c r="P32" i="3"/>
  <c r="P31" i="3"/>
  <c r="P30" i="3"/>
  <c r="P29" i="3"/>
  <c r="P28" i="3"/>
  <c r="P27" i="3"/>
  <c r="R33" i="3"/>
  <c r="R32" i="3"/>
  <c r="R31" i="3"/>
  <c r="R30" i="3"/>
  <c r="R29" i="3"/>
  <c r="R28" i="3"/>
  <c r="Q35" i="3"/>
  <c r="O35" i="3"/>
  <c r="D33" i="3"/>
  <c r="D32" i="3"/>
  <c r="D31" i="3"/>
  <c r="D30" i="3"/>
  <c r="D29" i="3"/>
  <c r="D28" i="3"/>
  <c r="D27" i="3"/>
  <c r="F33" i="3"/>
  <c r="F32" i="3"/>
  <c r="F31" i="3"/>
  <c r="F30" i="3"/>
  <c r="F29" i="3"/>
  <c r="F28" i="3"/>
  <c r="E35" i="3"/>
  <c r="C35" i="3"/>
  <c r="P18" i="3"/>
  <c r="P17" i="3"/>
  <c r="P16" i="3"/>
  <c r="P15" i="3"/>
  <c r="P14" i="3"/>
  <c r="P13" i="3"/>
  <c r="P12" i="3"/>
  <c r="R18" i="3"/>
  <c r="S18" i="3" s="1"/>
  <c r="R17" i="3"/>
  <c r="S17" i="3" s="1"/>
  <c r="R16" i="3"/>
  <c r="S16" i="3" s="1"/>
  <c r="R15" i="3"/>
  <c r="S15" i="3" s="1"/>
  <c r="R14" i="3"/>
  <c r="S14" i="3" s="1"/>
  <c r="R13" i="3"/>
  <c r="S13" i="3" s="1"/>
  <c r="Q20" i="3"/>
  <c r="O20" i="3"/>
  <c r="D18" i="3"/>
  <c r="D17" i="3"/>
  <c r="D16" i="3"/>
  <c r="D15" i="3"/>
  <c r="D14" i="3"/>
  <c r="D13" i="3"/>
  <c r="F12" i="3"/>
  <c r="F18" i="3"/>
  <c r="F17" i="3"/>
  <c r="F16" i="3"/>
  <c r="F15" i="3"/>
  <c r="F14" i="3"/>
  <c r="F13" i="3"/>
  <c r="E20" i="3"/>
  <c r="C20" i="3"/>
  <c r="G43" i="4" l="1"/>
  <c r="K43" i="4"/>
  <c r="G45" i="4"/>
  <c r="K45" i="4"/>
  <c r="G47" i="4"/>
  <c r="K47" i="4"/>
  <c r="G44" i="4"/>
  <c r="K44" i="4"/>
  <c r="G46" i="4"/>
  <c r="K46" i="4"/>
  <c r="G48" i="4"/>
  <c r="K48" i="4"/>
  <c r="G42" i="4"/>
  <c r="K42" i="4"/>
  <c r="S28" i="4"/>
  <c r="W28" i="4"/>
  <c r="S30" i="4"/>
  <c r="W30" i="4"/>
  <c r="S32" i="4"/>
  <c r="W32" i="4"/>
  <c r="S29" i="4"/>
  <c r="W29" i="4"/>
  <c r="S31" i="4"/>
  <c r="W31" i="4"/>
  <c r="S33" i="4"/>
  <c r="W33" i="4"/>
  <c r="G28" i="4"/>
  <c r="K28" i="4"/>
  <c r="G30" i="4"/>
  <c r="K30" i="4"/>
  <c r="G32" i="4"/>
  <c r="K32" i="4"/>
  <c r="G29" i="4"/>
  <c r="K29" i="4"/>
  <c r="G31" i="4"/>
  <c r="K31" i="4"/>
  <c r="G33" i="4"/>
  <c r="K33" i="4"/>
  <c r="S8" i="4"/>
  <c r="W8" i="4"/>
  <c r="S10" i="4"/>
  <c r="W10" i="4"/>
  <c r="S12" i="4"/>
  <c r="W12" i="4"/>
  <c r="S9" i="4"/>
  <c r="W9" i="4"/>
  <c r="S11" i="4"/>
  <c r="W11" i="4"/>
  <c r="S13" i="4"/>
  <c r="W13" i="4"/>
  <c r="G13" i="4"/>
  <c r="K13" i="4"/>
  <c r="G12" i="4"/>
  <c r="K12" i="4"/>
  <c r="G11" i="4"/>
  <c r="K11" i="4"/>
  <c r="G10" i="4"/>
  <c r="K10" i="4"/>
  <c r="G9" i="4"/>
  <c r="K9" i="4"/>
  <c r="G8" i="4"/>
  <c r="K8" i="4"/>
  <c r="G43" i="3"/>
  <c r="H43" i="3" s="1"/>
  <c r="K43" i="3"/>
  <c r="G45" i="3"/>
  <c r="K45" i="3"/>
  <c r="G47" i="3"/>
  <c r="K47" i="3"/>
  <c r="G44" i="3"/>
  <c r="K44" i="3"/>
  <c r="G46" i="3"/>
  <c r="K46" i="3"/>
  <c r="G48" i="3"/>
  <c r="K48" i="3"/>
  <c r="S29" i="3"/>
  <c r="W29" i="3"/>
  <c r="S32" i="3"/>
  <c r="W32" i="3"/>
  <c r="S28" i="3"/>
  <c r="W28" i="3"/>
  <c r="S30" i="3"/>
  <c r="W30" i="3"/>
  <c r="S31" i="3"/>
  <c r="W31" i="3"/>
  <c r="S33" i="3"/>
  <c r="W33" i="3"/>
  <c r="G29" i="3"/>
  <c r="K29" i="3"/>
  <c r="G31" i="3"/>
  <c r="K31" i="3"/>
  <c r="G33" i="3"/>
  <c r="K33" i="3"/>
  <c r="G28" i="3"/>
  <c r="K28" i="3"/>
  <c r="G30" i="3"/>
  <c r="K30" i="3"/>
  <c r="G32" i="3"/>
  <c r="K32" i="3"/>
  <c r="G18" i="3"/>
  <c r="K18" i="3"/>
  <c r="G17" i="3"/>
  <c r="K17" i="3"/>
  <c r="G16" i="3"/>
  <c r="K16" i="3"/>
  <c r="G15" i="3"/>
  <c r="K15" i="3"/>
  <c r="G14" i="3"/>
  <c r="K14" i="3"/>
  <c r="G13" i="3"/>
  <c r="K13" i="3"/>
  <c r="G12" i="3"/>
  <c r="K12" i="3"/>
  <c r="D12" i="3"/>
  <c r="H12" i="3" s="1"/>
  <c r="D7" i="4"/>
  <c r="D13" i="4"/>
  <c r="D12" i="4"/>
  <c r="D11" i="4"/>
  <c r="D10" i="4"/>
  <c r="D9" i="4"/>
  <c r="D8" i="4"/>
  <c r="P7" i="4"/>
  <c r="P13" i="4"/>
  <c r="P12" i="4"/>
  <c r="P11" i="4"/>
  <c r="P10" i="4"/>
  <c r="P9" i="4"/>
  <c r="P8" i="4"/>
  <c r="D27" i="4"/>
  <c r="D33" i="4"/>
  <c r="D32" i="4"/>
  <c r="H32" i="4" s="1"/>
  <c r="D31" i="4"/>
  <c r="D30" i="4"/>
  <c r="H30" i="4" s="1"/>
  <c r="D29" i="4"/>
  <c r="D28" i="4"/>
  <c r="H28" i="4" s="1"/>
  <c r="P27" i="4"/>
  <c r="P33" i="4"/>
  <c r="T33" i="4" s="1"/>
  <c r="P32" i="4"/>
  <c r="P31" i="4"/>
  <c r="T31" i="4" s="1"/>
  <c r="P30" i="4"/>
  <c r="P29" i="4"/>
  <c r="T29" i="4" s="1"/>
  <c r="P28" i="4"/>
  <c r="F7" i="4"/>
  <c r="K7" i="4" s="1"/>
  <c r="R7" i="4"/>
  <c r="F27" i="4"/>
  <c r="R27" i="4"/>
  <c r="H8" i="4"/>
  <c r="H9" i="4"/>
  <c r="H10" i="4"/>
  <c r="H11" i="4"/>
  <c r="H12" i="4"/>
  <c r="H13" i="4"/>
  <c r="T8" i="4"/>
  <c r="T10" i="4"/>
  <c r="T11" i="4"/>
  <c r="T12" i="4"/>
  <c r="T13" i="4"/>
  <c r="H29" i="4"/>
  <c r="H31" i="4"/>
  <c r="H33" i="4"/>
  <c r="T28" i="4"/>
  <c r="T30" i="4"/>
  <c r="T32" i="4"/>
  <c r="H43" i="4"/>
  <c r="H44" i="4"/>
  <c r="H45" i="4"/>
  <c r="H46" i="4"/>
  <c r="H47" i="4"/>
  <c r="H48" i="4"/>
  <c r="F42" i="3"/>
  <c r="H44" i="3"/>
  <c r="H45" i="3"/>
  <c r="H46" i="3"/>
  <c r="H47" i="3"/>
  <c r="H48" i="3"/>
  <c r="R27" i="3"/>
  <c r="T28" i="3"/>
  <c r="T29" i="3"/>
  <c r="T30" i="3"/>
  <c r="T31" i="3"/>
  <c r="T32" i="3"/>
  <c r="T33" i="3"/>
  <c r="F27" i="3"/>
  <c r="H28" i="3"/>
  <c r="H29" i="3"/>
  <c r="H30" i="3"/>
  <c r="H31" i="3"/>
  <c r="H32" i="3"/>
  <c r="H33" i="3"/>
  <c r="R12" i="3"/>
  <c r="S12" i="3" s="1"/>
  <c r="T12" i="3" s="1"/>
  <c r="T13" i="3"/>
  <c r="T14" i="3"/>
  <c r="T15" i="3"/>
  <c r="T16" i="3"/>
  <c r="T17" i="3"/>
  <c r="T18" i="3"/>
  <c r="H13" i="3"/>
  <c r="H14" i="3"/>
  <c r="H15" i="3"/>
  <c r="H16" i="3"/>
  <c r="H17" i="3"/>
  <c r="H18" i="3"/>
  <c r="T9" i="4" l="1"/>
  <c r="S27" i="4"/>
  <c r="W27" i="4"/>
  <c r="G27" i="4"/>
  <c r="K27" i="4"/>
  <c r="S7" i="4"/>
  <c r="W7" i="4"/>
  <c r="G42" i="3"/>
  <c r="K42" i="3"/>
  <c r="S27" i="3"/>
  <c r="W27" i="3"/>
  <c r="G27" i="3"/>
  <c r="K27" i="3"/>
  <c r="F15" i="4"/>
  <c r="G7" i="4"/>
  <c r="G15" i="4" s="1"/>
  <c r="D15" i="4"/>
  <c r="F50" i="4"/>
  <c r="D50" i="4"/>
  <c r="R35" i="4"/>
  <c r="P35" i="4"/>
  <c r="F35" i="4"/>
  <c r="D35" i="4"/>
  <c r="R15" i="4"/>
  <c r="P15" i="4"/>
  <c r="F50" i="3"/>
  <c r="D50" i="3"/>
  <c r="R35" i="3"/>
  <c r="P35" i="3"/>
  <c r="F35" i="3"/>
  <c r="D35" i="3"/>
  <c r="R20" i="3"/>
  <c r="P20" i="3"/>
  <c r="F20" i="3"/>
  <c r="D20" i="3"/>
  <c r="H15" i="4" l="1"/>
  <c r="H7" i="4"/>
  <c r="S15" i="4"/>
  <c r="T15" i="4" s="1"/>
  <c r="T7" i="4"/>
  <c r="G35" i="4"/>
  <c r="H35" i="4" s="1"/>
  <c r="H27" i="4"/>
  <c r="S35" i="4"/>
  <c r="T35" i="4" s="1"/>
  <c r="T27" i="4"/>
  <c r="G50" i="4"/>
  <c r="H50" i="4" s="1"/>
  <c r="H42" i="4"/>
  <c r="G50" i="3"/>
  <c r="H50" i="3" s="1"/>
  <c r="H42" i="3"/>
  <c r="S35" i="3"/>
  <c r="T35" i="3" s="1"/>
  <c r="T27" i="3"/>
  <c r="G35" i="3"/>
  <c r="H35" i="3" s="1"/>
  <c r="H27" i="3"/>
  <c r="S20" i="3"/>
  <c r="T20" i="3" s="1"/>
  <c r="G20" i="3"/>
  <c r="H20" i="3" s="1"/>
</calcChain>
</file>

<file path=xl/sharedStrings.xml><?xml version="1.0" encoding="utf-8"?>
<sst xmlns="http://schemas.openxmlformats.org/spreadsheetml/2006/main" count="233" uniqueCount="30">
  <si>
    <t>Starting conditions</t>
  </si>
  <si>
    <t>Ending conditions</t>
  </si>
  <si>
    <t>Element</t>
  </si>
  <si>
    <t>g/mol</t>
  </si>
  <si>
    <t>Starting mg</t>
  </si>
  <si>
    <t>micromols</t>
  </si>
  <si>
    <t>Ending mg</t>
  </si>
  <si>
    <t>absorbed mgs</t>
  </si>
  <si>
    <t>absorbed micromols</t>
  </si>
  <si>
    <t>% micromoles removed</t>
  </si>
  <si>
    <t>La</t>
  </si>
  <si>
    <t>Ce</t>
  </si>
  <si>
    <t>Pr</t>
  </si>
  <si>
    <t>Nd</t>
  </si>
  <si>
    <t>Eu</t>
  </si>
  <si>
    <t>Tb</t>
  </si>
  <si>
    <t>Dy</t>
  </si>
  <si>
    <t>Totals</t>
  </si>
  <si>
    <t>1st Run</t>
  </si>
  <si>
    <t>2nd Run</t>
  </si>
  <si>
    <t>3rd Run</t>
  </si>
  <si>
    <t>4th Run</t>
  </si>
  <si>
    <t>5th Run</t>
  </si>
  <si>
    <t>strip recovery mg</t>
  </si>
  <si>
    <t>wash recovery mg</t>
  </si>
  <si>
    <t>%recovery</t>
  </si>
  <si>
    <t xml:space="preserve"> </t>
  </si>
  <si>
    <t>Media #1</t>
  </si>
  <si>
    <t>Sample #1</t>
  </si>
  <si>
    <t>Sample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</si>
</sst>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0"/>
  </numFmts>
  <fonts count="5" x14ac:knownFonts="1">
    <font>
      <sz val="11"/>
      <color theme="1"/>
      <name val="Calibri"/>
      <family val="2"/>
      <scheme val="minor"/>
    </font>
    <font>
      <sz val="9"/>
      <name val="Microsoft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top"/>
    </xf>
    <xf numFmtId="164" fontId="3" fillId="2" borderId="0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vertical="top"/>
    </xf>
    <xf numFmtId="165" fontId="4" fillId="0" borderId="7" xfId="1" applyNumberFormat="1" applyFont="1" applyBorder="1" applyAlignment="1">
      <alignment horizontal="center" vertical="top"/>
    </xf>
    <xf numFmtId="0" fontId="0" fillId="0" borderId="4" xfId="0" applyBorder="1"/>
    <xf numFmtId="0" fontId="0" fillId="2" borderId="3" xfId="0" applyFill="1" applyBorder="1"/>
    <xf numFmtId="0" fontId="0" fillId="0" borderId="3" xfId="0" applyBorder="1"/>
    <xf numFmtId="0" fontId="0" fillId="2" borderId="2" xfId="0" applyFill="1" applyBorder="1"/>
    <xf numFmtId="0" fontId="0" fillId="0" borderId="13" xfId="0" applyBorder="1" applyAlignment="1">
      <alignment horizontal="center"/>
    </xf>
    <xf numFmtId="0" fontId="0" fillId="0" borderId="13" xfId="0" applyBorder="1"/>
    <xf numFmtId="164" fontId="0" fillId="2" borderId="12" xfId="0" applyNumberFormat="1" applyFill="1" applyBorder="1"/>
    <xf numFmtId="164" fontId="0" fillId="2" borderId="14" xfId="0" applyNumberFormat="1" applyFill="1" applyBorder="1"/>
    <xf numFmtId="164" fontId="0" fillId="0" borderId="14" xfId="0" applyNumberFormat="1" applyBorder="1"/>
    <xf numFmtId="164" fontId="0" fillId="2" borderId="15" xfId="0" applyNumberFormat="1" applyFill="1" applyBorder="1"/>
    <xf numFmtId="165" fontId="1" fillId="0" borderId="13" xfId="1" applyNumberFormat="1" applyFont="1" applyBorder="1" applyAlignment="1">
      <alignment horizontal="center" vertical="top"/>
    </xf>
    <xf numFmtId="0" fontId="0" fillId="0" borderId="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0" fillId="0" borderId="1" xfId="0" applyBorder="1"/>
    <xf numFmtId="0" fontId="0" fillId="0" borderId="5" xfId="0" applyBorder="1"/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164" fontId="0" fillId="0" borderId="5" xfId="0" applyNumberFormat="1" applyBorder="1"/>
    <xf numFmtId="164" fontId="0" fillId="0" borderId="6" xfId="0" applyNumberFormat="1" applyBorder="1"/>
    <xf numFmtId="0" fontId="0" fillId="0" borderId="12" xfId="0" applyBorder="1"/>
    <xf numFmtId="0" fontId="0" fillId="0" borderId="15" xfId="0" applyBorder="1"/>
    <xf numFmtId="166" fontId="0" fillId="0" borderId="5" xfId="0" applyNumberFormat="1" applyBorder="1"/>
    <xf numFmtId="166" fontId="0" fillId="0" borderId="6" xfId="0" applyNumberFormat="1" applyBorder="1"/>
    <xf numFmtId="9" fontId="0" fillId="0" borderId="0" xfId="1" applyFont="1" applyBorder="1"/>
    <xf numFmtId="9" fontId="0" fillId="0" borderId="0" xfId="1" applyFont="1"/>
    <xf numFmtId="0" fontId="3" fillId="0" borderId="4" xfId="0" applyFont="1" applyBorder="1"/>
    <xf numFmtId="0" fontId="0" fillId="0" borderId="7" xfId="0" applyBorder="1"/>
    <xf numFmtId="0" fontId="3" fillId="0" borderId="7" xfId="0" applyFont="1" applyBorder="1"/>
    <xf numFmtId="0" fontId="0" fillId="2" borderId="7" xfId="0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9" fontId="0" fillId="0" borderId="7" xfId="1" applyFont="1" applyBorder="1"/>
    <xf numFmtId="9" fontId="3" fillId="0" borderId="7" xfId="1" applyFont="1" applyBorder="1"/>
    <xf numFmtId="0" fontId="3" fillId="0" borderId="13" xfId="0" applyFont="1" applyBorder="1"/>
    <xf numFmtId="9" fontId="0" fillId="0" borderId="4" xfId="1" applyFont="1" applyBorder="1"/>
    <xf numFmtId="9" fontId="0" fillId="0" borderId="13" xfId="1" applyFont="1" applyBorder="1"/>
    <xf numFmtId="9" fontId="3" fillId="0" borderId="13" xfId="1" applyFont="1" applyBorder="1"/>
    <xf numFmtId="9" fontId="3" fillId="0" borderId="4" xfId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9" xfId="0" applyFont="1" applyBorder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D9FFF"/>
      <color rgb="FFFC04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53</xdr:row>
      <xdr:rowOff>66674</xdr:rowOff>
    </xdr:from>
    <xdr:to>
      <xdr:col>21</xdr:col>
      <xdr:colOff>314325</xdr:colOff>
      <xdr:row>55</xdr:row>
      <xdr:rowOff>28576</xdr:rowOff>
    </xdr:to>
    <xdr:sp macro="" textlink="">
      <xdr:nvSpPr>
        <xdr:cNvPr id="2" name="TextBox 1"/>
        <xdr:cNvSpPr txBox="1"/>
      </xdr:nvSpPr>
      <xdr:spPr>
        <a:xfrm>
          <a:off x="8401050" y="11401424"/>
          <a:ext cx="6743700" cy="3429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 baseline="0">
            <a:solidFill>
              <a:schemeClr val="dk1"/>
            </a:solidFill>
            <a:effectLst/>
            <a:latin typeface="Calibri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"/>
  <sheetViews>
    <sheetView tabSelected="1" workbookViewId="0">
      <selection activeCell="F5" sqref="F5"/>
    </sheetView>
  </sheetViews>
  <sheetFormatPr defaultRowHeight="15" x14ac:dyDescent="0.25"/>
  <cols>
    <col min="1" max="11" width="10.7109375" customWidth="1"/>
    <col min="12" max="12" width="8.140625" customWidth="1"/>
    <col min="13" max="23" width="10.7109375" customWidth="1"/>
  </cols>
  <sheetData>
    <row r="1" spans="1:23" x14ac:dyDescent="0.25">
      <c r="A1" s="40"/>
      <c r="B1" s="2"/>
      <c r="C1" s="2"/>
      <c r="D1" s="2"/>
      <c r="E1" s="2"/>
      <c r="F1" s="2"/>
      <c r="G1" s="2"/>
      <c r="H1" s="2"/>
    </row>
    <row r="2" spans="1:23" x14ac:dyDescent="0.25">
      <c r="A2" s="42"/>
      <c r="B2" s="41"/>
    </row>
    <row r="3" spans="1:23" x14ac:dyDescent="0.25">
      <c r="A3" s="43"/>
      <c r="B3" s="41"/>
    </row>
    <row r="4" spans="1:23" x14ac:dyDescent="0.25">
      <c r="A4" s="43"/>
      <c r="B4" s="41"/>
    </row>
    <row r="5" spans="1:23" x14ac:dyDescent="0.25">
      <c r="A5" s="44"/>
      <c r="B5" s="41"/>
    </row>
    <row r="6" spans="1:23" x14ac:dyDescent="0.25">
      <c r="A6" s="75" t="s">
        <v>28</v>
      </c>
      <c r="B6" s="41"/>
    </row>
    <row r="7" spans="1:23" x14ac:dyDescent="0.25">
      <c r="A7" s="45"/>
      <c r="B7" s="41"/>
    </row>
    <row r="8" spans="1:23" ht="15.75" thickBot="1" x14ac:dyDescent="0.3">
      <c r="A8" s="1" t="s">
        <v>18</v>
      </c>
      <c r="M8" s="1" t="s">
        <v>19</v>
      </c>
    </row>
    <row r="9" spans="1:23" x14ac:dyDescent="0.25">
      <c r="A9" s="3"/>
      <c r="B9" s="4"/>
      <c r="C9" s="3" t="s">
        <v>27</v>
      </c>
      <c r="D9" s="6"/>
      <c r="E9" s="6"/>
      <c r="F9" s="6"/>
      <c r="G9" s="7"/>
      <c r="H9" s="8"/>
      <c r="I9" s="46"/>
      <c r="J9" s="4"/>
      <c r="K9" s="28"/>
      <c r="M9" s="3"/>
      <c r="N9" s="4"/>
      <c r="O9" s="3" t="s">
        <v>27</v>
      </c>
      <c r="P9" s="6"/>
      <c r="Q9" s="6"/>
      <c r="R9" s="6"/>
      <c r="S9" s="7"/>
      <c r="T9" s="8"/>
      <c r="U9" s="46"/>
      <c r="V9" s="4"/>
      <c r="W9" s="28"/>
    </row>
    <row r="10" spans="1:23" x14ac:dyDescent="0.25">
      <c r="A10" s="9"/>
      <c r="B10" s="10"/>
      <c r="C10" s="9" t="s">
        <v>0</v>
      </c>
      <c r="D10" s="12"/>
      <c r="E10" s="12"/>
      <c r="F10" s="12" t="s">
        <v>1</v>
      </c>
      <c r="G10" s="22"/>
      <c r="H10" s="13"/>
      <c r="I10" s="47"/>
      <c r="J10" s="10"/>
      <c r="K10" s="59"/>
      <c r="M10" s="9"/>
      <c r="N10" s="10"/>
      <c r="O10" s="9" t="s">
        <v>0</v>
      </c>
      <c r="P10" s="12"/>
      <c r="Q10" s="12"/>
      <c r="R10" s="12" t="s">
        <v>1</v>
      </c>
      <c r="S10" s="22"/>
      <c r="T10" s="13"/>
      <c r="U10" s="47"/>
      <c r="V10" s="10"/>
      <c r="W10" s="59"/>
    </row>
    <row r="11" spans="1:23" ht="45" x14ac:dyDescent="0.25">
      <c r="A11" s="14" t="s">
        <v>2</v>
      </c>
      <c r="B11" s="15" t="s">
        <v>3</v>
      </c>
      <c r="C11" s="16" t="s">
        <v>4</v>
      </c>
      <c r="D11" s="17" t="s">
        <v>5</v>
      </c>
      <c r="E11" s="18" t="s">
        <v>6</v>
      </c>
      <c r="F11" s="17" t="s">
        <v>7</v>
      </c>
      <c r="G11" s="19" t="s">
        <v>8</v>
      </c>
      <c r="H11" s="20" t="s">
        <v>9</v>
      </c>
      <c r="I11" s="48" t="s">
        <v>23</v>
      </c>
      <c r="J11" s="49" t="s">
        <v>24</v>
      </c>
      <c r="K11" s="61" t="s">
        <v>25</v>
      </c>
      <c r="M11" s="14" t="s">
        <v>2</v>
      </c>
      <c r="N11" s="15" t="s">
        <v>3</v>
      </c>
      <c r="O11" s="16" t="s">
        <v>4</v>
      </c>
      <c r="P11" s="17" t="s">
        <v>5</v>
      </c>
      <c r="Q11" s="18" t="s">
        <v>6</v>
      </c>
      <c r="R11" s="17" t="s">
        <v>7</v>
      </c>
      <c r="S11" s="19" t="s">
        <v>8</v>
      </c>
      <c r="T11" s="20" t="s">
        <v>9</v>
      </c>
      <c r="U11" s="48" t="s">
        <v>23</v>
      </c>
      <c r="V11" s="49" t="s">
        <v>24</v>
      </c>
      <c r="W11" s="61" t="s">
        <v>25</v>
      </c>
    </row>
    <row r="12" spans="1:23" x14ac:dyDescent="0.25">
      <c r="A12" s="21" t="s">
        <v>10</v>
      </c>
      <c r="B12" s="23">
        <v>138.91</v>
      </c>
      <c r="C12">
        <v>0.31624465400000001</v>
      </c>
      <c r="D12" s="24">
        <f>(C12/$B12)*1000</f>
        <v>2.2766154632495863</v>
      </c>
      <c r="E12">
        <v>0.266024767</v>
      </c>
      <c r="F12" s="25">
        <f>C12-E12</f>
        <v>5.0219887000000019E-2</v>
      </c>
      <c r="G12" s="26">
        <f t="shared" ref="G12:G18" si="0">(F12/$B12)*1000</f>
        <v>0.36152823410841567</v>
      </c>
      <c r="H12" s="27">
        <f>(G12)/D12</f>
        <v>0.15880074608312594</v>
      </c>
      <c r="I12" s="50">
        <v>4.0936058999999997E-2</v>
      </c>
      <c r="J12" s="51">
        <v>1.9675614000000001E-2</v>
      </c>
      <c r="K12" s="63">
        <f>SUM(I12:J12)/F12</f>
        <v>1.2069257145082779</v>
      </c>
      <c r="M12" s="21" t="s">
        <v>10</v>
      </c>
      <c r="N12" s="23">
        <v>138.91</v>
      </c>
      <c r="O12">
        <v>0.31624465400000001</v>
      </c>
      <c r="P12" s="24">
        <f t="shared" ref="P12:P18" si="1">(O12/$N12)*1000</f>
        <v>2.2766154632495863</v>
      </c>
      <c r="Q12">
        <v>0.18673874900000001</v>
      </c>
      <c r="R12" s="25">
        <f>O12-Q12</f>
        <v>0.129505905</v>
      </c>
      <c r="S12" s="26">
        <f t="shared" ref="S12:S18" si="2">(R12/$N12)*1000</f>
        <v>0.93230080627744594</v>
      </c>
      <c r="T12" s="27">
        <f>(S12)/P12</f>
        <v>0.40951176047390198</v>
      </c>
      <c r="U12" s="50">
        <v>0.108866111</v>
      </c>
      <c r="V12" s="51">
        <v>2.2934531000000001E-2</v>
      </c>
      <c r="W12" s="59"/>
    </row>
    <row r="13" spans="1:23" x14ac:dyDescent="0.25">
      <c r="A13" s="21" t="s">
        <v>11</v>
      </c>
      <c r="B13" s="23">
        <v>140.12</v>
      </c>
      <c r="C13">
        <v>0.31539209000000001</v>
      </c>
      <c r="D13" s="24">
        <f t="shared" ref="D13:D18" si="3">(C13/$B13)*1000</f>
        <v>2.2508713245789327</v>
      </c>
      <c r="E13">
        <v>0.24147696799999999</v>
      </c>
      <c r="F13" s="25">
        <f>C13-E13</f>
        <v>7.3915122000000028E-2</v>
      </c>
      <c r="G13" s="26">
        <f t="shared" si="0"/>
        <v>0.52751300314016569</v>
      </c>
      <c r="H13" s="27">
        <f t="shared" ref="H13:H18" si="4">(G13)/D13</f>
        <v>0.23435946665625002</v>
      </c>
      <c r="I13" s="50">
        <v>6.2340079999999999E-2</v>
      </c>
      <c r="J13" s="51">
        <v>2.0518008000000001E-2</v>
      </c>
      <c r="K13" s="63">
        <f t="shared" ref="K13:K18" si="5">SUM(I13:J13)/F13</f>
        <v>1.1209896670399864</v>
      </c>
      <c r="M13" s="21" t="s">
        <v>11</v>
      </c>
      <c r="N13" s="23">
        <v>140.12</v>
      </c>
      <c r="O13">
        <v>0.31539209000000001</v>
      </c>
      <c r="P13" s="24">
        <f t="shared" si="1"/>
        <v>2.2508713245789327</v>
      </c>
      <c r="Q13">
        <v>0.15350677200000001</v>
      </c>
      <c r="R13" s="25">
        <f>O13-Q13</f>
        <v>0.161885318</v>
      </c>
      <c r="S13" s="26">
        <f t="shared" si="2"/>
        <v>1.155333414216386</v>
      </c>
      <c r="T13" s="27">
        <f t="shared" ref="T13:T15" si="6">(S13)/P13</f>
        <v>0.51328274593062873</v>
      </c>
      <c r="U13" s="50">
        <v>0.13598573899999999</v>
      </c>
      <c r="V13" s="51">
        <v>2.1448060000000001E-2</v>
      </c>
      <c r="W13" s="59"/>
    </row>
    <row r="14" spans="1:23" x14ac:dyDescent="0.25">
      <c r="A14" s="21" t="s">
        <v>12</v>
      </c>
      <c r="B14" s="23">
        <v>140.91</v>
      </c>
      <c r="C14">
        <v>0.31696948000000003</v>
      </c>
      <c r="D14" s="24">
        <f t="shared" si="3"/>
        <v>2.2494463132495919</v>
      </c>
      <c r="E14">
        <v>0.23350992300000001</v>
      </c>
      <c r="F14" s="25">
        <f t="shared" ref="F14:F18" si="7">C14-E14</f>
        <v>8.3459557000000018E-2</v>
      </c>
      <c r="G14" s="26">
        <f t="shared" si="0"/>
        <v>0.59228980909800599</v>
      </c>
      <c r="H14" s="27">
        <f t="shared" si="4"/>
        <v>0.26330470996766009</v>
      </c>
      <c r="I14" s="50">
        <v>7.3976061999999995E-2</v>
      </c>
      <c r="J14" s="51">
        <v>2.1042787E-2</v>
      </c>
      <c r="K14" s="63">
        <f t="shared" si="5"/>
        <v>1.1385017176642811</v>
      </c>
      <c r="M14" s="21" t="s">
        <v>12</v>
      </c>
      <c r="N14" s="23">
        <v>140.91</v>
      </c>
      <c r="O14">
        <v>0.31696948000000003</v>
      </c>
      <c r="P14" s="24">
        <f t="shared" si="1"/>
        <v>2.2494463132495919</v>
      </c>
      <c r="Q14">
        <v>0.14160463700000001</v>
      </c>
      <c r="R14" s="25">
        <f t="shared" ref="R14:R15" si="8">O14-Q14</f>
        <v>0.17536484300000002</v>
      </c>
      <c r="S14" s="26">
        <f t="shared" si="2"/>
        <v>1.2445166631183027</v>
      </c>
      <c r="T14" s="27">
        <f t="shared" si="6"/>
        <v>0.55325466350892849</v>
      </c>
      <c r="U14" s="50">
        <v>0.145501304</v>
      </c>
      <c r="V14" s="51">
        <v>2.1192523000000001E-2</v>
      </c>
      <c r="W14" s="59"/>
    </row>
    <row r="15" spans="1:23" x14ac:dyDescent="0.25">
      <c r="A15" s="21" t="s">
        <v>13</v>
      </c>
      <c r="B15" s="23">
        <v>144.24</v>
      </c>
      <c r="C15">
        <v>0.31782122600000001</v>
      </c>
      <c r="D15" s="24">
        <f t="shared" si="3"/>
        <v>2.2034194814198558</v>
      </c>
      <c r="E15">
        <v>0.23261847799999999</v>
      </c>
      <c r="F15" s="25">
        <f t="shared" si="7"/>
        <v>8.5202748000000023E-2</v>
      </c>
      <c r="G15" s="26">
        <f t="shared" si="0"/>
        <v>0.59070124792013323</v>
      </c>
      <c r="H15" s="27">
        <f t="shared" si="4"/>
        <v>0.26808388184872212</v>
      </c>
      <c r="I15" s="50">
        <v>7.7794338000000005E-2</v>
      </c>
      <c r="J15" s="51">
        <v>2.0993522000000001E-2</v>
      </c>
      <c r="K15" s="63">
        <f t="shared" si="5"/>
        <v>1.1594445287140267</v>
      </c>
      <c r="M15" s="21" t="s">
        <v>13</v>
      </c>
      <c r="N15" s="23">
        <v>144.24</v>
      </c>
      <c r="O15">
        <v>0.31782122600000001</v>
      </c>
      <c r="P15" s="24">
        <f t="shared" si="1"/>
        <v>2.2034194814198558</v>
      </c>
      <c r="Q15">
        <v>0.13834122300000001</v>
      </c>
      <c r="R15" s="25">
        <f t="shared" si="8"/>
        <v>0.179480003</v>
      </c>
      <c r="S15" s="26">
        <f t="shared" si="2"/>
        <v>1.2443150513033832</v>
      </c>
      <c r="T15" s="27">
        <f t="shared" si="6"/>
        <v>0.56472000079692597</v>
      </c>
      <c r="U15" s="50">
        <v>0.14942823</v>
      </c>
      <c r="V15" s="51">
        <v>2.0797294000000001E-2</v>
      </c>
      <c r="W15" s="59"/>
    </row>
    <row r="16" spans="1:23" x14ac:dyDescent="0.25">
      <c r="A16" s="21" t="s">
        <v>14</v>
      </c>
      <c r="B16" s="23">
        <v>151.96</v>
      </c>
      <c r="C16">
        <v>0.302198878</v>
      </c>
      <c r="D16" s="24">
        <f t="shared" si="3"/>
        <v>1.988673848381153</v>
      </c>
      <c r="E16">
        <v>0.19859289199999999</v>
      </c>
      <c r="F16" s="25">
        <f>C16-E16</f>
        <v>0.10360598600000001</v>
      </c>
      <c r="G16" s="26">
        <f t="shared" si="0"/>
        <v>0.68179774940773896</v>
      </c>
      <c r="H16" s="27">
        <f>(G16)/D16</f>
        <v>0.34284040591308884</v>
      </c>
      <c r="I16" s="50">
        <v>9.8536573000000002E-2</v>
      </c>
      <c r="J16" s="51">
        <v>1.9654458E-2</v>
      </c>
      <c r="K16" s="63">
        <f t="shared" si="5"/>
        <v>1.140774153725056</v>
      </c>
      <c r="M16" s="21" t="s">
        <v>14</v>
      </c>
      <c r="N16" s="23">
        <v>151.96</v>
      </c>
      <c r="O16">
        <v>0.302198878</v>
      </c>
      <c r="P16" s="24">
        <f t="shared" si="1"/>
        <v>1.988673848381153</v>
      </c>
      <c r="Q16">
        <v>0.105368215</v>
      </c>
      <c r="R16" s="25">
        <f>O16-Q16</f>
        <v>0.19683066300000002</v>
      </c>
      <c r="S16" s="26">
        <f t="shared" si="2"/>
        <v>1.2952794353777308</v>
      </c>
      <c r="T16" s="27">
        <f>(S16)/P16</f>
        <v>0.65132823888247515</v>
      </c>
      <c r="U16" s="50">
        <v>0.166556966</v>
      </c>
      <c r="V16" s="51">
        <v>1.7688559999999999E-2</v>
      </c>
      <c r="W16" s="59"/>
    </row>
    <row r="17" spans="1:23" x14ac:dyDescent="0.25">
      <c r="A17" s="21" t="s">
        <v>15</v>
      </c>
      <c r="B17" s="23">
        <v>158.93</v>
      </c>
      <c r="C17">
        <v>0.31707975999999999</v>
      </c>
      <c r="D17" s="24">
        <f t="shared" si="3"/>
        <v>1.9950906688479204</v>
      </c>
      <c r="E17">
        <v>0.21110293299999999</v>
      </c>
      <c r="F17" s="25">
        <f t="shared" si="7"/>
        <v>0.105976827</v>
      </c>
      <c r="G17" s="26">
        <f t="shared" si="0"/>
        <v>0.66681449065626375</v>
      </c>
      <c r="H17" s="27">
        <f t="shared" si="4"/>
        <v>0.33422766246574681</v>
      </c>
      <c r="I17" s="50">
        <v>9.9201851999999993E-2</v>
      </c>
      <c r="J17" s="51">
        <v>2.0350930999999999E-2</v>
      </c>
      <c r="K17" s="63">
        <f t="shared" si="5"/>
        <v>1.1281030616249721</v>
      </c>
      <c r="M17" s="21" t="s">
        <v>15</v>
      </c>
      <c r="N17" s="23">
        <v>158.93</v>
      </c>
      <c r="O17">
        <v>0.31707975999999999</v>
      </c>
      <c r="P17" s="24">
        <f t="shared" si="1"/>
        <v>1.9950906688479204</v>
      </c>
      <c r="Q17">
        <v>0.109495489</v>
      </c>
      <c r="R17" s="25">
        <f t="shared" ref="R17:R18" si="9">O17-Q17</f>
        <v>0.20758427099999999</v>
      </c>
      <c r="S17" s="26">
        <f t="shared" si="2"/>
        <v>1.3061364814698293</v>
      </c>
      <c r="T17" s="27">
        <f t="shared" ref="T17:T18" si="10">(S17)/P17</f>
        <v>0.65467524953342959</v>
      </c>
      <c r="U17" s="50">
        <v>0.168971334</v>
      </c>
      <c r="V17" s="51">
        <v>1.8228616E-2</v>
      </c>
      <c r="W17" s="59"/>
    </row>
    <row r="18" spans="1:23" ht="15.75" thickBot="1" x14ac:dyDescent="0.3">
      <c r="A18" s="21" t="s">
        <v>16</v>
      </c>
      <c r="B18" s="23">
        <v>162.5</v>
      </c>
      <c r="C18">
        <v>0.32013922299999997</v>
      </c>
      <c r="D18" s="24">
        <f t="shared" si="3"/>
        <v>1.970087526153846</v>
      </c>
      <c r="E18">
        <v>0.20657421000000001</v>
      </c>
      <c r="F18" s="25">
        <f t="shared" si="7"/>
        <v>0.11356501299999996</v>
      </c>
      <c r="G18" s="26">
        <f t="shared" si="0"/>
        <v>0.69886161846153827</v>
      </c>
      <c r="H18" s="27">
        <f t="shared" si="4"/>
        <v>0.35473632982485243</v>
      </c>
      <c r="I18" s="50">
        <v>0.10304603</v>
      </c>
      <c r="J18" s="51">
        <v>2.0181206E-2</v>
      </c>
      <c r="K18" s="63">
        <f t="shared" si="5"/>
        <v>1.0850809835243891</v>
      </c>
      <c r="M18" s="21" t="s">
        <v>16</v>
      </c>
      <c r="N18" s="23">
        <v>162.5</v>
      </c>
      <c r="O18">
        <v>0.32013922299999997</v>
      </c>
      <c r="P18" s="24">
        <f t="shared" si="1"/>
        <v>1.970087526153846</v>
      </c>
      <c r="Q18">
        <v>0.108106562</v>
      </c>
      <c r="R18" s="25">
        <f t="shared" si="9"/>
        <v>0.21203266099999996</v>
      </c>
      <c r="S18" s="26">
        <f t="shared" si="2"/>
        <v>1.3048163753846151</v>
      </c>
      <c r="T18" s="27">
        <f t="shared" si="10"/>
        <v>0.6623139114696982</v>
      </c>
      <c r="U18" s="50">
        <v>0.17533845300000001</v>
      </c>
      <c r="V18" s="51">
        <v>1.7776844999999999E-2</v>
      </c>
      <c r="W18" s="59"/>
    </row>
    <row r="19" spans="1:23" x14ac:dyDescent="0.25">
      <c r="A19" s="8"/>
      <c r="B19" s="28"/>
      <c r="D19" s="29"/>
      <c r="E19" s="30"/>
      <c r="F19" s="29"/>
      <c r="G19" s="31"/>
      <c r="H19" s="28"/>
      <c r="I19" s="47"/>
      <c r="J19" s="10"/>
      <c r="K19" s="59"/>
      <c r="M19" s="8"/>
      <c r="N19" s="28"/>
      <c r="P19" s="29"/>
      <c r="Q19" s="30"/>
      <c r="R19" s="29"/>
      <c r="S19" s="31"/>
      <c r="T19" s="28"/>
      <c r="U19" s="47"/>
      <c r="V19" s="10"/>
      <c r="W19" s="59"/>
    </row>
    <row r="20" spans="1:23" ht="15.75" thickBot="1" x14ac:dyDescent="0.3">
      <c r="A20" s="32"/>
      <c r="B20" s="33" t="s">
        <v>17</v>
      </c>
      <c r="C20" s="34">
        <f>SUM(C12:C18)</f>
        <v>2.205845311</v>
      </c>
      <c r="D20" s="35">
        <f>SUM(D12:D19)</f>
        <v>14.934204625880884</v>
      </c>
      <c r="E20" s="36">
        <f>SUM(E12:E19)</f>
        <v>1.589900171</v>
      </c>
      <c r="F20" s="36">
        <f>SUM(F12:F19)</f>
        <v>0.61594514000000011</v>
      </c>
      <c r="G20" s="37">
        <f>SUM(G12:G18)</f>
        <v>4.119506152792261</v>
      </c>
      <c r="H20" s="38">
        <f>(G20)/D20</f>
        <v>0.27584369278382476</v>
      </c>
      <c r="I20" s="52"/>
      <c r="J20" s="53"/>
      <c r="K20" s="33"/>
      <c r="M20" s="32"/>
      <c r="N20" s="33" t="s">
        <v>17</v>
      </c>
      <c r="O20" s="34">
        <f>SUM(O12:O18)</f>
        <v>2.205845311</v>
      </c>
      <c r="P20" s="35">
        <f>SUM(P12:P19)</f>
        <v>14.934204625880884</v>
      </c>
      <c r="Q20" s="36">
        <f>SUM(Q12:Q19)</f>
        <v>0.94316164700000027</v>
      </c>
      <c r="R20" s="36">
        <f>SUM(R12:R19)</f>
        <v>1.2626836639999999</v>
      </c>
      <c r="S20" s="37">
        <f>SUM(S12:S18)</f>
        <v>8.4826982271476936</v>
      </c>
      <c r="T20" s="38">
        <f>(S20)/P20</f>
        <v>0.56800468720290798</v>
      </c>
      <c r="U20" s="52"/>
      <c r="V20" s="53"/>
      <c r="W20" s="33"/>
    </row>
    <row r="23" spans="1:23" ht="15.75" thickBot="1" x14ac:dyDescent="0.3">
      <c r="A23" s="1" t="s">
        <v>20</v>
      </c>
      <c r="M23" s="1" t="s">
        <v>21</v>
      </c>
    </row>
    <row r="24" spans="1:23" x14ac:dyDescent="0.25">
      <c r="A24" s="3"/>
      <c r="B24" s="4"/>
      <c r="C24" s="70" t="s">
        <v>27</v>
      </c>
      <c r="D24" s="71"/>
      <c r="E24" s="71"/>
      <c r="F24" s="6"/>
      <c r="G24" s="7"/>
      <c r="H24" s="8"/>
      <c r="I24" s="46"/>
      <c r="J24" s="4"/>
      <c r="K24" s="28"/>
      <c r="M24" s="3"/>
      <c r="N24" s="4"/>
      <c r="O24" s="3" t="s">
        <v>27</v>
      </c>
      <c r="P24" s="6"/>
      <c r="Q24" s="6"/>
      <c r="R24" s="6"/>
      <c r="S24" s="7"/>
      <c r="T24" s="8"/>
      <c r="U24" s="46"/>
      <c r="V24" s="4"/>
      <c r="W24" s="28"/>
    </row>
    <row r="25" spans="1:23" x14ac:dyDescent="0.25">
      <c r="A25" s="9"/>
      <c r="B25" s="10"/>
      <c r="C25" s="72" t="s">
        <v>0</v>
      </c>
      <c r="D25" s="73"/>
      <c r="E25" s="12"/>
      <c r="F25" s="73" t="s">
        <v>1</v>
      </c>
      <c r="G25" s="74"/>
      <c r="H25" s="13"/>
      <c r="I25" s="47"/>
      <c r="J25" s="10"/>
      <c r="K25" s="59"/>
      <c r="M25" s="9"/>
      <c r="N25" s="10"/>
      <c r="O25" s="9" t="s">
        <v>0</v>
      </c>
      <c r="P25" s="12"/>
      <c r="Q25" s="12"/>
      <c r="R25" s="12" t="s">
        <v>1</v>
      </c>
      <c r="S25" s="22"/>
      <c r="T25" s="13"/>
      <c r="U25" s="47"/>
      <c r="V25" s="10"/>
      <c r="W25" s="59"/>
    </row>
    <row r="26" spans="1:23" ht="45" x14ac:dyDescent="0.25">
      <c r="A26" s="14" t="s">
        <v>2</v>
      </c>
      <c r="B26" s="15" t="s">
        <v>3</v>
      </c>
      <c r="C26" s="16" t="s">
        <v>4</v>
      </c>
      <c r="D26" s="17" t="s">
        <v>5</v>
      </c>
      <c r="E26" s="18" t="s">
        <v>6</v>
      </c>
      <c r="F26" s="17" t="s">
        <v>7</v>
      </c>
      <c r="G26" s="19" t="s">
        <v>8</v>
      </c>
      <c r="H26" s="20" t="s">
        <v>9</v>
      </c>
      <c r="I26" s="48" t="s">
        <v>23</v>
      </c>
      <c r="J26" s="49" t="s">
        <v>24</v>
      </c>
      <c r="K26" s="61" t="s">
        <v>25</v>
      </c>
      <c r="M26" s="14" t="s">
        <v>2</v>
      </c>
      <c r="N26" s="15" t="s">
        <v>3</v>
      </c>
      <c r="O26" s="16" t="s">
        <v>4</v>
      </c>
      <c r="P26" s="17" t="s">
        <v>5</v>
      </c>
      <c r="Q26" s="18" t="s">
        <v>6</v>
      </c>
      <c r="R26" s="17" t="s">
        <v>7</v>
      </c>
      <c r="S26" s="19" t="s">
        <v>8</v>
      </c>
      <c r="T26" s="20" t="s">
        <v>9</v>
      </c>
      <c r="U26" s="48" t="s">
        <v>23</v>
      </c>
      <c r="V26" s="49" t="s">
        <v>24</v>
      </c>
      <c r="W26" s="61" t="s">
        <v>25</v>
      </c>
    </row>
    <row r="27" spans="1:23" x14ac:dyDescent="0.25">
      <c r="A27" s="21" t="s">
        <v>10</v>
      </c>
      <c r="B27" s="23">
        <v>138.91</v>
      </c>
      <c r="C27">
        <v>0.31624465400000001</v>
      </c>
      <c r="D27" s="24">
        <f t="shared" ref="D27:D33" si="11">(C27/$B27)*1000</f>
        <v>2.2766154632495863</v>
      </c>
      <c r="E27">
        <v>0.214549617</v>
      </c>
      <c r="F27" s="25">
        <f>C27-E27</f>
        <v>0.10169503700000002</v>
      </c>
      <c r="G27" s="26">
        <f t="shared" ref="G27:G33" si="12">(F27/$B27)*1000</f>
        <v>0.73209298826578373</v>
      </c>
      <c r="H27" s="27">
        <f t="shared" ref="H27:H30" si="13">(G27)/D27</f>
        <v>0.32157077033150416</v>
      </c>
      <c r="I27" s="50">
        <v>7.8533652999999995E-2</v>
      </c>
      <c r="J27" s="51">
        <v>2.3810596999999999E-2</v>
      </c>
      <c r="K27" s="63">
        <f>SUM(I27:J27)/F27</f>
        <v>1.0063839201907168</v>
      </c>
      <c r="M27" s="21" t="s">
        <v>10</v>
      </c>
      <c r="N27" s="23">
        <v>138.91</v>
      </c>
      <c r="O27">
        <v>0.31624465400000001</v>
      </c>
      <c r="P27" s="24">
        <f t="shared" ref="P27:P33" si="14">(O27/$N27)*1000</f>
        <v>2.2766154632495863</v>
      </c>
      <c r="Q27">
        <v>0.195443322</v>
      </c>
      <c r="R27" s="25">
        <f>O27-Q27</f>
        <v>0.12080133200000001</v>
      </c>
      <c r="S27" s="26">
        <f t="shared" ref="S27:S33" si="15">(R27/$N27)*1000</f>
        <v>0.86963740551436197</v>
      </c>
      <c r="T27" s="27">
        <f t="shared" ref="T27:T30" si="16">(S27)/P27</f>
        <v>0.38198695368301788</v>
      </c>
      <c r="U27" s="50">
        <v>0.10126167799999999</v>
      </c>
      <c r="V27" s="51">
        <v>2.3644459999999999E-2</v>
      </c>
      <c r="W27" s="63">
        <f>SUM(U27:V27)/R27</f>
        <v>1.0339798074411961</v>
      </c>
    </row>
    <row r="28" spans="1:23" x14ac:dyDescent="0.25">
      <c r="A28" s="21" t="s">
        <v>11</v>
      </c>
      <c r="B28" s="23">
        <v>140.12</v>
      </c>
      <c r="C28">
        <v>0.31539209000000001</v>
      </c>
      <c r="D28" s="24">
        <f t="shared" si="11"/>
        <v>2.2508713245789327</v>
      </c>
      <c r="E28">
        <v>0.179267019</v>
      </c>
      <c r="F28" s="25">
        <f>C28-E28</f>
        <v>0.13612507100000001</v>
      </c>
      <c r="G28" s="26">
        <f t="shared" si="12"/>
        <v>0.97148923065943493</v>
      </c>
      <c r="H28" s="27">
        <f t="shared" si="13"/>
        <v>0.4316058497218494</v>
      </c>
      <c r="I28" s="50">
        <v>0.10320362800000001</v>
      </c>
      <c r="J28" s="51">
        <v>2.3197808E-2</v>
      </c>
      <c r="K28" s="63">
        <f t="shared" ref="K28:K33" si="17">SUM(I28:J28)/F28</f>
        <v>0.92856837518196766</v>
      </c>
      <c r="M28" s="21" t="s">
        <v>11</v>
      </c>
      <c r="N28" s="23">
        <v>140.12</v>
      </c>
      <c r="O28">
        <v>0.31539209000000001</v>
      </c>
      <c r="P28" s="24">
        <f t="shared" si="14"/>
        <v>2.2508713245789327</v>
      </c>
      <c r="Q28">
        <v>0.16457961900000001</v>
      </c>
      <c r="R28" s="25">
        <f>O28-Q28</f>
        <v>0.150812471</v>
      </c>
      <c r="S28" s="26">
        <f t="shared" si="15"/>
        <v>1.0763093848130174</v>
      </c>
      <c r="T28" s="27">
        <f t="shared" si="16"/>
        <v>0.47817455092167965</v>
      </c>
      <c r="U28" s="50">
        <v>0.125761699</v>
      </c>
      <c r="V28" s="51">
        <v>2.2277207E-2</v>
      </c>
      <c r="W28" s="63">
        <f t="shared" ref="W28:W33" si="18">SUM(U28:V28)/R28</f>
        <v>0.98160918005249043</v>
      </c>
    </row>
    <row r="29" spans="1:23" x14ac:dyDescent="0.25">
      <c r="A29" s="21" t="s">
        <v>12</v>
      </c>
      <c r="B29" s="23">
        <v>140.91</v>
      </c>
      <c r="C29">
        <v>0.31696948000000003</v>
      </c>
      <c r="D29" s="24">
        <f t="shared" si="11"/>
        <v>2.2494463132495919</v>
      </c>
      <c r="E29">
        <v>0.16651407300000001</v>
      </c>
      <c r="F29" s="25">
        <f t="shared" ref="F29:F30" si="19">C29-E29</f>
        <v>0.15045540700000001</v>
      </c>
      <c r="G29" s="26">
        <f t="shared" si="12"/>
        <v>1.0677411610247676</v>
      </c>
      <c r="H29" s="27">
        <f t="shared" si="13"/>
        <v>0.47466843495468397</v>
      </c>
      <c r="I29" s="50">
        <v>0.113067904</v>
      </c>
      <c r="J29" s="51">
        <v>2.2709407000000001E-2</v>
      </c>
      <c r="K29" s="63">
        <f t="shared" si="17"/>
        <v>0.90244221664961499</v>
      </c>
      <c r="M29" s="21" t="s">
        <v>12</v>
      </c>
      <c r="N29" s="23">
        <v>140.91</v>
      </c>
      <c r="O29">
        <v>0.31696948000000003</v>
      </c>
      <c r="P29" s="24">
        <f t="shared" si="14"/>
        <v>2.2494463132495919</v>
      </c>
      <c r="Q29">
        <v>0.147753778</v>
      </c>
      <c r="R29" s="25">
        <f t="shared" ref="R29:R30" si="20">O29-Q29</f>
        <v>0.16921570200000002</v>
      </c>
      <c r="S29" s="26">
        <f t="shared" si="15"/>
        <v>1.2008778794975519</v>
      </c>
      <c r="T29" s="27">
        <f t="shared" si="16"/>
        <v>0.53385487460811698</v>
      </c>
      <c r="U29" s="50">
        <v>0.13673095299999999</v>
      </c>
      <c r="V29" s="51">
        <v>2.2240739999999998E-2</v>
      </c>
      <c r="W29" s="63">
        <f t="shared" si="18"/>
        <v>0.93946182961200597</v>
      </c>
    </row>
    <row r="30" spans="1:23" x14ac:dyDescent="0.25">
      <c r="A30" s="21" t="s">
        <v>13</v>
      </c>
      <c r="B30" s="23">
        <v>144.24</v>
      </c>
      <c r="C30">
        <v>0.31782122600000001</v>
      </c>
      <c r="D30" s="24">
        <f t="shared" si="11"/>
        <v>2.2034194814198558</v>
      </c>
      <c r="E30">
        <v>0.16182563899999999</v>
      </c>
      <c r="F30" s="25">
        <f t="shared" si="19"/>
        <v>0.15599558700000002</v>
      </c>
      <c r="G30" s="26">
        <f t="shared" si="12"/>
        <v>1.0815001871880201</v>
      </c>
      <c r="H30" s="27">
        <f t="shared" si="13"/>
        <v>0.49082809528901639</v>
      </c>
      <c r="I30" s="50">
        <v>0.117315207</v>
      </c>
      <c r="J30" s="51">
        <v>2.2588730000000001E-2</v>
      </c>
      <c r="K30" s="63">
        <f t="shared" si="17"/>
        <v>0.89684547935320758</v>
      </c>
      <c r="M30" s="21" t="s">
        <v>13</v>
      </c>
      <c r="N30" s="23">
        <v>144.24</v>
      </c>
      <c r="O30">
        <v>0.31782122600000001</v>
      </c>
      <c r="P30" s="24">
        <f t="shared" si="14"/>
        <v>2.2034194814198558</v>
      </c>
      <c r="Q30">
        <v>0.14467713600000001</v>
      </c>
      <c r="R30" s="25">
        <f t="shared" si="20"/>
        <v>0.17314409</v>
      </c>
      <c r="S30" s="26">
        <f t="shared" si="15"/>
        <v>1.2003888657792567</v>
      </c>
      <c r="T30" s="27">
        <f t="shared" si="16"/>
        <v>0.54478453871422672</v>
      </c>
      <c r="U30" s="50">
        <v>0.14003553699999999</v>
      </c>
      <c r="V30" s="51">
        <v>2.2007486999999999E-2</v>
      </c>
      <c r="W30" s="63">
        <f t="shared" si="18"/>
        <v>0.93588538886888939</v>
      </c>
    </row>
    <row r="31" spans="1:23" x14ac:dyDescent="0.25">
      <c r="A31" s="21" t="s">
        <v>14</v>
      </c>
      <c r="B31" s="23">
        <v>151.96</v>
      </c>
      <c r="C31">
        <v>0.302198878</v>
      </c>
      <c r="D31" s="24">
        <f t="shared" si="11"/>
        <v>1.988673848381153</v>
      </c>
      <c r="E31">
        <v>0.12890510299999999</v>
      </c>
      <c r="F31" s="25">
        <f>C31-E31</f>
        <v>0.17329377500000001</v>
      </c>
      <c r="G31" s="26">
        <f t="shared" si="12"/>
        <v>1.1403907278231113</v>
      </c>
      <c r="H31" s="27">
        <f>(G31)/D31</f>
        <v>0.57344281403983244</v>
      </c>
      <c r="I31" s="50">
        <v>0.134149658</v>
      </c>
      <c r="J31" s="51">
        <v>2.0411606999999998E-2</v>
      </c>
      <c r="K31" s="63">
        <f t="shared" si="17"/>
        <v>0.89190315693682587</v>
      </c>
      <c r="M31" s="21" t="s">
        <v>14</v>
      </c>
      <c r="N31" s="23">
        <v>151.96</v>
      </c>
      <c r="O31">
        <v>0.302198878</v>
      </c>
      <c r="P31" s="24">
        <f t="shared" si="14"/>
        <v>1.988673848381153</v>
      </c>
      <c r="Q31">
        <v>0.11375410599999999</v>
      </c>
      <c r="R31" s="25">
        <f>O31-Q31</f>
        <v>0.18844477200000001</v>
      </c>
      <c r="S31" s="26">
        <f t="shared" si="15"/>
        <v>1.2400945775204002</v>
      </c>
      <c r="T31" s="27">
        <f>(S31)/P31</f>
        <v>0.62357866199622358</v>
      </c>
      <c r="U31" s="50">
        <v>0.15757607300000001</v>
      </c>
      <c r="V31" s="51">
        <v>1.9355852E-2</v>
      </c>
      <c r="W31" s="63">
        <f t="shared" si="18"/>
        <v>0.93890598885916565</v>
      </c>
    </row>
    <row r="32" spans="1:23" x14ac:dyDescent="0.25">
      <c r="A32" s="21" t="s">
        <v>15</v>
      </c>
      <c r="B32" s="23">
        <v>158.93</v>
      </c>
      <c r="C32">
        <v>0.31707975999999999</v>
      </c>
      <c r="D32" s="24">
        <f t="shared" si="11"/>
        <v>1.9950906688479204</v>
      </c>
      <c r="E32">
        <v>0.134445277</v>
      </c>
      <c r="F32" s="25">
        <f t="shared" ref="F32:F33" si="21">C32-E32</f>
        <v>0.18263448299999999</v>
      </c>
      <c r="G32" s="26">
        <f t="shared" si="12"/>
        <v>1.1491504624677529</v>
      </c>
      <c r="H32" s="27">
        <f t="shared" ref="H32:H33" si="22">(G32)/D32</f>
        <v>0.57598909182976543</v>
      </c>
      <c r="I32" s="50">
        <v>0.135718485</v>
      </c>
      <c r="J32" s="51">
        <v>2.1031438E-2</v>
      </c>
      <c r="K32" s="63">
        <f t="shared" si="17"/>
        <v>0.85827123347785328</v>
      </c>
      <c r="M32" s="21" t="s">
        <v>15</v>
      </c>
      <c r="N32" s="23">
        <v>158.93</v>
      </c>
      <c r="O32">
        <v>0.31707975999999999</v>
      </c>
      <c r="P32" s="24">
        <f t="shared" si="14"/>
        <v>1.9950906688479204</v>
      </c>
      <c r="Q32">
        <v>0.117896825</v>
      </c>
      <c r="R32" s="25">
        <f t="shared" ref="R32:R33" si="23">O32-Q32</f>
        <v>0.19918293500000001</v>
      </c>
      <c r="S32" s="26">
        <f t="shared" si="15"/>
        <v>1.2532746177562448</v>
      </c>
      <c r="T32" s="27">
        <f t="shared" ref="T32:T33" si="24">(S32)/P32</f>
        <v>0.62817927892969261</v>
      </c>
      <c r="U32" s="50">
        <v>0.159304737</v>
      </c>
      <c r="V32" s="51">
        <v>1.9811121000000001E-2</v>
      </c>
      <c r="W32" s="63">
        <f t="shared" si="18"/>
        <v>0.89925303088841424</v>
      </c>
    </row>
    <row r="33" spans="1:23" ht="15.75" thickBot="1" x14ac:dyDescent="0.3">
      <c r="A33" s="21" t="s">
        <v>16</v>
      </c>
      <c r="B33" s="23">
        <v>162.5</v>
      </c>
      <c r="C33">
        <v>0.32013922299999997</v>
      </c>
      <c r="D33" s="24">
        <f t="shared" si="11"/>
        <v>1.970087526153846</v>
      </c>
      <c r="E33">
        <v>0.13028625399999999</v>
      </c>
      <c r="F33" s="25">
        <f t="shared" si="21"/>
        <v>0.18985296899999998</v>
      </c>
      <c r="G33" s="26">
        <f t="shared" si="12"/>
        <v>1.1683259630769229</v>
      </c>
      <c r="H33" s="27">
        <f t="shared" si="22"/>
        <v>0.59303251635617293</v>
      </c>
      <c r="I33" s="50">
        <v>0.14256875899999999</v>
      </c>
      <c r="J33" s="51">
        <v>2.0535088999999999E-2</v>
      </c>
      <c r="K33" s="63">
        <f t="shared" si="17"/>
        <v>0.85910612227507488</v>
      </c>
      <c r="M33" s="21" t="s">
        <v>16</v>
      </c>
      <c r="N33" s="23">
        <v>162.5</v>
      </c>
      <c r="O33">
        <v>0.32013922299999997</v>
      </c>
      <c r="P33" s="24">
        <f t="shared" si="14"/>
        <v>1.970087526153846</v>
      </c>
      <c r="Q33">
        <v>0.117193372</v>
      </c>
      <c r="R33" s="25">
        <f t="shared" si="23"/>
        <v>0.20294585099999995</v>
      </c>
      <c r="S33" s="26">
        <f t="shared" si="15"/>
        <v>1.2488975446153843</v>
      </c>
      <c r="T33" s="27">
        <f t="shared" si="24"/>
        <v>0.63392997927030004</v>
      </c>
      <c r="U33" s="50">
        <v>0.163739737</v>
      </c>
      <c r="V33" s="51">
        <v>1.9370106000000002E-2</v>
      </c>
      <c r="W33" s="63">
        <f t="shared" si="18"/>
        <v>0.90225960322785825</v>
      </c>
    </row>
    <row r="34" spans="1:23" x14ac:dyDescent="0.25">
      <c r="A34" s="8"/>
      <c r="B34" s="28"/>
      <c r="D34" s="29"/>
      <c r="E34" s="30"/>
      <c r="F34" s="29"/>
      <c r="G34" s="31"/>
      <c r="H34" s="28"/>
      <c r="I34" s="47"/>
      <c r="J34" s="10"/>
      <c r="K34" s="59"/>
      <c r="M34" s="8"/>
      <c r="N34" s="28"/>
      <c r="P34" s="29"/>
      <c r="Q34" s="30"/>
      <c r="R34" s="29"/>
      <c r="S34" s="31"/>
      <c r="T34" s="28"/>
      <c r="U34" s="47"/>
      <c r="V34" s="10"/>
      <c r="W34" s="59"/>
    </row>
    <row r="35" spans="1:23" ht="15.75" thickBot="1" x14ac:dyDescent="0.3">
      <c r="A35" s="32"/>
      <c r="B35" s="33" t="s">
        <v>17</v>
      </c>
      <c r="C35" s="34">
        <f>SUM(C27:C33)</f>
        <v>2.205845311</v>
      </c>
      <c r="D35" s="35">
        <f>SUM(D27:D34)</f>
        <v>14.934204625880884</v>
      </c>
      <c r="E35" s="36">
        <f>SUM(E27:E34)</f>
        <v>1.1157929820000001</v>
      </c>
      <c r="F35" s="36">
        <f>SUM(F27:F34)</f>
        <v>1.0900523289999999</v>
      </c>
      <c r="G35" s="37">
        <f>SUM(G27:G33)</f>
        <v>7.3106907205057929</v>
      </c>
      <c r="H35" s="38">
        <f>(G35)/D35</f>
        <v>0.48952662050956575</v>
      </c>
      <c r="I35" s="52"/>
      <c r="J35" s="53"/>
      <c r="K35" s="33"/>
      <c r="M35" s="32"/>
      <c r="N35" s="33" t="s">
        <v>17</v>
      </c>
      <c r="O35" s="34">
        <f>SUM(O27:O33)</f>
        <v>2.205845311</v>
      </c>
      <c r="P35" s="35">
        <f>SUM(P27:P34)</f>
        <v>14.934204625880884</v>
      </c>
      <c r="Q35" s="36">
        <f>SUM(Q27:Q34)</f>
        <v>1.001298158</v>
      </c>
      <c r="R35" s="36">
        <f>SUM(R27:R34)</f>
        <v>1.204547153</v>
      </c>
      <c r="S35" s="37">
        <f>SUM(S27:S33)</f>
        <v>8.0894802754962178</v>
      </c>
      <c r="T35" s="38">
        <f>(S35)/P35</f>
        <v>0.54167466417844568</v>
      </c>
      <c r="U35" s="52"/>
      <c r="V35" s="53"/>
      <c r="W35" s="33"/>
    </row>
    <row r="38" spans="1:23" ht="15.75" thickBot="1" x14ac:dyDescent="0.3">
      <c r="A38" s="1" t="s">
        <v>22</v>
      </c>
      <c r="M38" s="1"/>
    </row>
    <row r="39" spans="1:23" x14ac:dyDescent="0.25">
      <c r="A39" s="3"/>
      <c r="B39" s="4"/>
      <c r="C39" s="70" t="s">
        <v>27</v>
      </c>
      <c r="D39" s="71"/>
      <c r="E39" s="71"/>
      <c r="F39" s="6"/>
      <c r="G39" s="7"/>
      <c r="H39" s="8"/>
      <c r="I39" s="46"/>
      <c r="J39" s="4"/>
      <c r="K39" s="28"/>
      <c r="M39" s="3"/>
      <c r="N39" s="4"/>
      <c r="O39" s="5"/>
      <c r="P39" s="6"/>
      <c r="Q39" s="6"/>
      <c r="R39" s="6"/>
      <c r="S39" s="7"/>
      <c r="T39" s="8"/>
      <c r="U39" s="46"/>
      <c r="V39" s="4"/>
      <c r="W39" s="28"/>
    </row>
    <row r="40" spans="1:23" x14ac:dyDescent="0.25">
      <c r="A40" s="9"/>
      <c r="B40" s="10"/>
      <c r="C40" s="72" t="s">
        <v>0</v>
      </c>
      <c r="D40" s="73"/>
      <c r="E40" s="12"/>
      <c r="F40" s="73" t="s">
        <v>1</v>
      </c>
      <c r="G40" s="74"/>
      <c r="H40" s="13"/>
      <c r="I40" s="47"/>
      <c r="J40" s="10"/>
      <c r="K40" s="59"/>
      <c r="M40" s="9"/>
      <c r="N40" s="10"/>
      <c r="O40" s="11"/>
      <c r="P40" s="12"/>
      <c r="Q40" s="12"/>
      <c r="R40" s="12"/>
      <c r="S40" s="22"/>
      <c r="T40" s="13"/>
      <c r="U40" s="47"/>
      <c r="V40" s="10"/>
      <c r="W40" s="59"/>
    </row>
    <row r="41" spans="1:23" ht="45" x14ac:dyDescent="0.25">
      <c r="A41" s="14" t="s">
        <v>2</v>
      </c>
      <c r="B41" s="15" t="s">
        <v>3</v>
      </c>
      <c r="C41" s="16" t="s">
        <v>4</v>
      </c>
      <c r="D41" s="17" t="s">
        <v>5</v>
      </c>
      <c r="E41" s="18" t="s">
        <v>6</v>
      </c>
      <c r="F41" s="17" t="s">
        <v>7</v>
      </c>
      <c r="G41" s="19" t="s">
        <v>8</v>
      </c>
      <c r="H41" s="20" t="s">
        <v>9</v>
      </c>
      <c r="I41" s="48" t="s">
        <v>23</v>
      </c>
      <c r="J41" s="49" t="s">
        <v>24</v>
      </c>
      <c r="K41" s="61" t="s">
        <v>25</v>
      </c>
      <c r="M41" s="14"/>
      <c r="N41" s="15"/>
      <c r="O41" s="16"/>
      <c r="P41" s="17"/>
      <c r="Q41" s="18"/>
      <c r="R41" s="17"/>
      <c r="S41" s="19"/>
      <c r="T41" s="20"/>
      <c r="U41" s="48"/>
      <c r="V41" s="49"/>
      <c r="W41" s="61"/>
    </row>
    <row r="42" spans="1:23" x14ac:dyDescent="0.25">
      <c r="A42" s="21" t="s">
        <v>10</v>
      </c>
      <c r="B42" s="23">
        <v>138.91</v>
      </c>
      <c r="C42">
        <v>0.31624465400000001</v>
      </c>
      <c r="D42" s="24">
        <f t="shared" ref="D42:D48" si="25">(C42/$B42)*1000</f>
        <v>2.2766154632495863</v>
      </c>
      <c r="E42">
        <v>0.20065774</v>
      </c>
      <c r="F42" s="25">
        <f>C42-E42</f>
        <v>0.11558691400000001</v>
      </c>
      <c r="G42" s="26">
        <f t="shared" ref="G42:G48" si="26">(F42/$B42)*1000</f>
        <v>0.83209930170614077</v>
      </c>
      <c r="H42" s="27">
        <f t="shared" ref="H42:H45" si="27">(G42)/D42</f>
        <v>0.36549839669384576</v>
      </c>
      <c r="I42" s="50">
        <v>8.0254000000000006E-2</v>
      </c>
      <c r="J42" s="51">
        <v>2.3022820999999999E-2</v>
      </c>
      <c r="K42" s="63">
        <f>SUM(I42:J42)/F42</f>
        <v>0.89349925026980126</v>
      </c>
      <c r="M42" s="21"/>
      <c r="N42" s="23"/>
      <c r="P42" s="24"/>
      <c r="R42" s="25"/>
      <c r="S42" s="26"/>
      <c r="T42" s="27"/>
      <c r="U42" s="54"/>
      <c r="V42" s="55"/>
      <c r="W42" s="63"/>
    </row>
    <row r="43" spans="1:23" x14ac:dyDescent="0.25">
      <c r="A43" s="21" t="s">
        <v>11</v>
      </c>
      <c r="B43" s="23">
        <v>140.12</v>
      </c>
      <c r="C43">
        <v>0.31539209000000001</v>
      </c>
      <c r="D43" s="24">
        <f t="shared" si="25"/>
        <v>2.2508713245789327</v>
      </c>
      <c r="E43">
        <v>0.171043</v>
      </c>
      <c r="F43" s="25">
        <f>C43-E43</f>
        <v>0.14434909000000001</v>
      </c>
      <c r="G43" s="26">
        <f t="shared" si="26"/>
        <v>1.0301819155009992</v>
      </c>
      <c r="H43" s="27">
        <f t="shared" si="27"/>
        <v>0.45768138953643384</v>
      </c>
      <c r="I43" s="50">
        <v>0.10508168800000001</v>
      </c>
      <c r="J43" s="51">
        <v>2.2692312999999999E-2</v>
      </c>
      <c r="K43" s="63">
        <f t="shared" ref="K43:K48" si="28">SUM(I43:J43)/F43</f>
        <v>0.88517358162770532</v>
      </c>
      <c r="M43" s="21"/>
      <c r="N43" s="23"/>
      <c r="P43" s="24"/>
      <c r="R43" s="25"/>
      <c r="S43" s="26"/>
      <c r="T43" s="27"/>
      <c r="U43" s="54"/>
      <c r="V43" s="55"/>
      <c r="W43" s="63"/>
    </row>
    <row r="44" spans="1:23" x14ac:dyDescent="0.25">
      <c r="A44" s="21" t="s">
        <v>12</v>
      </c>
      <c r="B44" s="23">
        <v>140.91</v>
      </c>
      <c r="C44">
        <v>0.31696948000000003</v>
      </c>
      <c r="D44" s="24">
        <f t="shared" si="25"/>
        <v>2.2494463132495919</v>
      </c>
      <c r="E44">
        <v>0.15678888799999999</v>
      </c>
      <c r="F44" s="25">
        <f t="shared" ref="F44:F45" si="29">C44-E44</f>
        <v>0.16018059200000004</v>
      </c>
      <c r="G44" s="26">
        <f t="shared" si="26"/>
        <v>1.1367581576893055</v>
      </c>
      <c r="H44" s="27">
        <f t="shared" si="27"/>
        <v>0.50535020595673774</v>
      </c>
      <c r="I44" s="50">
        <v>0.113705948</v>
      </c>
      <c r="J44" s="51">
        <v>2.2095738E-2</v>
      </c>
      <c r="K44" s="63">
        <f t="shared" si="28"/>
        <v>0.84780362155235367</v>
      </c>
      <c r="M44" s="21"/>
      <c r="N44" s="23"/>
      <c r="P44" s="24"/>
      <c r="R44" s="25"/>
      <c r="S44" s="26"/>
      <c r="T44" s="27"/>
      <c r="U44" s="54"/>
      <c r="V44" s="55"/>
      <c r="W44" s="63"/>
    </row>
    <row r="45" spans="1:23" x14ac:dyDescent="0.25">
      <c r="A45" s="21" t="s">
        <v>13</v>
      </c>
      <c r="B45" s="23">
        <v>144.24</v>
      </c>
      <c r="C45">
        <v>0.31782122600000001</v>
      </c>
      <c r="D45" s="24">
        <f t="shared" si="25"/>
        <v>2.2034194814198558</v>
      </c>
      <c r="E45">
        <v>0.15308935200000001</v>
      </c>
      <c r="F45" s="25">
        <f t="shared" si="29"/>
        <v>0.164731874</v>
      </c>
      <c r="G45" s="26">
        <f t="shared" si="26"/>
        <v>1.1420679007210204</v>
      </c>
      <c r="H45" s="27">
        <f t="shared" si="27"/>
        <v>0.51831614921779956</v>
      </c>
      <c r="I45" s="50">
        <v>0.118461331</v>
      </c>
      <c r="J45" s="51">
        <v>2.1864313E-2</v>
      </c>
      <c r="K45" s="63">
        <f t="shared" si="28"/>
        <v>0.85184269803183321</v>
      </c>
      <c r="M45" s="21"/>
      <c r="N45" s="23"/>
      <c r="P45" s="24"/>
      <c r="R45" s="25"/>
      <c r="S45" s="26"/>
      <c r="T45" s="27"/>
      <c r="U45" s="54"/>
      <c r="V45" s="55"/>
      <c r="W45" s="63"/>
    </row>
    <row r="46" spans="1:23" x14ac:dyDescent="0.25">
      <c r="A46" s="21" t="s">
        <v>14</v>
      </c>
      <c r="B46" s="23">
        <v>151.96</v>
      </c>
      <c r="C46">
        <v>0.302198878</v>
      </c>
      <c r="D46" s="24">
        <f t="shared" si="25"/>
        <v>1.988673848381153</v>
      </c>
      <c r="E46">
        <v>0.12334640600000001</v>
      </c>
      <c r="F46" s="25">
        <f>C46-E46</f>
        <v>0.17885247199999998</v>
      </c>
      <c r="G46" s="26">
        <f t="shared" si="26"/>
        <v>1.1769707291392471</v>
      </c>
      <c r="H46" s="27">
        <f>(G46)/D46</f>
        <v>0.59183698226702208</v>
      </c>
      <c r="I46" s="50">
        <v>0.13572409599999999</v>
      </c>
      <c r="J46" s="51">
        <v>1.9959139000000001E-2</v>
      </c>
      <c r="K46" s="63">
        <f t="shared" si="28"/>
        <v>0.87045615450034142</v>
      </c>
      <c r="M46" s="21"/>
      <c r="N46" s="23"/>
      <c r="P46" s="24"/>
      <c r="R46" s="25"/>
      <c r="S46" s="26"/>
      <c r="T46" s="27"/>
      <c r="U46" s="54"/>
      <c r="V46" s="55"/>
      <c r="W46" s="63"/>
    </row>
    <row r="47" spans="1:23" x14ac:dyDescent="0.25">
      <c r="A47" s="21" t="s">
        <v>15</v>
      </c>
      <c r="B47" s="23">
        <v>158.93</v>
      </c>
      <c r="C47">
        <v>0.31707975999999999</v>
      </c>
      <c r="D47" s="24">
        <f t="shared" si="25"/>
        <v>1.9950906688479204</v>
      </c>
      <c r="E47">
        <v>0.127623445</v>
      </c>
      <c r="F47" s="25">
        <f t="shared" ref="F47:F48" si="30">C47-E47</f>
        <v>0.18945631499999999</v>
      </c>
      <c r="G47" s="26">
        <f t="shared" si="26"/>
        <v>1.1920739633801043</v>
      </c>
      <c r="H47" s="27">
        <f t="shared" ref="H47:H48" si="31">(G47)/D47</f>
        <v>0.59750365333946254</v>
      </c>
      <c r="I47" s="50">
        <v>0.137591454</v>
      </c>
      <c r="J47" s="51">
        <v>2.0438432999999999E-2</v>
      </c>
      <c r="K47" s="63">
        <f t="shared" si="28"/>
        <v>0.83412309059215062</v>
      </c>
      <c r="M47" s="21"/>
      <c r="N47" s="23"/>
      <c r="P47" s="24"/>
      <c r="R47" s="25"/>
      <c r="S47" s="26"/>
      <c r="T47" s="27"/>
      <c r="U47" s="54"/>
      <c r="V47" s="55"/>
      <c r="W47" s="63"/>
    </row>
    <row r="48" spans="1:23" ht="15.75" thickBot="1" x14ac:dyDescent="0.3">
      <c r="A48" s="21" t="s">
        <v>16</v>
      </c>
      <c r="B48" s="23">
        <v>162.5</v>
      </c>
      <c r="C48">
        <v>0.32013922299999997</v>
      </c>
      <c r="D48" s="24">
        <f t="shared" si="25"/>
        <v>1.970087526153846</v>
      </c>
      <c r="E48">
        <v>0.127744569</v>
      </c>
      <c r="F48" s="25">
        <f t="shared" si="30"/>
        <v>0.19239465399999997</v>
      </c>
      <c r="G48" s="26">
        <f t="shared" si="26"/>
        <v>1.1839671015384614</v>
      </c>
      <c r="H48" s="27">
        <f t="shared" si="31"/>
        <v>0.60097182781005254</v>
      </c>
      <c r="I48" s="50">
        <v>0.14149373500000001</v>
      </c>
      <c r="J48" s="51">
        <v>2.0885810000000001E-2</v>
      </c>
      <c r="K48" s="63">
        <f t="shared" si="28"/>
        <v>0.84399198015138222</v>
      </c>
      <c r="M48" s="21"/>
      <c r="N48" s="23"/>
      <c r="P48" s="24"/>
      <c r="R48" s="25"/>
      <c r="S48" s="26"/>
      <c r="T48" s="27"/>
      <c r="U48" s="54"/>
      <c r="V48" s="55"/>
      <c r="W48" s="63"/>
    </row>
    <row r="49" spans="1:23" x14ac:dyDescent="0.25">
      <c r="A49" s="8"/>
      <c r="B49" s="28"/>
      <c r="D49" s="29"/>
      <c r="E49" s="30"/>
      <c r="F49" s="29"/>
      <c r="G49" s="31"/>
      <c r="H49" s="28"/>
      <c r="I49" s="47"/>
      <c r="J49" s="10"/>
      <c r="K49" s="59"/>
      <c r="M49" s="8"/>
      <c r="N49" s="28"/>
      <c r="P49" s="29"/>
      <c r="Q49" s="30"/>
      <c r="R49" s="29"/>
      <c r="S49" s="31"/>
      <c r="T49" s="28"/>
      <c r="U49" s="47"/>
      <c r="V49" s="10"/>
      <c r="W49" s="59"/>
    </row>
    <row r="50" spans="1:23" ht="15.75" thickBot="1" x14ac:dyDescent="0.3">
      <c r="A50" s="32"/>
      <c r="B50" s="33" t="s">
        <v>17</v>
      </c>
      <c r="C50" s="34">
        <f>SUM(C42:C48)</f>
        <v>2.205845311</v>
      </c>
      <c r="D50" s="35">
        <f>SUM(D42:D49)</f>
        <v>14.934204625880884</v>
      </c>
      <c r="E50" s="36">
        <f>SUM(E42:E49)</f>
        <v>1.0602934000000002</v>
      </c>
      <c r="F50" s="36">
        <f>SUM(F42:F49)</f>
        <v>1.1455519109999999</v>
      </c>
      <c r="G50" s="37">
        <f>SUM(G42:G48)</f>
        <v>7.6941190696752795</v>
      </c>
      <c r="H50" s="38">
        <f>(G50)/D50</f>
        <v>0.51520112804276286</v>
      </c>
      <c r="I50" s="52"/>
      <c r="J50" s="53"/>
      <c r="K50" s="33"/>
      <c r="M50" s="32"/>
      <c r="N50" s="33"/>
      <c r="O50" s="34"/>
      <c r="P50" s="35"/>
      <c r="Q50" s="36"/>
      <c r="R50" s="36"/>
      <c r="S50" s="37"/>
      <c r="T50" s="38"/>
      <c r="U50" s="52"/>
      <c r="V50" s="53"/>
      <c r="W50" s="33"/>
    </row>
    <row r="53" spans="1:23" ht="15.75" thickBot="1" x14ac:dyDescent="0.3">
      <c r="A53" s="1"/>
    </row>
    <row r="54" spans="1:23" x14ac:dyDescent="0.25">
      <c r="A54" s="3"/>
      <c r="B54" s="4"/>
      <c r="C54" s="3"/>
      <c r="D54" s="6"/>
      <c r="E54" s="6"/>
      <c r="F54" s="6"/>
      <c r="G54" s="7"/>
      <c r="H54" s="8"/>
      <c r="I54" s="46"/>
      <c r="J54" s="4"/>
      <c r="K54" s="28"/>
    </row>
    <row r="55" spans="1:23" x14ac:dyDescent="0.25">
      <c r="A55" s="9"/>
      <c r="B55" s="10"/>
      <c r="C55" s="9"/>
      <c r="D55" s="12"/>
      <c r="E55" s="12"/>
      <c r="F55" s="12"/>
      <c r="G55" s="22"/>
      <c r="H55" s="13"/>
      <c r="I55" s="47"/>
      <c r="J55" s="10"/>
      <c r="K55" s="59"/>
    </row>
    <row r="56" spans="1:23" x14ac:dyDescent="0.25">
      <c r="A56" s="14"/>
      <c r="B56" s="15"/>
      <c r="C56" s="16"/>
      <c r="D56" s="17"/>
      <c r="E56" s="18"/>
      <c r="F56" s="17"/>
      <c r="G56" s="19"/>
      <c r="H56" s="20"/>
      <c r="I56" s="48"/>
      <c r="J56" s="49"/>
      <c r="K56" s="61"/>
    </row>
    <row r="57" spans="1:23" x14ac:dyDescent="0.25">
      <c r="A57" s="21"/>
      <c r="B57" s="23"/>
      <c r="D57" s="24"/>
      <c r="F57" s="25"/>
      <c r="G57" s="26"/>
      <c r="H57" s="27"/>
      <c r="I57" s="50"/>
      <c r="J57" s="51"/>
      <c r="K57" s="63"/>
    </row>
    <row r="58" spans="1:23" x14ac:dyDescent="0.25">
      <c r="A58" s="21"/>
      <c r="B58" s="23"/>
      <c r="D58" s="24"/>
      <c r="F58" s="25"/>
      <c r="G58" s="26"/>
      <c r="H58" s="27"/>
      <c r="I58" s="50"/>
      <c r="J58" s="51"/>
      <c r="K58" s="63"/>
    </row>
    <row r="59" spans="1:23" x14ac:dyDescent="0.25">
      <c r="A59" s="21"/>
      <c r="B59" s="23"/>
      <c r="D59" s="24"/>
      <c r="F59" s="25"/>
      <c r="G59" s="26"/>
      <c r="H59" s="27"/>
      <c r="I59" s="50"/>
      <c r="J59" s="51"/>
      <c r="K59" s="63"/>
    </row>
    <row r="60" spans="1:23" x14ac:dyDescent="0.25">
      <c r="A60" s="21"/>
      <c r="B60" s="23"/>
      <c r="D60" s="24"/>
      <c r="F60" s="25"/>
      <c r="G60" s="26"/>
      <c r="H60" s="27"/>
      <c r="I60" s="50"/>
      <c r="J60" s="51"/>
      <c r="K60" s="63"/>
    </row>
    <row r="61" spans="1:23" x14ac:dyDescent="0.25">
      <c r="A61" s="21"/>
      <c r="B61" s="23"/>
      <c r="D61" s="24"/>
      <c r="F61" s="25"/>
      <c r="G61" s="26"/>
      <c r="H61" s="27"/>
      <c r="I61" s="50"/>
      <c r="J61" s="51"/>
      <c r="K61" s="63"/>
    </row>
    <row r="62" spans="1:23" x14ac:dyDescent="0.25">
      <c r="A62" s="21"/>
      <c r="B62" s="23"/>
      <c r="D62" s="24"/>
      <c r="F62" s="25"/>
      <c r="G62" s="26"/>
      <c r="H62" s="27"/>
      <c r="I62" s="50"/>
      <c r="J62" s="51"/>
      <c r="K62" s="63"/>
    </row>
    <row r="63" spans="1:23" ht="15.75" thickBot="1" x14ac:dyDescent="0.3">
      <c r="A63" s="21"/>
      <c r="B63" s="23"/>
      <c r="D63" s="24"/>
      <c r="F63" s="25"/>
      <c r="G63" s="26"/>
      <c r="H63" s="27"/>
      <c r="I63" s="50"/>
      <c r="J63" s="51"/>
      <c r="K63" s="63"/>
    </row>
    <row r="64" spans="1:23" x14ac:dyDescent="0.25">
      <c r="A64" s="8"/>
      <c r="B64" s="28"/>
      <c r="D64" s="29"/>
      <c r="E64" s="30"/>
      <c r="F64" s="29"/>
      <c r="G64" s="31"/>
      <c r="H64" s="28"/>
      <c r="I64" s="47"/>
      <c r="J64" s="10"/>
      <c r="K64" s="59"/>
    </row>
    <row r="65" spans="1:23" ht="15.75" thickBot="1" x14ac:dyDescent="0.3">
      <c r="A65" s="32"/>
      <c r="B65" s="33"/>
      <c r="C65" s="34"/>
      <c r="D65" s="35"/>
      <c r="E65" s="36"/>
      <c r="F65" s="36"/>
      <c r="G65" s="37"/>
      <c r="H65" s="38"/>
      <c r="I65" s="52"/>
      <c r="J65" s="53"/>
      <c r="K65" s="33"/>
    </row>
    <row r="69" spans="1:23" ht="15.75" thickBot="1" x14ac:dyDescent="0.3">
      <c r="A69" s="1"/>
      <c r="M69" s="1"/>
    </row>
    <row r="70" spans="1:23" x14ac:dyDescent="0.25">
      <c r="A70" s="5"/>
      <c r="B70" s="4"/>
      <c r="C70" s="5"/>
      <c r="D70" s="6"/>
      <c r="E70" s="6"/>
      <c r="F70" s="6"/>
      <c r="G70" s="7"/>
      <c r="H70" s="8"/>
      <c r="I70" s="46"/>
      <c r="J70" s="4"/>
      <c r="K70" s="28"/>
      <c r="M70" s="5"/>
      <c r="N70" s="4"/>
      <c r="O70" s="5"/>
      <c r="P70" s="6"/>
      <c r="Q70" s="6"/>
      <c r="R70" s="6"/>
      <c r="S70" s="7"/>
      <c r="T70" s="8"/>
      <c r="U70" s="46"/>
      <c r="V70" s="4"/>
      <c r="W70" s="58"/>
    </row>
    <row r="71" spans="1:23" x14ac:dyDescent="0.25">
      <c r="A71" s="11"/>
      <c r="B71" s="10"/>
      <c r="C71" s="11"/>
      <c r="D71" s="12"/>
      <c r="E71" s="12"/>
      <c r="F71" s="12"/>
      <c r="G71" s="22"/>
      <c r="H71" s="13"/>
      <c r="I71" s="47"/>
      <c r="J71" s="10"/>
      <c r="K71" s="59"/>
      <c r="M71" s="11"/>
      <c r="N71" s="10"/>
      <c r="O71" s="11"/>
      <c r="P71" s="12"/>
      <c r="Q71" s="12"/>
      <c r="R71" s="12"/>
      <c r="S71" s="22"/>
      <c r="T71" s="13"/>
      <c r="U71" s="47"/>
      <c r="V71" s="10"/>
      <c r="W71" s="60"/>
    </row>
    <row r="72" spans="1:23" x14ac:dyDescent="0.25">
      <c r="A72" s="14"/>
      <c r="B72" s="15"/>
      <c r="C72" s="16"/>
      <c r="D72" s="17"/>
      <c r="E72" s="18"/>
      <c r="F72" s="17"/>
      <c r="G72" s="19"/>
      <c r="H72" s="20"/>
      <c r="I72" s="48"/>
      <c r="J72" s="49"/>
      <c r="K72" s="61"/>
      <c r="M72" s="14"/>
      <c r="N72" s="15"/>
      <c r="O72" s="16"/>
      <c r="P72" s="17"/>
      <c r="Q72" s="18"/>
      <c r="R72" s="17"/>
      <c r="S72" s="19"/>
      <c r="T72" s="20"/>
      <c r="U72" s="48"/>
      <c r="V72" s="49"/>
      <c r="W72" s="62"/>
    </row>
    <row r="73" spans="1:23" x14ac:dyDescent="0.25">
      <c r="A73" s="21"/>
      <c r="B73" s="23"/>
      <c r="D73" s="24"/>
      <c r="F73" s="25"/>
      <c r="G73" s="26"/>
      <c r="H73" s="27"/>
      <c r="I73" s="50"/>
      <c r="J73" s="51"/>
      <c r="K73" s="63"/>
      <c r="M73" s="21"/>
      <c r="N73" s="23"/>
      <c r="P73" s="24"/>
      <c r="R73" s="25"/>
      <c r="S73" s="26"/>
      <c r="T73" s="27"/>
      <c r="U73" s="50"/>
      <c r="V73" s="51"/>
      <c r="W73" s="64"/>
    </row>
    <row r="74" spans="1:23" x14ac:dyDescent="0.25">
      <c r="A74" s="21"/>
      <c r="B74" s="23"/>
      <c r="D74" s="24"/>
      <c r="F74" s="25"/>
      <c r="G74" s="26"/>
      <c r="H74" s="27"/>
      <c r="I74" s="50"/>
      <c r="J74" s="51"/>
      <c r="K74" s="63"/>
      <c r="M74" s="21"/>
      <c r="N74" s="23"/>
      <c r="P74" s="24"/>
      <c r="R74" s="25"/>
      <c r="S74" s="26"/>
      <c r="T74" s="27"/>
      <c r="U74" s="50"/>
      <c r="V74" s="51"/>
      <c r="W74" s="64"/>
    </row>
    <row r="75" spans="1:23" x14ac:dyDescent="0.25">
      <c r="A75" s="21"/>
      <c r="B75" s="23"/>
      <c r="D75" s="24"/>
      <c r="F75" s="25"/>
      <c r="G75" s="26"/>
      <c r="H75" s="27"/>
      <c r="I75" s="50"/>
      <c r="J75" s="51"/>
      <c r="K75" s="63"/>
      <c r="M75" s="21"/>
      <c r="N75" s="23"/>
      <c r="P75" s="24"/>
      <c r="R75" s="25"/>
      <c r="S75" s="26"/>
      <c r="T75" s="27"/>
      <c r="U75" s="50"/>
      <c r="V75" s="51"/>
      <c r="W75" s="64"/>
    </row>
    <row r="76" spans="1:23" x14ac:dyDescent="0.25">
      <c r="A76" s="21"/>
      <c r="B76" s="23"/>
      <c r="D76" s="24"/>
      <c r="F76" s="25"/>
      <c r="G76" s="26"/>
      <c r="H76" s="27"/>
      <c r="I76" s="50"/>
      <c r="J76" s="51"/>
      <c r="K76" s="63"/>
      <c r="M76" s="21"/>
      <c r="N76" s="23"/>
      <c r="P76" s="24"/>
      <c r="R76" s="25"/>
      <c r="S76" s="26"/>
      <c r="T76" s="27"/>
      <c r="U76" s="50"/>
      <c r="V76" s="51"/>
      <c r="W76" s="64"/>
    </row>
    <row r="77" spans="1:23" x14ac:dyDescent="0.25">
      <c r="A77" s="21"/>
      <c r="B77" s="23"/>
      <c r="D77" s="24"/>
      <c r="F77" s="25"/>
      <c r="G77" s="26"/>
      <c r="H77" s="27"/>
      <c r="I77" s="50"/>
      <c r="J77" s="51"/>
      <c r="K77" s="63"/>
      <c r="M77" s="21"/>
      <c r="N77" s="23"/>
      <c r="P77" s="24"/>
      <c r="R77" s="25"/>
      <c r="S77" s="26"/>
      <c r="T77" s="27"/>
      <c r="U77" s="50"/>
      <c r="V77" s="51"/>
      <c r="W77" s="64"/>
    </row>
    <row r="78" spans="1:23" x14ac:dyDescent="0.25">
      <c r="A78" s="21"/>
      <c r="B78" s="23"/>
      <c r="D78" s="24"/>
      <c r="F78" s="25"/>
      <c r="G78" s="26"/>
      <c r="H78" s="27"/>
      <c r="I78" s="50"/>
      <c r="J78" s="51"/>
      <c r="K78" s="63"/>
      <c r="M78" s="21"/>
      <c r="N78" s="23"/>
      <c r="P78" s="24"/>
      <c r="R78" s="25"/>
      <c r="S78" s="26"/>
      <c r="T78" s="27"/>
      <c r="U78" s="50"/>
      <c r="V78" s="51"/>
      <c r="W78" s="64"/>
    </row>
    <row r="79" spans="1:23" ht="15.75" thickBot="1" x14ac:dyDescent="0.3">
      <c r="A79" s="21"/>
      <c r="B79" s="23"/>
      <c r="D79" s="24"/>
      <c r="F79" s="25"/>
      <c r="G79" s="26"/>
      <c r="H79" s="27"/>
      <c r="I79" s="50"/>
      <c r="J79" s="51"/>
      <c r="K79" s="63"/>
      <c r="M79" s="21"/>
      <c r="N79" s="23"/>
      <c r="P79" s="24"/>
      <c r="R79" s="25"/>
      <c r="S79" s="26"/>
      <c r="T79" s="27"/>
      <c r="U79" s="50"/>
      <c r="V79" s="51"/>
      <c r="W79" s="64"/>
    </row>
    <row r="80" spans="1:23" x14ac:dyDescent="0.25">
      <c r="A80" s="8"/>
      <c r="B80" s="28"/>
      <c r="D80" s="29"/>
      <c r="E80" s="30"/>
      <c r="F80" s="29"/>
      <c r="G80" s="31"/>
      <c r="H80" s="28"/>
      <c r="I80" s="47"/>
      <c r="J80" s="10"/>
      <c r="K80" s="59"/>
      <c r="M80" s="8"/>
      <c r="N80" s="28"/>
      <c r="P80" s="29"/>
      <c r="Q80" s="30"/>
      <c r="R80" s="29"/>
      <c r="S80" s="31"/>
      <c r="T80" s="28"/>
      <c r="U80" s="47"/>
      <c r="V80" s="10"/>
      <c r="W80" s="60"/>
    </row>
    <row r="81" spans="1:23" ht="15.75" thickBot="1" x14ac:dyDescent="0.3">
      <c r="A81" s="32"/>
      <c r="B81" s="33"/>
      <c r="C81" s="34"/>
      <c r="D81" s="35"/>
      <c r="E81" s="36"/>
      <c r="F81" s="36"/>
      <c r="G81" s="37"/>
      <c r="H81" s="38"/>
      <c r="I81" s="52"/>
      <c r="J81" s="53"/>
      <c r="K81" s="33"/>
      <c r="M81" s="32"/>
      <c r="N81" s="33"/>
      <c r="O81" s="34"/>
      <c r="P81" s="35"/>
      <c r="Q81" s="36"/>
      <c r="R81" s="36"/>
      <c r="S81" s="37"/>
      <c r="T81" s="38"/>
      <c r="U81" s="52"/>
      <c r="V81" s="53"/>
      <c r="W81" s="65"/>
    </row>
    <row r="86" spans="1:23" ht="15.75" thickBot="1" x14ac:dyDescent="0.3">
      <c r="A86" s="1"/>
    </row>
    <row r="87" spans="1:23" x14ac:dyDescent="0.25">
      <c r="A87" s="5"/>
      <c r="B87" s="4"/>
      <c r="C87" s="5"/>
      <c r="D87" s="6"/>
      <c r="E87" s="6"/>
      <c r="F87" s="6"/>
      <c r="G87" s="7"/>
      <c r="H87" s="8"/>
      <c r="I87" s="46"/>
      <c r="J87" s="4"/>
      <c r="K87" s="28"/>
    </row>
    <row r="88" spans="1:23" x14ac:dyDescent="0.25">
      <c r="A88" s="11"/>
      <c r="B88" s="10"/>
      <c r="C88" s="11"/>
      <c r="D88" s="12"/>
      <c r="E88" s="12"/>
      <c r="F88" s="12"/>
      <c r="G88" s="22"/>
      <c r="H88" s="13"/>
      <c r="I88" s="47"/>
      <c r="J88" s="10"/>
      <c r="K88" s="59"/>
    </row>
    <row r="89" spans="1:23" x14ac:dyDescent="0.25">
      <c r="A89" s="14"/>
      <c r="B89" s="15"/>
      <c r="C89" s="16"/>
      <c r="D89" s="17"/>
      <c r="E89" s="18"/>
      <c r="F89" s="17"/>
      <c r="G89" s="19"/>
      <c r="H89" s="20"/>
      <c r="I89" s="48"/>
      <c r="J89" s="49"/>
      <c r="K89" s="61"/>
    </row>
    <row r="90" spans="1:23" x14ac:dyDescent="0.25">
      <c r="A90" s="21"/>
      <c r="B90" s="23"/>
      <c r="D90" s="24"/>
      <c r="F90" s="25"/>
      <c r="G90" s="26"/>
      <c r="H90" s="27"/>
      <c r="I90" s="50"/>
      <c r="J90" s="51"/>
      <c r="K90" s="63"/>
    </row>
    <row r="91" spans="1:23" x14ac:dyDescent="0.25">
      <c r="A91" s="21"/>
      <c r="B91" s="23"/>
      <c r="D91" s="24"/>
      <c r="F91" s="25"/>
      <c r="G91" s="26"/>
      <c r="H91" s="27"/>
      <c r="I91" s="50"/>
      <c r="J91" s="51"/>
      <c r="K91" s="63"/>
    </row>
    <row r="92" spans="1:23" x14ac:dyDescent="0.25">
      <c r="A92" s="21"/>
      <c r="B92" s="23"/>
      <c r="D92" s="24"/>
      <c r="F92" s="25"/>
      <c r="G92" s="26"/>
      <c r="H92" s="27"/>
      <c r="I92" s="50"/>
      <c r="J92" s="51"/>
      <c r="K92" s="63"/>
    </row>
    <row r="93" spans="1:23" x14ac:dyDescent="0.25">
      <c r="A93" s="21"/>
      <c r="B93" s="23"/>
      <c r="D93" s="24"/>
      <c r="F93" s="25"/>
      <c r="G93" s="26"/>
      <c r="H93" s="27"/>
      <c r="I93" s="50"/>
      <c r="J93" s="51"/>
      <c r="K93" s="63"/>
    </row>
    <row r="94" spans="1:23" x14ac:dyDescent="0.25">
      <c r="A94" s="21"/>
      <c r="B94" s="23"/>
      <c r="D94" s="24"/>
      <c r="F94" s="25"/>
      <c r="G94" s="26"/>
      <c r="H94" s="27"/>
      <c r="I94" s="50"/>
      <c r="J94" s="51"/>
      <c r="K94" s="63"/>
    </row>
    <row r="95" spans="1:23" x14ac:dyDescent="0.25">
      <c r="A95" s="21"/>
      <c r="B95" s="23"/>
      <c r="D95" s="24"/>
      <c r="F95" s="25"/>
      <c r="G95" s="26"/>
      <c r="H95" s="27"/>
      <c r="I95" s="50"/>
      <c r="J95" s="51"/>
      <c r="K95" s="63"/>
    </row>
    <row r="96" spans="1:23" ht="15.75" thickBot="1" x14ac:dyDescent="0.3">
      <c r="A96" s="21"/>
      <c r="B96" s="23"/>
      <c r="D96" s="24"/>
      <c r="F96" s="25"/>
      <c r="G96" s="26"/>
      <c r="H96" s="27"/>
      <c r="I96" s="50"/>
      <c r="J96" s="51"/>
      <c r="K96" s="63"/>
    </row>
    <row r="97" spans="1:11" x14ac:dyDescent="0.25">
      <c r="A97" s="8"/>
      <c r="B97" s="28"/>
      <c r="D97" s="29"/>
      <c r="E97" s="30"/>
      <c r="F97" s="29"/>
      <c r="G97" s="31"/>
      <c r="H97" s="28"/>
      <c r="I97" s="47"/>
      <c r="J97" s="10"/>
      <c r="K97" s="59"/>
    </row>
    <row r="98" spans="1:11" ht="15.75" thickBot="1" x14ac:dyDescent="0.3">
      <c r="A98" s="32"/>
      <c r="B98" s="33"/>
      <c r="C98" s="34"/>
      <c r="D98" s="35"/>
      <c r="E98" s="36"/>
      <c r="F98" s="36"/>
      <c r="G98" s="37"/>
      <c r="H98" s="38"/>
      <c r="I98" s="52"/>
      <c r="J98" s="53"/>
      <c r="K98" s="33"/>
    </row>
  </sheetData>
  <mergeCells count="6">
    <mergeCell ref="C24:E24"/>
    <mergeCell ref="C25:D25"/>
    <mergeCell ref="F25:G25"/>
    <mergeCell ref="C39:E39"/>
    <mergeCell ref="C40:D40"/>
    <mergeCell ref="F40:G40"/>
  </mergeCells>
  <pageMargins left="0.25" right="0.25" top="0.25" bottom="0.25" header="0.3" footer="0.3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topLeftCell="D1" workbookViewId="0">
      <selection activeCell="C2" sqref="C2"/>
    </sheetView>
  </sheetViews>
  <sheetFormatPr defaultRowHeight="15" x14ac:dyDescent="0.25"/>
  <cols>
    <col min="1" max="11" width="10.7109375" customWidth="1"/>
    <col min="12" max="12" width="19.28515625" customWidth="1"/>
    <col min="13" max="13" width="8.140625" customWidth="1"/>
    <col min="14" max="14" width="14.5703125" customWidth="1"/>
    <col min="15" max="15" width="13.42578125" customWidth="1"/>
    <col min="16" max="16" width="12.7109375" customWidth="1"/>
    <col min="17" max="17" width="9" customWidth="1"/>
    <col min="18" max="18" width="12.28515625" customWidth="1"/>
  </cols>
  <sheetData>
    <row r="1" spans="1:23" x14ac:dyDescent="0.25">
      <c r="A1" s="1" t="s">
        <v>29</v>
      </c>
    </row>
    <row r="2" spans="1:23" x14ac:dyDescent="0.25">
      <c r="N2" t="s">
        <v>26</v>
      </c>
    </row>
    <row r="3" spans="1:23" ht="15.75" thickBot="1" x14ac:dyDescent="0.3">
      <c r="A3" s="1" t="s">
        <v>18</v>
      </c>
      <c r="M3" s="1" t="s">
        <v>19</v>
      </c>
    </row>
    <row r="4" spans="1:23" x14ac:dyDescent="0.25">
      <c r="A4" s="3"/>
      <c r="B4" s="4"/>
      <c r="C4" s="3" t="s">
        <v>27</v>
      </c>
      <c r="D4" s="6"/>
      <c r="E4" s="6"/>
      <c r="F4" s="6"/>
      <c r="G4" s="7"/>
      <c r="H4" s="8"/>
      <c r="I4" s="46"/>
      <c r="J4" s="4"/>
      <c r="K4" s="58"/>
      <c r="M4" s="3"/>
      <c r="N4" s="4"/>
      <c r="O4" s="3" t="s">
        <v>27</v>
      </c>
      <c r="P4" s="6"/>
      <c r="Q4" s="6"/>
      <c r="R4" s="6"/>
      <c r="S4" s="7"/>
      <c r="T4" s="8"/>
      <c r="U4" s="46"/>
      <c r="V4" s="4"/>
      <c r="W4" s="28"/>
    </row>
    <row r="5" spans="1:23" x14ac:dyDescent="0.25">
      <c r="A5" s="9"/>
      <c r="B5" s="10"/>
      <c r="C5" s="9" t="s">
        <v>0</v>
      </c>
      <c r="D5" s="12"/>
      <c r="E5" s="12"/>
      <c r="F5" s="12" t="s">
        <v>1</v>
      </c>
      <c r="G5" s="22"/>
      <c r="H5" s="13"/>
      <c r="I5" s="47"/>
      <c r="J5" s="10"/>
      <c r="K5" s="60"/>
      <c r="M5" s="9"/>
      <c r="N5" s="10"/>
      <c r="O5" s="9" t="s">
        <v>0</v>
      </c>
      <c r="P5" s="12"/>
      <c r="Q5" s="12"/>
      <c r="R5" s="12" t="s">
        <v>1</v>
      </c>
      <c r="S5" s="22"/>
      <c r="T5" s="13"/>
      <c r="U5" s="47"/>
      <c r="V5" s="10"/>
      <c r="W5" s="59"/>
    </row>
    <row r="6" spans="1:23" ht="60" x14ac:dyDescent="0.25">
      <c r="A6" s="14" t="s">
        <v>2</v>
      </c>
      <c r="B6" s="15" t="s">
        <v>3</v>
      </c>
      <c r="C6" s="16" t="s">
        <v>4</v>
      </c>
      <c r="D6" s="17" t="s">
        <v>5</v>
      </c>
      <c r="E6" s="18" t="s">
        <v>6</v>
      </c>
      <c r="F6" s="17" t="s">
        <v>7</v>
      </c>
      <c r="G6" s="19" t="s">
        <v>8</v>
      </c>
      <c r="H6" s="20" t="s">
        <v>9</v>
      </c>
      <c r="I6" s="48" t="s">
        <v>23</v>
      </c>
      <c r="J6" s="49" t="s">
        <v>24</v>
      </c>
      <c r="K6" s="62" t="s">
        <v>25</v>
      </c>
      <c r="M6" s="14" t="s">
        <v>2</v>
      </c>
      <c r="N6" s="15" t="s">
        <v>3</v>
      </c>
      <c r="O6" s="16" t="s">
        <v>4</v>
      </c>
      <c r="P6" s="17" t="s">
        <v>5</v>
      </c>
      <c r="Q6" s="18" t="s">
        <v>6</v>
      </c>
      <c r="R6" s="17" t="s">
        <v>7</v>
      </c>
      <c r="S6" s="19" t="s">
        <v>8</v>
      </c>
      <c r="T6" s="20" t="s">
        <v>9</v>
      </c>
      <c r="U6" s="48" t="s">
        <v>23</v>
      </c>
      <c r="V6" s="49" t="s">
        <v>24</v>
      </c>
      <c r="W6" s="61" t="s">
        <v>25</v>
      </c>
    </row>
    <row r="7" spans="1:23" x14ac:dyDescent="0.25">
      <c r="A7" s="21" t="s">
        <v>10</v>
      </c>
      <c r="B7" s="23">
        <v>138.91</v>
      </c>
      <c r="C7">
        <v>0.31624465400000001</v>
      </c>
      <c r="D7" s="24">
        <f t="shared" ref="D7:D13" si="0">(C7/$B7)*1000</f>
        <v>2.2766154632495863</v>
      </c>
      <c r="E7">
        <v>0.27987289399999998</v>
      </c>
      <c r="F7" s="25">
        <f>C7-E7</f>
        <v>3.6371760000000031E-2</v>
      </c>
      <c r="G7" s="26">
        <f t="shared" ref="G7:G13" si="1">(F7/$B7)*1000</f>
        <v>0.26183687279533535</v>
      </c>
      <c r="H7" s="27">
        <f t="shared" ref="H7:H13" si="2">(G7)/D7</f>
        <v>0.11501146198031865</v>
      </c>
      <c r="I7" s="50">
        <v>3.6697801000000002E-2</v>
      </c>
      <c r="J7" s="51">
        <v>1.4390061000000001E-2</v>
      </c>
      <c r="K7" s="64">
        <f>SUM(I7:J7)/F7</f>
        <v>1.4046024168200812</v>
      </c>
      <c r="M7" s="21" t="s">
        <v>10</v>
      </c>
      <c r="N7" s="23">
        <v>138.91</v>
      </c>
      <c r="O7">
        <v>0.31624465400000001</v>
      </c>
      <c r="P7" s="24">
        <f t="shared" ref="P7:P13" si="3">(O7/$N7)*1000</f>
        <v>2.2766154632495863</v>
      </c>
      <c r="Q7">
        <v>0.17362876699999999</v>
      </c>
      <c r="R7" s="25">
        <f>O7-Q7</f>
        <v>0.14261588700000002</v>
      </c>
      <c r="S7" s="26">
        <f t="shared" ref="S7:S13" si="4">(R7/$N7)*1000</f>
        <v>1.0266783312936436</v>
      </c>
      <c r="T7" s="27">
        <f t="shared" ref="T7:T10" si="5">(S7)/P7</f>
        <v>0.45096694978439072</v>
      </c>
      <c r="U7" s="50">
        <v>0.144531831</v>
      </c>
      <c r="V7" s="51">
        <v>2.2317716000000001E-2</v>
      </c>
      <c r="W7" s="63">
        <f>(SUM(U7:V7))/R7</f>
        <v>1.1699225837300999</v>
      </c>
    </row>
    <row r="8" spans="1:23" x14ac:dyDescent="0.25">
      <c r="A8" s="21" t="s">
        <v>11</v>
      </c>
      <c r="B8" s="23">
        <v>140.12</v>
      </c>
      <c r="C8">
        <v>0.31539209000000001</v>
      </c>
      <c r="D8" s="24">
        <f t="shared" si="0"/>
        <v>2.2508713245789327</v>
      </c>
      <c r="E8">
        <v>0.25505231499999997</v>
      </c>
      <c r="F8" s="25">
        <f>C8-E8</f>
        <v>6.033977500000004E-2</v>
      </c>
      <c r="G8" s="26">
        <f t="shared" si="1"/>
        <v>0.43062928204396261</v>
      </c>
      <c r="H8" s="27">
        <f t="shared" si="2"/>
        <v>0.19131670359900285</v>
      </c>
      <c r="I8" s="50">
        <v>5.3993589000000002E-2</v>
      </c>
      <c r="J8" s="51">
        <v>1.4053891000000001E-2</v>
      </c>
      <c r="K8" s="64">
        <f t="shared" ref="K8:K48" si="6">SUM(I8:J8)/F8</f>
        <v>1.1277383782090662</v>
      </c>
      <c r="M8" s="21" t="s">
        <v>11</v>
      </c>
      <c r="N8" s="23">
        <v>140.12</v>
      </c>
      <c r="O8">
        <v>0.31539209000000001</v>
      </c>
      <c r="P8" s="24">
        <f t="shared" si="3"/>
        <v>2.2508713245789327</v>
      </c>
      <c r="Q8">
        <v>0.14262796</v>
      </c>
      <c r="R8" s="25">
        <f>O8-Q8</f>
        <v>0.17276413000000002</v>
      </c>
      <c r="S8" s="26">
        <f t="shared" si="4"/>
        <v>1.2329726662860405</v>
      </c>
      <c r="T8" s="27">
        <f t="shared" si="5"/>
        <v>0.54777572259342322</v>
      </c>
      <c r="U8" s="50">
        <v>0.140258731</v>
      </c>
      <c r="V8" s="51">
        <v>2.0750491999999999E-2</v>
      </c>
      <c r="W8" s="63">
        <f t="shared" ref="W8:W33" si="7">(SUM(U8:V8))/R8</f>
        <v>0.93195979396880591</v>
      </c>
    </row>
    <row r="9" spans="1:23" x14ac:dyDescent="0.25">
      <c r="A9" s="21" t="s">
        <v>12</v>
      </c>
      <c r="B9" s="23">
        <v>140.91</v>
      </c>
      <c r="C9">
        <v>0.31696948000000003</v>
      </c>
      <c r="D9" s="24">
        <f t="shared" si="0"/>
        <v>2.2494463132495919</v>
      </c>
      <c r="E9">
        <v>0.24944780799999999</v>
      </c>
      <c r="F9" s="25">
        <f t="shared" ref="F9:F13" si="8">C9-E9</f>
        <v>6.7521672000000033E-2</v>
      </c>
      <c r="G9" s="26">
        <f t="shared" si="1"/>
        <v>0.47918296785182052</v>
      </c>
      <c r="H9" s="27">
        <f t="shared" si="2"/>
        <v>0.21302262918183804</v>
      </c>
      <c r="I9" s="50">
        <v>6.3429628000000002E-2</v>
      </c>
      <c r="J9" s="51">
        <v>1.4581788E-2</v>
      </c>
      <c r="K9" s="64">
        <f t="shared" si="6"/>
        <v>1.1553537359086719</v>
      </c>
      <c r="M9" s="21" t="s">
        <v>12</v>
      </c>
      <c r="N9" s="23">
        <v>140.91</v>
      </c>
      <c r="O9">
        <v>0.31696948000000003</v>
      </c>
      <c r="P9" s="24">
        <f t="shared" si="3"/>
        <v>2.2494463132495919</v>
      </c>
      <c r="Q9">
        <v>0.130903781</v>
      </c>
      <c r="R9" s="25">
        <f t="shared" ref="R9:R10" si="9">O9-Q9</f>
        <v>0.18606569900000003</v>
      </c>
      <c r="S9" s="26">
        <f t="shared" si="4"/>
        <v>1.3204577318856008</v>
      </c>
      <c r="T9" s="27">
        <f t="shared" si="5"/>
        <v>0.58701455736369323</v>
      </c>
      <c r="U9" s="50">
        <v>0.15137772699999999</v>
      </c>
      <c r="V9" s="51">
        <v>1.9630129999999999E-2</v>
      </c>
      <c r="W9" s="63">
        <f t="shared" si="7"/>
        <v>0.91907244548066847</v>
      </c>
    </row>
    <row r="10" spans="1:23" x14ac:dyDescent="0.25">
      <c r="A10" s="21" t="s">
        <v>13</v>
      </c>
      <c r="B10" s="23">
        <v>144.24</v>
      </c>
      <c r="C10">
        <v>0.31782122600000001</v>
      </c>
      <c r="D10" s="24">
        <f t="shared" si="0"/>
        <v>2.2034194814198558</v>
      </c>
      <c r="E10">
        <v>0.248510552</v>
      </c>
      <c r="F10" s="25">
        <f t="shared" si="8"/>
        <v>6.9310674000000017E-2</v>
      </c>
      <c r="G10" s="26">
        <f t="shared" si="1"/>
        <v>0.48052325291181375</v>
      </c>
      <c r="H10" s="27">
        <f t="shared" si="2"/>
        <v>0.21808069546619901</v>
      </c>
      <c r="I10" s="50">
        <v>6.6518442999999997E-2</v>
      </c>
      <c r="J10" s="51">
        <v>1.4335898E-2</v>
      </c>
      <c r="K10" s="64">
        <f t="shared" si="6"/>
        <v>1.1665496284165406</v>
      </c>
      <c r="M10" s="21" t="s">
        <v>13</v>
      </c>
      <c r="N10" s="23">
        <v>144.24</v>
      </c>
      <c r="O10">
        <v>0.31782122600000001</v>
      </c>
      <c r="P10" s="24">
        <f t="shared" si="3"/>
        <v>2.2034194814198558</v>
      </c>
      <c r="Q10">
        <v>0.12689234399999999</v>
      </c>
      <c r="R10" s="25">
        <f t="shared" si="9"/>
        <v>0.19092888200000002</v>
      </c>
      <c r="S10" s="26">
        <f t="shared" si="4"/>
        <v>1.3236888657792569</v>
      </c>
      <c r="T10" s="27">
        <f t="shared" si="5"/>
        <v>0.60074301645290373</v>
      </c>
      <c r="U10" s="50">
        <v>0.154371909</v>
      </c>
      <c r="V10" s="51">
        <v>1.9370754E-2</v>
      </c>
      <c r="W10" s="63">
        <f t="shared" si="7"/>
        <v>0.90998627960331313</v>
      </c>
    </row>
    <row r="11" spans="1:23" x14ac:dyDescent="0.25">
      <c r="A11" s="21" t="s">
        <v>14</v>
      </c>
      <c r="B11" s="23">
        <v>151.96</v>
      </c>
      <c r="C11">
        <v>0.302198878</v>
      </c>
      <c r="D11" s="24">
        <f t="shared" si="0"/>
        <v>1.988673848381153</v>
      </c>
      <c r="E11">
        <v>0.215715034</v>
      </c>
      <c r="F11" s="25">
        <f>C11-E11</f>
        <v>8.6483844000000004E-2</v>
      </c>
      <c r="G11" s="26">
        <f t="shared" si="1"/>
        <v>0.56912242695446169</v>
      </c>
      <c r="H11" s="27">
        <f>(G11)/D11</f>
        <v>0.28618188317694548</v>
      </c>
      <c r="I11" s="50">
        <v>8.0653497000000005E-2</v>
      </c>
      <c r="J11" s="51">
        <v>1.3302591000000001E-2</v>
      </c>
      <c r="K11" s="64">
        <f t="shared" si="6"/>
        <v>1.0864004611080886</v>
      </c>
      <c r="M11" s="21" t="s">
        <v>14</v>
      </c>
      <c r="N11" s="23">
        <v>151.96</v>
      </c>
      <c r="O11">
        <v>0.302198878</v>
      </c>
      <c r="P11" s="24">
        <f t="shared" si="3"/>
        <v>1.988673848381153</v>
      </c>
      <c r="Q11">
        <v>9.6745455999999994E-2</v>
      </c>
      <c r="R11" s="25">
        <f>O11-Q11</f>
        <v>0.205453422</v>
      </c>
      <c r="S11" s="26">
        <f t="shared" si="4"/>
        <v>1.3520230455382993</v>
      </c>
      <c r="T11" s="27">
        <f>(S11)/P11</f>
        <v>0.67986163072385719</v>
      </c>
      <c r="U11" s="50">
        <v>0.171624429</v>
      </c>
      <c r="V11" s="51">
        <v>1.6440900000000001E-2</v>
      </c>
      <c r="W11" s="63">
        <f t="shared" si="7"/>
        <v>0.9153672261540623</v>
      </c>
    </row>
    <row r="12" spans="1:23" x14ac:dyDescent="0.25">
      <c r="A12" s="21" t="s">
        <v>15</v>
      </c>
      <c r="B12" s="23">
        <v>158.93</v>
      </c>
      <c r="C12">
        <v>0.31707975999999999</v>
      </c>
      <c r="D12" s="24">
        <f t="shared" si="0"/>
        <v>1.9950906688479204</v>
      </c>
      <c r="E12">
        <v>0.22829242</v>
      </c>
      <c r="F12" s="25">
        <f t="shared" si="8"/>
        <v>8.8787339999999992E-2</v>
      </c>
      <c r="G12" s="26">
        <f t="shared" si="1"/>
        <v>0.55865689297174848</v>
      </c>
      <c r="H12" s="27">
        <f t="shared" si="2"/>
        <v>0.28001579161028756</v>
      </c>
      <c r="I12" s="50">
        <v>8.2144812999999997E-2</v>
      </c>
      <c r="J12" s="51">
        <v>1.3640215000000001E-2</v>
      </c>
      <c r="K12" s="64">
        <f t="shared" si="6"/>
        <v>1.0788140291172144</v>
      </c>
      <c r="M12" s="21" t="s">
        <v>15</v>
      </c>
      <c r="N12" s="23">
        <v>158.93</v>
      </c>
      <c r="O12">
        <v>0.31707975999999999</v>
      </c>
      <c r="P12" s="24">
        <f t="shared" si="3"/>
        <v>1.9950906688479204</v>
      </c>
      <c r="Q12">
        <v>0.100611926</v>
      </c>
      <c r="R12" s="25">
        <f t="shared" ref="R12:R13" si="10">O12-Q12</f>
        <v>0.21646783399999997</v>
      </c>
      <c r="S12" s="26">
        <f t="shared" si="4"/>
        <v>1.3620325552129866</v>
      </c>
      <c r="T12" s="27">
        <f t="shared" ref="T12:T13" si="11">(S12)/P12</f>
        <v>0.68269205830104063</v>
      </c>
      <c r="U12" s="50">
        <v>0.17543497999999999</v>
      </c>
      <c r="V12" s="51">
        <v>1.6821175000000001E-2</v>
      </c>
      <c r="W12" s="63">
        <f t="shared" si="7"/>
        <v>0.88815114674266116</v>
      </c>
    </row>
    <row r="13" spans="1:23" ht="15.75" thickBot="1" x14ac:dyDescent="0.3">
      <c r="A13" s="21" t="s">
        <v>16</v>
      </c>
      <c r="B13" s="23">
        <v>162.5</v>
      </c>
      <c r="C13">
        <v>0.32013922299999997</v>
      </c>
      <c r="D13" s="24">
        <f t="shared" si="0"/>
        <v>1.970087526153846</v>
      </c>
      <c r="E13">
        <v>0.22673465100000001</v>
      </c>
      <c r="F13" s="25">
        <f t="shared" si="8"/>
        <v>9.3404571999999964E-2</v>
      </c>
      <c r="G13" s="26">
        <f t="shared" si="1"/>
        <v>0.57479736615384591</v>
      </c>
      <c r="H13" s="27">
        <f t="shared" si="2"/>
        <v>0.29176234990737132</v>
      </c>
      <c r="I13" s="50">
        <v>8.5065145999999994E-2</v>
      </c>
      <c r="J13" s="51">
        <v>1.374351E-2</v>
      </c>
      <c r="K13" s="64">
        <f t="shared" si="6"/>
        <v>1.0578567396037106</v>
      </c>
      <c r="M13" s="21" t="s">
        <v>16</v>
      </c>
      <c r="N13" s="23">
        <v>162.5</v>
      </c>
      <c r="O13">
        <v>0.32013922299999997</v>
      </c>
      <c r="P13" s="24">
        <f t="shared" si="3"/>
        <v>1.970087526153846</v>
      </c>
      <c r="Q13">
        <v>9.8961814999999995E-2</v>
      </c>
      <c r="R13" s="25">
        <f t="shared" si="10"/>
        <v>0.22117740799999996</v>
      </c>
      <c r="S13" s="26">
        <f t="shared" si="4"/>
        <v>1.3610917415384614</v>
      </c>
      <c r="T13" s="27">
        <f t="shared" si="11"/>
        <v>0.69087881805723006</v>
      </c>
      <c r="U13" s="50">
        <v>0.18101004400000001</v>
      </c>
      <c r="V13" s="51">
        <v>1.6443612999999999E-2</v>
      </c>
      <c r="W13" s="63">
        <f t="shared" si="7"/>
        <v>0.89273881444528025</v>
      </c>
    </row>
    <row r="14" spans="1:23" x14ac:dyDescent="0.25">
      <c r="A14" s="8"/>
      <c r="B14" s="28"/>
      <c r="D14" s="29"/>
      <c r="E14" s="30"/>
      <c r="F14" s="29"/>
      <c r="G14" s="31"/>
      <c r="H14" s="28"/>
      <c r="I14" s="47"/>
      <c r="J14" s="10"/>
      <c r="K14" s="64"/>
      <c r="M14" s="8"/>
      <c r="N14" s="28"/>
      <c r="P14" s="29"/>
      <c r="Q14" s="30"/>
      <c r="R14" s="29"/>
      <c r="S14" s="31"/>
      <c r="T14" s="28"/>
      <c r="U14" s="47"/>
      <c r="V14" s="10"/>
      <c r="W14" s="63"/>
    </row>
    <row r="15" spans="1:23" ht="15.75" thickBot="1" x14ac:dyDescent="0.3">
      <c r="A15" s="32"/>
      <c r="B15" s="33" t="s">
        <v>17</v>
      </c>
      <c r="C15" s="34">
        <f>SUM(C7:C13)</f>
        <v>2.205845311</v>
      </c>
      <c r="D15" s="35">
        <f>SUM(D7:D14)</f>
        <v>14.934204625880884</v>
      </c>
      <c r="E15" s="36">
        <f>SUM(E7:E14)</f>
        <v>1.703625674</v>
      </c>
      <c r="F15" s="36">
        <f>SUM(F7:F14)</f>
        <v>0.50221963700000005</v>
      </c>
      <c r="G15" s="37">
        <f>SUM(G7:G13)</f>
        <v>3.3547490616829885</v>
      </c>
      <c r="H15" s="38">
        <f>(G15)/D15</f>
        <v>0.22463526821302751</v>
      </c>
      <c r="I15" s="52"/>
      <c r="J15" s="53"/>
      <c r="K15" s="68"/>
      <c r="M15" s="32"/>
      <c r="N15" s="33" t="s">
        <v>17</v>
      </c>
      <c r="O15" s="34">
        <f>SUM(O7:O13)</f>
        <v>2.205845311</v>
      </c>
      <c r="P15" s="35">
        <f>SUM(P7:P14)</f>
        <v>14.934204625880884</v>
      </c>
      <c r="Q15" s="36">
        <f>SUM(Q7:Q14)</f>
        <v>0.87037204899999987</v>
      </c>
      <c r="R15" s="36">
        <f>SUM(R7:R14)</f>
        <v>1.335473262</v>
      </c>
      <c r="S15" s="37">
        <f>SUM(S7:S13)</f>
        <v>8.9789449375342905</v>
      </c>
      <c r="T15" s="38">
        <f>(S15)/P15</f>
        <v>0.60123355494766917</v>
      </c>
      <c r="U15" s="52"/>
      <c r="V15" s="53"/>
      <c r="W15" s="67"/>
    </row>
    <row r="16" spans="1:23" x14ac:dyDescent="0.25">
      <c r="A16" s="39"/>
      <c r="K16" s="56"/>
      <c r="W16" s="57"/>
    </row>
    <row r="17" spans="1:23" x14ac:dyDescent="0.25">
      <c r="K17" s="56"/>
      <c r="W17" s="57"/>
    </row>
    <row r="18" spans="1:23" x14ac:dyDescent="0.25">
      <c r="K18" s="56"/>
      <c r="W18" s="57"/>
    </row>
    <row r="19" spans="1:23" x14ac:dyDescent="0.25">
      <c r="K19" s="56"/>
      <c r="W19" s="57"/>
    </row>
    <row r="20" spans="1:23" x14ac:dyDescent="0.25">
      <c r="K20" s="56"/>
      <c r="W20" s="57"/>
    </row>
    <row r="21" spans="1:23" x14ac:dyDescent="0.25">
      <c r="K21" s="56"/>
      <c r="W21" s="57"/>
    </row>
    <row r="22" spans="1:23" x14ac:dyDescent="0.25">
      <c r="K22" s="56"/>
      <c r="W22" s="57"/>
    </row>
    <row r="23" spans="1:23" ht="15.75" thickBot="1" x14ac:dyDescent="0.3">
      <c r="A23" s="1" t="s">
        <v>20</v>
      </c>
      <c r="K23" s="56"/>
      <c r="M23" s="1" t="s">
        <v>21</v>
      </c>
      <c r="W23" s="57"/>
    </row>
    <row r="24" spans="1:23" x14ac:dyDescent="0.25">
      <c r="A24" s="3"/>
      <c r="B24" s="4"/>
      <c r="C24" s="3" t="s">
        <v>27</v>
      </c>
      <c r="D24" s="6"/>
      <c r="E24" s="6"/>
      <c r="F24" s="6"/>
      <c r="G24" s="7"/>
      <c r="H24" s="8"/>
      <c r="I24" s="46"/>
      <c r="J24" s="4"/>
      <c r="K24" s="69"/>
      <c r="M24" s="3"/>
      <c r="N24" s="4"/>
      <c r="O24" s="5" t="s">
        <v>27</v>
      </c>
      <c r="P24" s="6"/>
      <c r="Q24" s="6"/>
      <c r="R24" s="6"/>
      <c r="S24" s="7"/>
      <c r="T24" s="8"/>
      <c r="U24" s="46"/>
      <c r="V24" s="4"/>
      <c r="W24" s="66"/>
    </row>
    <row r="25" spans="1:23" x14ac:dyDescent="0.25">
      <c r="A25" s="9"/>
      <c r="B25" s="10"/>
      <c r="C25" s="9" t="s">
        <v>0</v>
      </c>
      <c r="D25" s="12"/>
      <c r="E25" s="12"/>
      <c r="F25" s="12" t="s">
        <v>1</v>
      </c>
      <c r="G25" s="22"/>
      <c r="H25" s="13"/>
      <c r="I25" s="47"/>
      <c r="J25" s="10"/>
      <c r="K25" s="64"/>
      <c r="M25" s="9"/>
      <c r="N25" s="10"/>
      <c r="O25" s="11" t="s">
        <v>0</v>
      </c>
      <c r="P25" s="12"/>
      <c r="Q25" s="12"/>
      <c r="R25" s="12" t="s">
        <v>1</v>
      </c>
      <c r="S25" s="22"/>
      <c r="T25" s="13"/>
      <c r="U25" s="47"/>
      <c r="V25" s="10"/>
      <c r="W25" s="63"/>
    </row>
    <row r="26" spans="1:23" ht="60" x14ac:dyDescent="0.25">
      <c r="A26" s="14" t="s">
        <v>2</v>
      </c>
      <c r="B26" s="15" t="s">
        <v>3</v>
      </c>
      <c r="C26" s="16" t="s">
        <v>4</v>
      </c>
      <c r="D26" s="17" t="s">
        <v>5</v>
      </c>
      <c r="E26" s="18" t="s">
        <v>6</v>
      </c>
      <c r="F26" s="17" t="s">
        <v>7</v>
      </c>
      <c r="G26" s="19" t="s">
        <v>8</v>
      </c>
      <c r="H26" s="20" t="s">
        <v>9</v>
      </c>
      <c r="I26" s="48" t="s">
        <v>23</v>
      </c>
      <c r="J26" s="49" t="s">
        <v>24</v>
      </c>
      <c r="K26" s="62" t="s">
        <v>25</v>
      </c>
      <c r="M26" s="14" t="s">
        <v>2</v>
      </c>
      <c r="N26" s="15" t="s">
        <v>3</v>
      </c>
      <c r="O26" s="16" t="s">
        <v>4</v>
      </c>
      <c r="P26" s="17" t="s">
        <v>5</v>
      </c>
      <c r="Q26" s="18" t="s">
        <v>6</v>
      </c>
      <c r="R26" s="17" t="s">
        <v>7</v>
      </c>
      <c r="S26" s="19" t="s">
        <v>8</v>
      </c>
      <c r="T26" s="20" t="s">
        <v>9</v>
      </c>
      <c r="U26" s="48" t="s">
        <v>23</v>
      </c>
      <c r="V26" s="49" t="s">
        <v>24</v>
      </c>
      <c r="W26" s="61" t="s">
        <v>25</v>
      </c>
    </row>
    <row r="27" spans="1:23" x14ac:dyDescent="0.25">
      <c r="A27" s="21" t="s">
        <v>10</v>
      </c>
      <c r="B27" s="23">
        <v>138.91</v>
      </c>
      <c r="C27">
        <v>0.31624465400000001</v>
      </c>
      <c r="D27" s="24">
        <f t="shared" ref="D27:D33" si="12">(C27/$B27)*1000</f>
        <v>2.2766154632495863</v>
      </c>
      <c r="E27">
        <v>0.197845303</v>
      </c>
      <c r="F27" s="25">
        <f>C27-E27</f>
        <v>0.11839935100000001</v>
      </c>
      <c r="G27" s="26">
        <f t="shared" ref="G27:G33" si="13">(F27/$B27)*1000</f>
        <v>0.85234577064286232</v>
      </c>
      <c r="H27" s="27">
        <f t="shared" ref="H27:H30" si="14">(G27)/D27</f>
        <v>0.37439162845105356</v>
      </c>
      <c r="I27" s="50">
        <v>8.7336097000000001E-2</v>
      </c>
      <c r="J27" s="51">
        <v>2.4672829E-2</v>
      </c>
      <c r="K27" s="64">
        <f t="shared" si="6"/>
        <v>0.94602652002712406</v>
      </c>
      <c r="M27" s="21" t="s">
        <v>10</v>
      </c>
      <c r="N27" s="23">
        <v>138.91</v>
      </c>
      <c r="O27">
        <v>0.31624465400000001</v>
      </c>
      <c r="P27" s="24">
        <f t="shared" ref="P27:P33" si="15">(O27/$N27)*1000</f>
        <v>2.2766154632495863</v>
      </c>
      <c r="Q27">
        <v>0.220456076</v>
      </c>
      <c r="R27" s="25">
        <f>O27-Q27</f>
        <v>9.5788578000000013E-2</v>
      </c>
      <c r="S27" s="26">
        <f t="shared" ref="S27:S33" si="16">(R27/$N27)*1000</f>
        <v>0.68957294651213019</v>
      </c>
      <c r="T27" s="27">
        <f t="shared" ref="T27:T30" si="17">(S27)/P27</f>
        <v>0.30289390441363789</v>
      </c>
      <c r="U27" s="50">
        <v>8.4066787000000004E-2</v>
      </c>
      <c r="V27" s="51">
        <v>2.3160780999999998E-2</v>
      </c>
      <c r="W27" s="63">
        <f t="shared" si="7"/>
        <v>1.1194191441071395</v>
      </c>
    </row>
    <row r="28" spans="1:23" x14ac:dyDescent="0.25">
      <c r="A28" s="21" t="s">
        <v>11</v>
      </c>
      <c r="B28" s="23">
        <v>140.12</v>
      </c>
      <c r="C28">
        <v>0.31539209000000001</v>
      </c>
      <c r="D28" s="24">
        <f t="shared" si="12"/>
        <v>2.2508713245789327</v>
      </c>
      <c r="E28">
        <v>0.16615136</v>
      </c>
      <c r="F28" s="25">
        <f>C28-E28</f>
        <v>0.14924073000000002</v>
      </c>
      <c r="G28" s="26">
        <f t="shared" si="13"/>
        <v>1.0650922780473879</v>
      </c>
      <c r="H28" s="27">
        <f t="shared" si="14"/>
        <v>0.47319110000507614</v>
      </c>
      <c r="I28" s="50">
        <v>0.11186903600000001</v>
      </c>
      <c r="J28" s="51">
        <v>2.4101224000000001E-2</v>
      </c>
      <c r="K28" s="64">
        <f t="shared" si="6"/>
        <v>0.91108010527689054</v>
      </c>
      <c r="M28" s="21" t="s">
        <v>11</v>
      </c>
      <c r="N28" s="23">
        <v>140.12</v>
      </c>
      <c r="O28">
        <v>0.31539209000000001</v>
      </c>
      <c r="P28" s="24">
        <f t="shared" si="15"/>
        <v>2.2508713245789327</v>
      </c>
      <c r="Q28">
        <v>0.188109791</v>
      </c>
      <c r="R28" s="25">
        <f>O28-Q28</f>
        <v>0.12728229900000002</v>
      </c>
      <c r="S28" s="26">
        <f t="shared" si="16"/>
        <v>0.90838066657151018</v>
      </c>
      <c r="T28" s="27">
        <f t="shared" si="17"/>
        <v>0.40356845664708962</v>
      </c>
      <c r="U28" s="50">
        <v>0.111314497</v>
      </c>
      <c r="V28" s="51">
        <v>2.2362262000000001E-2</v>
      </c>
      <c r="W28" s="63">
        <f t="shared" si="7"/>
        <v>1.0502384074630833</v>
      </c>
    </row>
    <row r="29" spans="1:23" x14ac:dyDescent="0.25">
      <c r="A29" s="21" t="s">
        <v>12</v>
      </c>
      <c r="B29" s="23">
        <v>140.91</v>
      </c>
      <c r="C29">
        <v>0.31696948000000003</v>
      </c>
      <c r="D29" s="24">
        <f t="shared" si="12"/>
        <v>2.2494463132495919</v>
      </c>
      <c r="E29">
        <v>0.15283131799999999</v>
      </c>
      <c r="F29" s="25">
        <f t="shared" ref="F29:F30" si="18">C29-E29</f>
        <v>0.16413816200000003</v>
      </c>
      <c r="G29" s="26">
        <f t="shared" si="13"/>
        <v>1.1648439571357607</v>
      </c>
      <c r="H29" s="27">
        <f t="shared" si="14"/>
        <v>0.51783585599471615</v>
      </c>
      <c r="I29" s="50">
        <v>0.122259118</v>
      </c>
      <c r="J29" s="51">
        <v>2.3849497000000001E-2</v>
      </c>
      <c r="K29" s="64">
        <f t="shared" si="6"/>
        <v>0.89015627578429912</v>
      </c>
      <c r="M29" s="21" t="s">
        <v>12</v>
      </c>
      <c r="N29" s="23">
        <v>140.91</v>
      </c>
      <c r="O29">
        <v>0.31696948000000003</v>
      </c>
      <c r="P29" s="24">
        <f t="shared" si="15"/>
        <v>2.2494463132495919</v>
      </c>
      <c r="Q29">
        <v>0.17356205199999999</v>
      </c>
      <c r="R29" s="25">
        <f t="shared" ref="R29:R30" si="19">O29-Q29</f>
        <v>0.14340742800000003</v>
      </c>
      <c r="S29" s="26">
        <f t="shared" si="16"/>
        <v>1.0177235682350441</v>
      </c>
      <c r="T29" s="27">
        <f t="shared" si="17"/>
        <v>0.4524329219330519</v>
      </c>
      <c r="U29" s="50">
        <v>0.11989941899999999</v>
      </c>
      <c r="V29" s="51">
        <v>2.2629255000000001E-2</v>
      </c>
      <c r="W29" s="63">
        <f t="shared" si="7"/>
        <v>0.99387232577659756</v>
      </c>
    </row>
    <row r="30" spans="1:23" x14ac:dyDescent="0.25">
      <c r="A30" s="21" t="s">
        <v>13</v>
      </c>
      <c r="B30" s="23">
        <v>144.24</v>
      </c>
      <c r="C30">
        <v>0.31782122600000001</v>
      </c>
      <c r="D30" s="24">
        <f t="shared" si="12"/>
        <v>2.2034194814198558</v>
      </c>
      <c r="E30">
        <v>0.149450324</v>
      </c>
      <c r="F30" s="25">
        <f t="shared" si="18"/>
        <v>0.16837090200000002</v>
      </c>
      <c r="G30" s="26">
        <f t="shared" si="13"/>
        <v>1.1672968801996673</v>
      </c>
      <c r="H30" s="27">
        <f t="shared" si="14"/>
        <v>0.52976607043860569</v>
      </c>
      <c r="I30" s="50">
        <v>0.12624861700000001</v>
      </c>
      <c r="J30" s="51">
        <v>2.3155812000000001E-2</v>
      </c>
      <c r="K30" s="64">
        <f t="shared" si="6"/>
        <v>0.88735302374278424</v>
      </c>
      <c r="M30" s="21" t="s">
        <v>13</v>
      </c>
      <c r="N30" s="23">
        <v>144.24</v>
      </c>
      <c r="O30">
        <v>0.31782122600000001</v>
      </c>
      <c r="P30" s="24">
        <f t="shared" si="15"/>
        <v>2.2034194814198558</v>
      </c>
      <c r="Q30">
        <v>0.16995548899999999</v>
      </c>
      <c r="R30" s="25">
        <f t="shared" si="19"/>
        <v>0.14786573700000002</v>
      </c>
      <c r="S30" s="26">
        <f t="shared" si="16"/>
        <v>1.0251368344425957</v>
      </c>
      <c r="T30" s="27">
        <f t="shared" si="17"/>
        <v>0.46524814865574776</v>
      </c>
      <c r="U30" s="50">
        <v>0.12445437299999999</v>
      </c>
      <c r="V30" s="51">
        <v>2.2593249999999999E-2</v>
      </c>
      <c r="W30" s="63">
        <f t="shared" si="7"/>
        <v>0.9944671834287071</v>
      </c>
    </row>
    <row r="31" spans="1:23" x14ac:dyDescent="0.25">
      <c r="A31" s="21" t="s">
        <v>14</v>
      </c>
      <c r="B31" s="23">
        <v>151.96</v>
      </c>
      <c r="C31">
        <v>0.302198878</v>
      </c>
      <c r="D31" s="24">
        <f t="shared" si="12"/>
        <v>1.988673848381153</v>
      </c>
      <c r="E31">
        <v>0.116555779</v>
      </c>
      <c r="F31" s="25">
        <f>C31-E31</f>
        <v>0.18564309900000001</v>
      </c>
      <c r="G31" s="26">
        <f t="shared" si="13"/>
        <v>1.2216576664911818</v>
      </c>
      <c r="H31" s="27">
        <f>(G31)/D31</f>
        <v>0.61430770434561299</v>
      </c>
      <c r="I31" s="50">
        <v>0.144303652</v>
      </c>
      <c r="J31" s="51">
        <v>2.0823324000000001E-2</v>
      </c>
      <c r="K31" s="64">
        <f t="shared" si="6"/>
        <v>0.88948620707953174</v>
      </c>
      <c r="M31" s="21" t="s">
        <v>14</v>
      </c>
      <c r="N31" s="23">
        <v>151.96</v>
      </c>
      <c r="O31">
        <v>0.302198878</v>
      </c>
      <c r="P31" s="24">
        <f t="shared" si="15"/>
        <v>1.988673848381153</v>
      </c>
      <c r="Q31">
        <v>0.14003812400000001</v>
      </c>
      <c r="R31" s="25">
        <f>O31-Q31</f>
        <v>0.16216075399999999</v>
      </c>
      <c r="S31" s="26">
        <f t="shared" si="16"/>
        <v>1.0671278889181364</v>
      </c>
      <c r="T31" s="27">
        <f>(S31)/P31</f>
        <v>0.53660276660590378</v>
      </c>
      <c r="U31" s="50">
        <v>0.14389685299999999</v>
      </c>
      <c r="V31" s="51">
        <v>2.0429732999999999E-2</v>
      </c>
      <c r="W31" s="63">
        <f t="shared" si="7"/>
        <v>1.0133560799797465</v>
      </c>
    </row>
    <row r="32" spans="1:23" x14ac:dyDescent="0.25">
      <c r="A32" s="21" t="s">
        <v>15</v>
      </c>
      <c r="B32" s="23">
        <v>158.93</v>
      </c>
      <c r="C32">
        <v>0.31707975999999999</v>
      </c>
      <c r="D32" s="24">
        <f t="shared" si="12"/>
        <v>1.9950906688479204</v>
      </c>
      <c r="E32">
        <v>0.120019502</v>
      </c>
      <c r="F32" s="25">
        <f t="shared" ref="F32:F33" si="20">C32-E32</f>
        <v>0.19706025799999999</v>
      </c>
      <c r="G32" s="26">
        <f t="shared" si="13"/>
        <v>1.2399185679229849</v>
      </c>
      <c r="H32" s="27">
        <f t="shared" ref="H32:H33" si="21">(G32)/D32</f>
        <v>0.62148482135851246</v>
      </c>
      <c r="I32" s="50">
        <v>0.146786412</v>
      </c>
      <c r="J32" s="51">
        <v>2.1094977000000001E-2</v>
      </c>
      <c r="K32" s="64">
        <f t="shared" si="6"/>
        <v>0.85192920532967131</v>
      </c>
      <c r="M32" s="21" t="s">
        <v>15</v>
      </c>
      <c r="N32" s="23">
        <v>158.93</v>
      </c>
      <c r="O32">
        <v>0.31707975999999999</v>
      </c>
      <c r="P32" s="24">
        <f t="shared" si="15"/>
        <v>1.9950906688479204</v>
      </c>
      <c r="Q32">
        <v>0.14404038999999999</v>
      </c>
      <c r="R32" s="25">
        <f t="shared" ref="R32:R33" si="22">O32-Q32</f>
        <v>0.17303937</v>
      </c>
      <c r="S32" s="26">
        <f t="shared" si="16"/>
        <v>1.0887772604291197</v>
      </c>
      <c r="T32" s="27">
        <f t="shared" ref="T32:T33" si="23">(S32)/P32</f>
        <v>0.5457282104666662</v>
      </c>
      <c r="U32" s="50">
        <v>0.14425858699999999</v>
      </c>
      <c r="V32" s="51">
        <v>2.0818527E-2</v>
      </c>
      <c r="W32" s="63">
        <f t="shared" si="7"/>
        <v>0.95398587038313887</v>
      </c>
    </row>
    <row r="33" spans="1:23" ht="15.75" thickBot="1" x14ac:dyDescent="0.3">
      <c r="A33" s="21" t="s">
        <v>16</v>
      </c>
      <c r="B33" s="23">
        <v>162.5</v>
      </c>
      <c r="C33">
        <v>0.32013922299999997</v>
      </c>
      <c r="D33" s="24">
        <f t="shared" si="12"/>
        <v>1.970087526153846</v>
      </c>
      <c r="E33">
        <v>0.118571414</v>
      </c>
      <c r="F33" s="25">
        <f t="shared" si="20"/>
        <v>0.20156780899999999</v>
      </c>
      <c r="G33" s="26">
        <f t="shared" si="13"/>
        <v>1.2404172861538461</v>
      </c>
      <c r="H33" s="27">
        <f t="shared" si="21"/>
        <v>0.62962547079087527</v>
      </c>
      <c r="I33" s="50">
        <v>0.15184454999999999</v>
      </c>
      <c r="J33" s="51">
        <v>2.0502381E-2</v>
      </c>
      <c r="K33" s="64">
        <f t="shared" si="6"/>
        <v>0.85503202051474392</v>
      </c>
      <c r="M33" s="21" t="s">
        <v>16</v>
      </c>
      <c r="N33" s="23">
        <v>162.5</v>
      </c>
      <c r="O33">
        <v>0.32013922299999997</v>
      </c>
      <c r="P33" s="24">
        <f t="shared" si="15"/>
        <v>1.970087526153846</v>
      </c>
      <c r="Q33">
        <v>0.142112137</v>
      </c>
      <c r="R33" s="25">
        <f t="shared" si="22"/>
        <v>0.17802708599999997</v>
      </c>
      <c r="S33" s="26">
        <f t="shared" si="16"/>
        <v>1.0955512984615381</v>
      </c>
      <c r="T33" s="27">
        <f t="shared" si="23"/>
        <v>0.55609270345483397</v>
      </c>
      <c r="U33" s="50">
        <v>0.15011851000000001</v>
      </c>
      <c r="V33" s="51">
        <v>2.0918326000000001E-2</v>
      </c>
      <c r="W33" s="63">
        <f t="shared" si="7"/>
        <v>0.96073490749604273</v>
      </c>
    </row>
    <row r="34" spans="1:23" x14ac:dyDescent="0.25">
      <c r="A34" s="8"/>
      <c r="B34" s="28"/>
      <c r="D34" s="29"/>
      <c r="E34" s="30"/>
      <c r="F34" s="29"/>
      <c r="G34" s="31"/>
      <c r="H34" s="28"/>
      <c r="I34" s="47"/>
      <c r="J34" s="10"/>
      <c r="K34" s="64"/>
      <c r="M34" s="8"/>
      <c r="N34" s="28"/>
      <c r="P34" s="29"/>
      <c r="Q34" s="30"/>
      <c r="R34" s="29"/>
      <c r="S34" s="31"/>
      <c r="T34" s="28"/>
      <c r="U34" s="47"/>
      <c r="V34" s="10"/>
      <c r="W34" s="63"/>
    </row>
    <row r="35" spans="1:23" ht="15.75" thickBot="1" x14ac:dyDescent="0.3">
      <c r="A35" s="32"/>
      <c r="B35" s="33" t="s">
        <v>17</v>
      </c>
      <c r="C35" s="34">
        <f>SUM(C27:C33)</f>
        <v>2.205845311</v>
      </c>
      <c r="D35" s="35">
        <f>SUM(D27:D34)</f>
        <v>14.934204625880884</v>
      </c>
      <c r="E35" s="36">
        <f>SUM(E27:E34)</f>
        <v>1.021425</v>
      </c>
      <c r="F35" s="36">
        <f>SUM(F27:F34)</f>
        <v>1.184420311</v>
      </c>
      <c r="G35" s="37">
        <f>SUM(G27:G33)</f>
        <v>7.9515724065936908</v>
      </c>
      <c r="H35" s="38">
        <f>(G35)/D35</f>
        <v>0.53244030102638773</v>
      </c>
      <c r="I35" s="52"/>
      <c r="J35" s="53"/>
      <c r="K35" s="68"/>
      <c r="M35" s="32"/>
      <c r="N35" s="33" t="s">
        <v>17</v>
      </c>
      <c r="O35" s="34">
        <f>SUM(O27:O33)</f>
        <v>2.205845311</v>
      </c>
      <c r="P35" s="35">
        <f>SUM(P27:P34)</f>
        <v>14.934204625880884</v>
      </c>
      <c r="Q35" s="36">
        <f>SUM(Q27:Q34)</f>
        <v>1.178274059</v>
      </c>
      <c r="R35" s="36">
        <f>SUM(R27:R34)</f>
        <v>1.027571252</v>
      </c>
      <c r="S35" s="37">
        <f>SUM(S27:S33)</f>
        <v>6.8922704635700747</v>
      </c>
      <c r="T35" s="38">
        <f>(S35)/P35</f>
        <v>0.46150904157465555</v>
      </c>
      <c r="U35" s="52"/>
      <c r="V35" s="53"/>
      <c r="W35" s="67"/>
    </row>
    <row r="36" spans="1:23" x14ac:dyDescent="0.25">
      <c r="K36" s="56"/>
      <c r="W36" s="57"/>
    </row>
    <row r="37" spans="1:23" x14ac:dyDescent="0.25">
      <c r="K37" s="56"/>
      <c r="W37" s="57"/>
    </row>
    <row r="38" spans="1:23" ht="15.75" thickBot="1" x14ac:dyDescent="0.3">
      <c r="A38" s="1" t="s">
        <v>22</v>
      </c>
      <c r="K38" s="56"/>
      <c r="M38" s="1"/>
      <c r="W38" s="57"/>
    </row>
    <row r="39" spans="1:23" x14ac:dyDescent="0.25">
      <c r="A39" s="3"/>
      <c r="B39" s="4"/>
      <c r="C39" s="70" t="s">
        <v>27</v>
      </c>
      <c r="D39" s="71"/>
      <c r="E39" s="71"/>
      <c r="F39" s="6"/>
      <c r="G39" s="7"/>
      <c r="H39" s="8"/>
      <c r="I39" s="46"/>
      <c r="J39" s="4"/>
      <c r="K39" s="66"/>
      <c r="M39" s="3"/>
      <c r="N39" s="4"/>
      <c r="O39" s="5"/>
      <c r="P39" s="6"/>
      <c r="Q39" s="6"/>
      <c r="R39" s="6"/>
      <c r="S39" s="7"/>
      <c r="T39" s="8"/>
      <c r="U39" s="46"/>
      <c r="V39" s="4"/>
      <c r="W39" s="66"/>
    </row>
    <row r="40" spans="1:23" x14ac:dyDescent="0.25">
      <c r="A40" s="9"/>
      <c r="B40" s="10"/>
      <c r="C40" s="72" t="s">
        <v>0</v>
      </c>
      <c r="D40" s="73"/>
      <c r="E40" s="12"/>
      <c r="F40" s="73" t="s">
        <v>1</v>
      </c>
      <c r="G40" s="74"/>
      <c r="H40" s="13"/>
      <c r="I40" s="47"/>
      <c r="J40" s="10"/>
      <c r="K40" s="63"/>
      <c r="M40" s="9"/>
      <c r="N40" s="10"/>
      <c r="O40" s="11"/>
      <c r="P40" s="12"/>
      <c r="Q40" s="12"/>
      <c r="R40" s="12"/>
      <c r="S40" s="22"/>
      <c r="T40" s="13"/>
      <c r="U40" s="47"/>
      <c r="V40" s="10"/>
      <c r="W40" s="63"/>
    </row>
    <row r="41" spans="1:23" ht="45" x14ac:dyDescent="0.25">
      <c r="A41" s="14" t="s">
        <v>2</v>
      </c>
      <c r="B41" s="15" t="s">
        <v>3</v>
      </c>
      <c r="C41" s="16" t="s">
        <v>4</v>
      </c>
      <c r="D41" s="17" t="s">
        <v>5</v>
      </c>
      <c r="E41" s="18" t="s">
        <v>6</v>
      </c>
      <c r="F41" s="17" t="s">
        <v>7</v>
      </c>
      <c r="G41" s="19" t="s">
        <v>8</v>
      </c>
      <c r="H41" s="20" t="s">
        <v>9</v>
      </c>
      <c r="I41" s="48" t="s">
        <v>23</v>
      </c>
      <c r="J41" s="49" t="s">
        <v>24</v>
      </c>
      <c r="K41" s="61" t="s">
        <v>25</v>
      </c>
      <c r="M41" s="14"/>
      <c r="N41" s="15"/>
      <c r="O41" s="16"/>
      <c r="P41" s="17"/>
      <c r="Q41" s="18"/>
      <c r="R41" s="17"/>
      <c r="S41" s="19"/>
      <c r="T41" s="20"/>
      <c r="U41" s="48"/>
      <c r="V41" s="49"/>
      <c r="W41" s="61"/>
    </row>
    <row r="42" spans="1:23" x14ac:dyDescent="0.25">
      <c r="A42" s="21" t="s">
        <v>10</v>
      </c>
      <c r="B42" s="23">
        <v>138.91</v>
      </c>
      <c r="C42">
        <v>0.31624465400000001</v>
      </c>
      <c r="D42" s="24">
        <f t="shared" ref="D42:D48" si="24">(C42/$B42)*1000</f>
        <v>2.2766154632495863</v>
      </c>
      <c r="E42">
        <v>0.20914761800000001</v>
      </c>
      <c r="F42" s="25">
        <f>C42-E42</f>
        <v>0.10709703600000001</v>
      </c>
      <c r="G42" s="26">
        <f t="shared" ref="G42:G48" si="25">(F42/$B42)*1000</f>
        <v>0.77098147001655759</v>
      </c>
      <c r="H42" s="27">
        <f t="shared" ref="H42:H45" si="26">(G42)/D42</f>
        <v>0.33865247884949229</v>
      </c>
      <c r="I42" s="50">
        <v>9.6740241000000005E-2</v>
      </c>
      <c r="J42" s="51">
        <v>2.3900435000000001E-2</v>
      </c>
      <c r="K42" s="63">
        <f t="shared" si="6"/>
        <v>1.1264613896504101</v>
      </c>
      <c r="M42" s="21"/>
      <c r="N42" s="23"/>
      <c r="P42" s="24"/>
      <c r="R42" s="25"/>
      <c r="S42" s="26"/>
      <c r="T42" s="27"/>
      <c r="U42" s="50"/>
      <c r="V42" s="51"/>
      <c r="W42" s="63"/>
    </row>
    <row r="43" spans="1:23" x14ac:dyDescent="0.25">
      <c r="A43" s="21" t="s">
        <v>11</v>
      </c>
      <c r="B43" s="23">
        <v>140.12</v>
      </c>
      <c r="C43">
        <v>0.31539209000000001</v>
      </c>
      <c r="D43" s="24">
        <f t="shared" si="24"/>
        <v>2.2508713245789327</v>
      </c>
      <c r="E43">
        <v>0.17519390500000001</v>
      </c>
      <c r="F43" s="25">
        <f>C43-E43</f>
        <v>0.140198185</v>
      </c>
      <c r="G43" s="26">
        <f t="shared" si="25"/>
        <v>1.0005579860119898</v>
      </c>
      <c r="H43" s="27">
        <f t="shared" si="26"/>
        <v>0.44452029535680487</v>
      </c>
      <c r="I43" s="50">
        <v>0.124438244</v>
      </c>
      <c r="J43" s="51">
        <v>2.3332978000000001E-2</v>
      </c>
      <c r="K43" s="63">
        <f t="shared" si="6"/>
        <v>1.054016655065827</v>
      </c>
      <c r="M43" s="21"/>
      <c r="N43" s="23"/>
      <c r="P43" s="24"/>
      <c r="R43" s="25"/>
      <c r="S43" s="26"/>
      <c r="T43" s="27"/>
      <c r="U43" s="50"/>
      <c r="V43" s="51"/>
      <c r="W43" s="63"/>
    </row>
    <row r="44" spans="1:23" x14ac:dyDescent="0.25">
      <c r="A44" s="21" t="s">
        <v>12</v>
      </c>
      <c r="B44" s="23">
        <v>140.91</v>
      </c>
      <c r="C44">
        <v>0.31696948000000003</v>
      </c>
      <c r="D44" s="24">
        <f t="shared" si="24"/>
        <v>2.2494463132495919</v>
      </c>
      <c r="E44">
        <v>0.16352528599999999</v>
      </c>
      <c r="F44" s="25">
        <f t="shared" ref="F44:F45" si="27">C44-E44</f>
        <v>0.15344419400000003</v>
      </c>
      <c r="G44" s="26">
        <f t="shared" si="25"/>
        <v>1.0889517706337382</v>
      </c>
      <c r="H44" s="27">
        <f t="shared" si="26"/>
        <v>0.48409769293876509</v>
      </c>
      <c r="I44" s="50">
        <v>0.13314068700000001</v>
      </c>
      <c r="J44" s="51">
        <v>2.2475021000000001E-2</v>
      </c>
      <c r="K44" s="63">
        <f t="shared" si="6"/>
        <v>1.0141518160015881</v>
      </c>
      <c r="M44" s="21"/>
      <c r="N44" s="23"/>
      <c r="P44" s="24"/>
      <c r="R44" s="25"/>
      <c r="S44" s="26"/>
      <c r="T44" s="27"/>
      <c r="U44" s="50"/>
      <c r="V44" s="51"/>
      <c r="W44" s="63"/>
    </row>
    <row r="45" spans="1:23" x14ac:dyDescent="0.25">
      <c r="A45" s="21" t="s">
        <v>13</v>
      </c>
      <c r="B45" s="23">
        <v>144.24</v>
      </c>
      <c r="C45">
        <v>0.31782122600000001</v>
      </c>
      <c r="D45" s="24">
        <f t="shared" si="24"/>
        <v>2.2034194814198558</v>
      </c>
      <c r="E45">
        <v>0.159111894</v>
      </c>
      <c r="F45" s="25">
        <f t="shared" si="27"/>
        <v>0.15870933200000001</v>
      </c>
      <c r="G45" s="26">
        <f t="shared" si="25"/>
        <v>1.1003142817526346</v>
      </c>
      <c r="H45" s="27">
        <f t="shared" si="26"/>
        <v>0.49936668484187402</v>
      </c>
      <c r="I45" s="50">
        <v>0.13805054999999999</v>
      </c>
      <c r="J45" s="51">
        <v>2.2701407E-2</v>
      </c>
      <c r="K45" s="63">
        <f t="shared" si="6"/>
        <v>1.0128702261817848</v>
      </c>
      <c r="M45" s="21"/>
      <c r="N45" s="23"/>
      <c r="P45" s="24"/>
      <c r="R45" s="25"/>
      <c r="S45" s="26"/>
      <c r="T45" s="27"/>
      <c r="U45" s="50"/>
      <c r="V45" s="51"/>
      <c r="W45" s="63"/>
    </row>
    <row r="46" spans="1:23" x14ac:dyDescent="0.25">
      <c r="A46" s="21" t="s">
        <v>14</v>
      </c>
      <c r="B46" s="23">
        <v>151.96</v>
      </c>
      <c r="C46">
        <v>0.302198878</v>
      </c>
      <c r="D46" s="24">
        <f t="shared" si="24"/>
        <v>1.988673848381153</v>
      </c>
      <c r="E46">
        <v>0.127601141</v>
      </c>
      <c r="F46" s="25">
        <f>C46-E46</f>
        <v>0.174597737</v>
      </c>
      <c r="G46" s="26">
        <f t="shared" si="25"/>
        <v>1.1489716833377204</v>
      </c>
      <c r="H46" s="27">
        <f>(G46)/D46</f>
        <v>0.57775772747905429</v>
      </c>
      <c r="I46" s="50">
        <v>0.15752240200000001</v>
      </c>
      <c r="J46" s="51">
        <v>2.0592483000000002E-2</v>
      </c>
      <c r="K46" s="63">
        <f t="shared" si="6"/>
        <v>1.0201442931645786</v>
      </c>
      <c r="M46" s="21"/>
      <c r="N46" s="23"/>
      <c r="P46" s="24"/>
      <c r="R46" s="25"/>
      <c r="S46" s="26"/>
      <c r="T46" s="27"/>
      <c r="U46" s="50"/>
      <c r="V46" s="51"/>
      <c r="W46" s="63"/>
    </row>
    <row r="47" spans="1:23" x14ac:dyDescent="0.25">
      <c r="A47" s="21" t="s">
        <v>15</v>
      </c>
      <c r="B47" s="23">
        <v>158.93</v>
      </c>
      <c r="C47">
        <v>0.31707975999999999</v>
      </c>
      <c r="D47" s="24">
        <f t="shared" si="24"/>
        <v>1.9950906688479204</v>
      </c>
      <c r="E47">
        <v>0.13217679199999999</v>
      </c>
      <c r="F47" s="25">
        <f t="shared" ref="F47:F48" si="28">C47-E47</f>
        <v>0.184902968</v>
      </c>
      <c r="G47" s="26">
        <f t="shared" si="25"/>
        <v>1.1634239476499086</v>
      </c>
      <c r="H47" s="27">
        <f t="shared" ref="H47:H48" si="29">(G47)/D47</f>
        <v>0.58314339584462904</v>
      </c>
      <c r="I47" s="50">
        <v>0.159089912</v>
      </c>
      <c r="J47" s="51">
        <v>2.0641843E-2</v>
      </c>
      <c r="K47" s="63">
        <f t="shared" si="6"/>
        <v>0.97203282859148044</v>
      </c>
      <c r="M47" s="21"/>
      <c r="N47" s="23"/>
      <c r="P47" s="24"/>
      <c r="R47" s="25"/>
      <c r="S47" s="26"/>
      <c r="T47" s="27"/>
      <c r="U47" s="50"/>
      <c r="V47" s="51"/>
      <c r="W47" s="63"/>
    </row>
    <row r="48" spans="1:23" ht="15.75" thickBot="1" x14ac:dyDescent="0.3">
      <c r="A48" s="21" t="s">
        <v>16</v>
      </c>
      <c r="B48" s="23">
        <v>162.5</v>
      </c>
      <c r="C48">
        <v>0.32013922299999997</v>
      </c>
      <c r="D48" s="24">
        <f t="shared" si="24"/>
        <v>1.970087526153846</v>
      </c>
      <c r="E48">
        <v>0.132880109</v>
      </c>
      <c r="F48" s="25">
        <f t="shared" si="28"/>
        <v>0.18725911399999998</v>
      </c>
      <c r="G48" s="26">
        <f t="shared" si="25"/>
        <v>1.1523637784615384</v>
      </c>
      <c r="H48" s="27">
        <f t="shared" si="29"/>
        <v>0.58493024455175868</v>
      </c>
      <c r="I48" s="50">
        <v>0.16502440500000001</v>
      </c>
      <c r="J48" s="51">
        <v>2.0444390999999999E-2</v>
      </c>
      <c r="K48" s="63">
        <f t="shared" si="6"/>
        <v>0.99043935452989507</v>
      </c>
      <c r="M48" s="21"/>
      <c r="N48" s="23"/>
      <c r="P48" s="24"/>
      <c r="R48" s="25"/>
      <c r="S48" s="26"/>
      <c r="T48" s="27"/>
      <c r="U48" s="50"/>
      <c r="V48" s="51"/>
      <c r="W48" s="63"/>
    </row>
    <row r="49" spans="1:23" x14ac:dyDescent="0.25">
      <c r="A49" s="8"/>
      <c r="B49" s="28"/>
      <c r="D49" s="29"/>
      <c r="E49" s="30"/>
      <c r="F49" s="29"/>
      <c r="G49" s="31"/>
      <c r="H49" s="28"/>
      <c r="I49" s="47"/>
      <c r="J49" s="10"/>
      <c r="K49" s="63"/>
      <c r="M49" s="8"/>
      <c r="N49" s="28"/>
      <c r="P49" s="29"/>
      <c r="Q49" s="30"/>
      <c r="R49" s="29"/>
      <c r="S49" s="31"/>
      <c r="T49" s="28"/>
      <c r="U49" s="47"/>
      <c r="V49" s="10"/>
      <c r="W49" s="59"/>
    </row>
    <row r="50" spans="1:23" ht="15.75" thickBot="1" x14ac:dyDescent="0.3">
      <c r="A50" s="32"/>
      <c r="B50" s="33" t="s">
        <v>17</v>
      </c>
      <c r="C50" s="34">
        <f>SUM(C42:C48)</f>
        <v>2.205845311</v>
      </c>
      <c r="D50" s="35">
        <f>SUM(D42:D49)</f>
        <v>14.934204625880884</v>
      </c>
      <c r="E50" s="36">
        <f>SUM(E42:E49)</f>
        <v>1.099636745</v>
      </c>
      <c r="F50" s="36">
        <f>SUM(F42:F49)</f>
        <v>1.1062085660000001</v>
      </c>
      <c r="G50" s="37">
        <f>SUM(G42:G48)</f>
        <v>7.4255649178640875</v>
      </c>
      <c r="H50" s="38">
        <f>(G50)/D50</f>
        <v>0.4972186402880559</v>
      </c>
      <c r="I50" s="52"/>
      <c r="J50" s="53"/>
      <c r="K50" s="67"/>
      <c r="M50" s="32"/>
      <c r="N50" s="33"/>
      <c r="O50" s="34"/>
      <c r="P50" s="35"/>
      <c r="Q50" s="36"/>
      <c r="R50" s="36"/>
      <c r="S50" s="37"/>
      <c r="T50" s="38"/>
      <c r="U50" s="52"/>
      <c r="V50" s="53"/>
      <c r="W50" s="33"/>
    </row>
    <row r="51" spans="1:23" x14ac:dyDescent="0.25">
      <c r="K51" s="56"/>
    </row>
    <row r="52" spans="1:23" x14ac:dyDescent="0.25">
      <c r="K52" s="56"/>
    </row>
    <row r="53" spans="1:23" ht="15.75" thickBot="1" x14ac:dyDescent="0.3">
      <c r="A53" s="1"/>
      <c r="K53" s="56"/>
    </row>
    <row r="54" spans="1:23" x14ac:dyDescent="0.25">
      <c r="A54" s="3"/>
      <c r="B54" s="4"/>
      <c r="C54" s="70"/>
      <c r="D54" s="71"/>
      <c r="E54" s="71"/>
      <c r="F54" s="6"/>
      <c r="G54" s="7"/>
      <c r="H54" s="8"/>
      <c r="I54" s="46"/>
      <c r="J54" s="4"/>
      <c r="K54" s="66"/>
    </row>
    <row r="55" spans="1:23" x14ac:dyDescent="0.25">
      <c r="A55" s="9"/>
      <c r="B55" s="10"/>
      <c r="C55" s="72"/>
      <c r="D55" s="73"/>
      <c r="E55" s="12"/>
      <c r="F55" s="73"/>
      <c r="G55" s="74"/>
      <c r="H55" s="13"/>
      <c r="I55" s="47"/>
      <c r="J55" s="10"/>
      <c r="K55" s="63"/>
    </row>
    <row r="56" spans="1:23" x14ac:dyDescent="0.25">
      <c r="A56" s="14"/>
      <c r="B56" s="15"/>
      <c r="C56" s="16"/>
      <c r="D56" s="17"/>
      <c r="E56" s="18"/>
      <c r="F56" s="17"/>
      <c r="G56" s="19"/>
      <c r="H56" s="20"/>
      <c r="I56" s="48"/>
      <c r="J56" s="49"/>
      <c r="K56" s="61"/>
    </row>
    <row r="57" spans="1:23" x14ac:dyDescent="0.25">
      <c r="A57" s="21"/>
      <c r="B57" s="23"/>
      <c r="D57" s="24"/>
      <c r="F57" s="25"/>
      <c r="G57" s="26"/>
      <c r="H57" s="27"/>
      <c r="I57" s="50"/>
      <c r="J57" s="51"/>
      <c r="K57" s="63"/>
    </row>
    <row r="58" spans="1:23" x14ac:dyDescent="0.25">
      <c r="A58" s="21"/>
      <c r="B58" s="23"/>
      <c r="D58" s="24"/>
      <c r="F58" s="25"/>
      <c r="G58" s="26"/>
      <c r="H58" s="27"/>
      <c r="I58" s="50"/>
      <c r="J58" s="51"/>
      <c r="K58" s="63"/>
    </row>
    <row r="59" spans="1:23" x14ac:dyDescent="0.25">
      <c r="A59" s="21"/>
      <c r="B59" s="23"/>
      <c r="D59" s="24"/>
      <c r="F59" s="25"/>
      <c r="G59" s="26"/>
      <c r="H59" s="27"/>
      <c r="I59" s="50"/>
      <c r="J59" s="51"/>
      <c r="K59" s="63"/>
    </row>
    <row r="60" spans="1:23" x14ac:dyDescent="0.25">
      <c r="A60" s="21"/>
      <c r="B60" s="23"/>
      <c r="D60" s="24"/>
      <c r="F60" s="25"/>
      <c r="G60" s="26"/>
      <c r="H60" s="27"/>
      <c r="I60" s="50"/>
      <c r="J60" s="51"/>
      <c r="K60" s="63"/>
    </row>
    <row r="61" spans="1:23" x14ac:dyDescent="0.25">
      <c r="A61" s="21"/>
      <c r="B61" s="23"/>
      <c r="D61" s="24"/>
      <c r="F61" s="25"/>
      <c r="G61" s="26"/>
      <c r="H61" s="27"/>
      <c r="I61" s="50"/>
      <c r="J61" s="51"/>
      <c r="K61" s="63"/>
    </row>
    <row r="62" spans="1:23" x14ac:dyDescent="0.25">
      <c r="A62" s="21"/>
      <c r="B62" s="23"/>
      <c r="D62" s="24"/>
      <c r="F62" s="25"/>
      <c r="G62" s="26"/>
      <c r="H62" s="27"/>
      <c r="I62" s="50"/>
      <c r="J62" s="51"/>
      <c r="K62" s="63"/>
    </row>
    <row r="63" spans="1:23" ht="15.75" thickBot="1" x14ac:dyDescent="0.3">
      <c r="A63" s="21"/>
      <c r="B63" s="23"/>
      <c r="D63" s="24"/>
      <c r="F63" s="25"/>
      <c r="G63" s="26"/>
      <c r="H63" s="27"/>
      <c r="I63" s="50"/>
      <c r="J63" s="51"/>
      <c r="K63" s="63"/>
    </row>
    <row r="64" spans="1:23" x14ac:dyDescent="0.25">
      <c r="A64" s="8"/>
      <c r="B64" s="28"/>
      <c r="D64" s="29"/>
      <c r="E64" s="30"/>
      <c r="F64" s="29"/>
      <c r="G64" s="31"/>
      <c r="H64" s="28"/>
      <c r="I64" s="47"/>
      <c r="J64" s="10"/>
      <c r="K64" s="59"/>
    </row>
    <row r="65" spans="1:23" ht="15.75" thickBot="1" x14ac:dyDescent="0.3">
      <c r="A65" s="32"/>
      <c r="B65" s="33"/>
      <c r="C65" s="34"/>
      <c r="D65" s="35"/>
      <c r="E65" s="36"/>
      <c r="F65" s="36"/>
      <c r="G65" s="37"/>
      <c r="H65" s="38"/>
      <c r="I65" s="52"/>
      <c r="J65" s="53"/>
      <c r="K65" s="33"/>
    </row>
    <row r="68" spans="1:23" ht="15.75" thickBot="1" x14ac:dyDescent="0.3">
      <c r="A68" s="1"/>
      <c r="M68" s="1"/>
    </row>
    <row r="69" spans="1:23" x14ac:dyDescent="0.25">
      <c r="A69" s="5"/>
      <c r="B69" s="4"/>
      <c r="C69" s="5"/>
      <c r="D69" s="6"/>
      <c r="E69" s="6"/>
      <c r="F69" s="6"/>
      <c r="G69" s="7"/>
      <c r="H69" s="8"/>
      <c r="I69" s="46"/>
      <c r="J69" s="4"/>
      <c r="K69" s="58"/>
      <c r="M69" s="5"/>
      <c r="N69" s="4"/>
      <c r="O69" s="5"/>
      <c r="P69" s="6"/>
      <c r="Q69" s="6"/>
      <c r="R69" s="6"/>
      <c r="S69" s="7"/>
      <c r="T69" s="8"/>
      <c r="U69" s="46"/>
      <c r="V69" s="4"/>
      <c r="W69" s="28"/>
    </row>
    <row r="70" spans="1:23" x14ac:dyDescent="0.25">
      <c r="A70" s="11"/>
      <c r="B70" s="10"/>
      <c r="C70" s="11"/>
      <c r="D70" s="12"/>
      <c r="E70" s="12"/>
      <c r="F70" s="12"/>
      <c r="G70" s="22"/>
      <c r="H70" s="13"/>
      <c r="I70" s="47"/>
      <c r="J70" s="10"/>
      <c r="K70" s="60"/>
      <c r="M70" s="11"/>
      <c r="N70" s="10"/>
      <c r="O70" s="11"/>
      <c r="P70" s="12"/>
      <c r="Q70" s="12"/>
      <c r="R70" s="12"/>
      <c r="S70" s="22"/>
      <c r="T70" s="13"/>
      <c r="U70" s="47"/>
      <c r="V70" s="10"/>
      <c r="W70" s="59"/>
    </row>
    <row r="71" spans="1:23" x14ac:dyDescent="0.25">
      <c r="A71" s="14"/>
      <c r="B71" s="15"/>
      <c r="C71" s="16"/>
      <c r="D71" s="17"/>
      <c r="E71" s="18"/>
      <c r="F71" s="17"/>
      <c r="G71" s="19"/>
      <c r="H71" s="20"/>
      <c r="I71" s="48"/>
      <c r="J71" s="49"/>
      <c r="K71" s="62"/>
      <c r="M71" s="14"/>
      <c r="N71" s="15"/>
      <c r="O71" s="16"/>
      <c r="P71" s="17"/>
      <c r="Q71" s="18"/>
      <c r="R71" s="17"/>
      <c r="S71" s="19"/>
      <c r="T71" s="20"/>
      <c r="U71" s="48"/>
      <c r="V71" s="49"/>
      <c r="W71" s="61"/>
    </row>
    <row r="72" spans="1:23" x14ac:dyDescent="0.25">
      <c r="A72" s="21"/>
      <c r="B72" s="23"/>
      <c r="D72" s="24"/>
      <c r="F72" s="25"/>
      <c r="G72" s="26"/>
      <c r="H72" s="27"/>
      <c r="I72" s="50"/>
      <c r="J72" s="51"/>
      <c r="K72" s="64"/>
      <c r="M72" s="21"/>
      <c r="N72" s="23"/>
      <c r="P72" s="24"/>
      <c r="R72" s="25"/>
      <c r="S72" s="26"/>
      <c r="T72" s="27"/>
      <c r="U72" s="50"/>
      <c r="V72" s="51"/>
      <c r="W72" s="63"/>
    </row>
    <row r="73" spans="1:23" x14ac:dyDescent="0.25">
      <c r="A73" s="21"/>
      <c r="B73" s="23"/>
      <c r="D73" s="24"/>
      <c r="F73" s="25"/>
      <c r="G73" s="26"/>
      <c r="H73" s="27"/>
      <c r="I73" s="50"/>
      <c r="J73" s="51"/>
      <c r="K73" s="64"/>
      <c r="M73" s="21"/>
      <c r="N73" s="23"/>
      <c r="P73" s="24"/>
      <c r="R73" s="25"/>
      <c r="S73" s="26"/>
      <c r="T73" s="27"/>
      <c r="U73" s="50"/>
      <c r="V73" s="51"/>
      <c r="W73" s="63"/>
    </row>
    <row r="74" spans="1:23" x14ac:dyDescent="0.25">
      <c r="A74" s="21"/>
      <c r="B74" s="23"/>
      <c r="D74" s="24"/>
      <c r="F74" s="25"/>
      <c r="G74" s="26"/>
      <c r="H74" s="27"/>
      <c r="I74" s="50"/>
      <c r="J74" s="51"/>
      <c r="K74" s="64"/>
      <c r="M74" s="21"/>
      <c r="N74" s="23"/>
      <c r="P74" s="24"/>
      <c r="R74" s="25"/>
      <c r="S74" s="26"/>
      <c r="T74" s="27"/>
      <c r="U74" s="50"/>
      <c r="V74" s="51"/>
      <c r="W74" s="63"/>
    </row>
    <row r="75" spans="1:23" x14ac:dyDescent="0.25">
      <c r="A75" s="21"/>
      <c r="B75" s="23"/>
      <c r="D75" s="24"/>
      <c r="F75" s="25"/>
      <c r="G75" s="26"/>
      <c r="H75" s="27"/>
      <c r="I75" s="50"/>
      <c r="J75" s="51"/>
      <c r="K75" s="64"/>
      <c r="M75" s="21"/>
      <c r="N75" s="23"/>
      <c r="P75" s="24"/>
      <c r="R75" s="25"/>
      <c r="S75" s="26"/>
      <c r="T75" s="27"/>
      <c r="U75" s="50"/>
      <c r="V75" s="51"/>
      <c r="W75" s="63"/>
    </row>
    <row r="76" spans="1:23" x14ac:dyDescent="0.25">
      <c r="A76" s="21"/>
      <c r="B76" s="23"/>
      <c r="D76" s="24"/>
      <c r="F76" s="25"/>
      <c r="G76" s="26"/>
      <c r="H76" s="27"/>
      <c r="I76" s="50"/>
      <c r="J76" s="51"/>
      <c r="K76" s="64"/>
      <c r="M76" s="21"/>
      <c r="N76" s="23"/>
      <c r="P76" s="24"/>
      <c r="R76" s="25"/>
      <c r="S76" s="26"/>
      <c r="T76" s="27"/>
      <c r="U76" s="50"/>
      <c r="V76" s="51"/>
      <c r="W76" s="63"/>
    </row>
    <row r="77" spans="1:23" x14ac:dyDescent="0.25">
      <c r="A77" s="21"/>
      <c r="B77" s="23"/>
      <c r="D77" s="24"/>
      <c r="F77" s="25"/>
      <c r="G77" s="26"/>
      <c r="H77" s="27"/>
      <c r="I77" s="50"/>
      <c r="J77" s="51"/>
      <c r="K77" s="64"/>
      <c r="M77" s="21"/>
      <c r="N77" s="23"/>
      <c r="P77" s="24"/>
      <c r="R77" s="25"/>
      <c r="S77" s="26"/>
      <c r="T77" s="27"/>
      <c r="U77" s="50"/>
      <c r="V77" s="51"/>
      <c r="W77" s="63"/>
    </row>
    <row r="78" spans="1:23" ht="15.75" thickBot="1" x14ac:dyDescent="0.3">
      <c r="A78" s="21"/>
      <c r="B78" s="23"/>
      <c r="D78" s="24"/>
      <c r="F78" s="25"/>
      <c r="G78" s="26"/>
      <c r="H78" s="27"/>
      <c r="I78" s="50"/>
      <c r="J78" s="51"/>
      <c r="K78" s="64"/>
      <c r="M78" s="21"/>
      <c r="N78" s="23"/>
      <c r="P78" s="24"/>
      <c r="R78" s="25"/>
      <c r="S78" s="26"/>
      <c r="T78" s="27"/>
      <c r="U78" s="50"/>
      <c r="V78" s="51"/>
      <c r="W78" s="63"/>
    </row>
    <row r="79" spans="1:23" x14ac:dyDescent="0.25">
      <c r="A79" s="8"/>
      <c r="B79" s="28"/>
      <c r="D79" s="29"/>
      <c r="E79" s="30"/>
      <c r="F79" s="29"/>
      <c r="G79" s="31"/>
      <c r="H79" s="28"/>
      <c r="I79" s="47"/>
      <c r="J79" s="10"/>
      <c r="K79" s="60"/>
      <c r="M79" s="8"/>
      <c r="N79" s="28"/>
      <c r="P79" s="29"/>
      <c r="Q79" s="30"/>
      <c r="R79" s="29"/>
      <c r="S79" s="31"/>
      <c r="T79" s="28"/>
      <c r="U79" s="47"/>
      <c r="V79" s="10"/>
      <c r="W79" s="59"/>
    </row>
    <row r="80" spans="1:23" ht="15.75" thickBot="1" x14ac:dyDescent="0.3">
      <c r="A80" s="32"/>
      <c r="B80" s="33"/>
      <c r="C80" s="34"/>
      <c r="D80" s="35"/>
      <c r="E80" s="36"/>
      <c r="F80" s="36"/>
      <c r="G80" s="37"/>
      <c r="H80" s="38"/>
      <c r="I80" s="52"/>
      <c r="J80" s="53"/>
      <c r="K80" s="65"/>
      <c r="M80" s="32"/>
      <c r="N80" s="33"/>
      <c r="O80" s="34"/>
      <c r="P80" s="35"/>
      <c r="Q80" s="36"/>
      <c r="R80" s="36"/>
      <c r="S80" s="37"/>
      <c r="T80" s="38"/>
      <c r="U80" s="52"/>
      <c r="V80" s="53"/>
      <c r="W80" s="33"/>
    </row>
    <row r="85" spans="1:11" ht="15.75" thickBot="1" x14ac:dyDescent="0.3">
      <c r="A85" s="1"/>
    </row>
    <row r="86" spans="1:11" x14ac:dyDescent="0.25">
      <c r="A86" s="5"/>
      <c r="B86" s="4"/>
      <c r="C86" s="5"/>
      <c r="D86" s="6"/>
      <c r="E86" s="6"/>
      <c r="F86" s="6"/>
      <c r="G86" s="7"/>
      <c r="H86" s="8"/>
      <c r="I86" s="46"/>
      <c r="J86" s="4"/>
      <c r="K86" s="28"/>
    </row>
    <row r="87" spans="1:11" x14ac:dyDescent="0.25">
      <c r="A87" s="11"/>
      <c r="B87" s="10"/>
      <c r="C87" s="11"/>
      <c r="D87" s="12"/>
      <c r="E87" s="12"/>
      <c r="F87" s="12"/>
      <c r="G87" s="22"/>
      <c r="H87" s="13"/>
      <c r="I87" s="47"/>
      <c r="J87" s="10"/>
      <c r="K87" s="59"/>
    </row>
    <row r="88" spans="1:11" x14ac:dyDescent="0.25">
      <c r="A88" s="14"/>
      <c r="B88" s="15"/>
      <c r="C88" s="16"/>
      <c r="D88" s="17"/>
      <c r="E88" s="18"/>
      <c r="F88" s="17"/>
      <c r="G88" s="19"/>
      <c r="H88" s="20"/>
      <c r="I88" s="48"/>
      <c r="J88" s="49"/>
      <c r="K88" s="61"/>
    </row>
    <row r="89" spans="1:11" x14ac:dyDescent="0.25">
      <c r="A89" s="21"/>
      <c r="B89" s="23"/>
      <c r="D89" s="24"/>
      <c r="F89" s="25"/>
      <c r="G89" s="26"/>
      <c r="H89" s="27"/>
      <c r="I89" s="50"/>
      <c r="J89" s="51"/>
      <c r="K89" s="63"/>
    </row>
    <row r="90" spans="1:11" x14ac:dyDescent="0.25">
      <c r="A90" s="21"/>
      <c r="B90" s="23"/>
      <c r="D90" s="24"/>
      <c r="F90" s="25"/>
      <c r="G90" s="26"/>
      <c r="H90" s="27"/>
      <c r="I90" s="50"/>
      <c r="J90" s="51"/>
      <c r="K90" s="63"/>
    </row>
    <row r="91" spans="1:11" x14ac:dyDescent="0.25">
      <c r="A91" s="21"/>
      <c r="B91" s="23"/>
      <c r="D91" s="24"/>
      <c r="F91" s="25"/>
      <c r="G91" s="26"/>
      <c r="H91" s="27"/>
      <c r="I91" s="50"/>
      <c r="J91" s="51"/>
      <c r="K91" s="63"/>
    </row>
    <row r="92" spans="1:11" x14ac:dyDescent="0.25">
      <c r="A92" s="21"/>
      <c r="B92" s="23"/>
      <c r="D92" s="24"/>
      <c r="F92" s="25"/>
      <c r="G92" s="26"/>
      <c r="H92" s="27"/>
      <c r="I92" s="50"/>
      <c r="J92" s="51"/>
      <c r="K92" s="63"/>
    </row>
    <row r="93" spans="1:11" x14ac:dyDescent="0.25">
      <c r="A93" s="21"/>
      <c r="B93" s="23"/>
      <c r="D93" s="24"/>
      <c r="F93" s="25"/>
      <c r="G93" s="26"/>
      <c r="H93" s="27"/>
      <c r="I93" s="50"/>
      <c r="J93" s="51"/>
      <c r="K93" s="63"/>
    </row>
    <row r="94" spans="1:11" x14ac:dyDescent="0.25">
      <c r="A94" s="21"/>
      <c r="B94" s="23"/>
      <c r="D94" s="24"/>
      <c r="F94" s="25"/>
      <c r="G94" s="26"/>
      <c r="H94" s="27"/>
      <c r="I94" s="50"/>
      <c r="J94" s="51"/>
      <c r="K94" s="63"/>
    </row>
    <row r="95" spans="1:11" ht="15.75" thickBot="1" x14ac:dyDescent="0.3">
      <c r="A95" s="21"/>
      <c r="B95" s="23"/>
      <c r="D95" s="24"/>
      <c r="F95" s="25"/>
      <c r="G95" s="26"/>
      <c r="H95" s="27"/>
      <c r="I95" s="50"/>
      <c r="J95" s="51"/>
      <c r="K95" s="63"/>
    </row>
    <row r="96" spans="1:11" x14ac:dyDescent="0.25">
      <c r="A96" s="8"/>
      <c r="B96" s="28"/>
      <c r="D96" s="29"/>
      <c r="E96" s="30"/>
      <c r="F96" s="29"/>
      <c r="G96" s="31"/>
      <c r="H96" s="28"/>
      <c r="I96" s="47"/>
      <c r="J96" s="10"/>
      <c r="K96" s="59"/>
    </row>
    <row r="97" spans="1:11" ht="15.75" thickBot="1" x14ac:dyDescent="0.3">
      <c r="A97" s="32"/>
      <c r="B97" s="33"/>
      <c r="C97" s="34"/>
      <c r="D97" s="35"/>
      <c r="E97" s="36"/>
      <c r="F97" s="36"/>
      <c r="G97" s="37"/>
      <c r="H97" s="38"/>
      <c r="I97" s="52"/>
      <c r="J97" s="53"/>
      <c r="K97" s="33"/>
    </row>
  </sheetData>
  <mergeCells count="6">
    <mergeCell ref="C39:E39"/>
    <mergeCell ref="C40:D40"/>
    <mergeCell ref="F40:G40"/>
    <mergeCell ref="C54:E54"/>
    <mergeCell ref="C55:D55"/>
    <mergeCell ref="F55:G55"/>
  </mergeCells>
  <pageMargins left="0.7" right="0.7" top="0.75" bottom="0.75" header="0.3" footer="0.3"/>
  <pageSetup scale="3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GG2-90A</vt:lpstr>
      <vt:lpstr>GG2-90B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2</dc:creator>
  <cp:lastModifiedBy>Tusaar 3</cp:lastModifiedBy>
  <cp:lastPrinted>2015-07-09T20:41:14Z</cp:lastPrinted>
  <dcterms:created xsi:type="dcterms:W3CDTF">2015-07-07T15:19:44Z</dcterms:created>
  <dcterms:modified xsi:type="dcterms:W3CDTF">2015-09-11T21:37:15Z</dcterms:modified>
</cp:coreProperties>
</file>