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97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V3" i="1" l="1"/>
  <c r="U4" i="1"/>
  <c r="U5" i="1"/>
  <c r="U6" i="1"/>
  <c r="U7" i="1"/>
  <c r="U8" i="1"/>
  <c r="U9" i="1"/>
  <c r="U10" i="1"/>
  <c r="U11" i="1"/>
  <c r="U12" i="1"/>
  <c r="U3" i="1"/>
  <c r="T4" i="1"/>
  <c r="T5" i="1"/>
  <c r="T6" i="1"/>
  <c r="T7" i="1"/>
  <c r="T8" i="1"/>
  <c r="T9" i="1"/>
  <c r="T10" i="1"/>
  <c r="T11" i="1"/>
  <c r="T12" i="1"/>
  <c r="T3" i="1"/>
  <c r="S4" i="1"/>
  <c r="S5" i="1"/>
  <c r="S6" i="1"/>
  <c r="S7" i="1"/>
  <c r="S8" i="1"/>
  <c r="S9" i="1"/>
  <c r="S10" i="1"/>
  <c r="S11" i="1"/>
  <c r="S12" i="1"/>
  <c r="S3" i="1"/>
  <c r="F17" i="1"/>
  <c r="F16" i="1"/>
  <c r="R16" i="1"/>
  <c r="P16" i="1"/>
  <c r="N16" i="1"/>
  <c r="L16" i="1"/>
  <c r="J16" i="1"/>
  <c r="H16" i="1"/>
  <c r="F15" i="1"/>
  <c r="R15" i="1"/>
  <c r="P15" i="1"/>
  <c r="N15" i="1"/>
  <c r="L15" i="1"/>
  <c r="J15" i="1"/>
  <c r="H15" i="1"/>
  <c r="F14" i="1"/>
  <c r="R14" i="1"/>
  <c r="P14" i="1"/>
  <c r="N14" i="1"/>
  <c r="L14" i="1"/>
  <c r="J14" i="1"/>
  <c r="H14" i="1"/>
  <c r="F3" i="1"/>
  <c r="R12" i="1"/>
  <c r="R11" i="1"/>
  <c r="R10" i="1"/>
  <c r="R9" i="1"/>
  <c r="R8" i="1"/>
  <c r="R7" i="1"/>
  <c r="R6" i="1"/>
  <c r="R5" i="1"/>
  <c r="R4" i="1"/>
  <c r="R3" i="1"/>
  <c r="P12" i="1"/>
  <c r="P11" i="1"/>
  <c r="P10" i="1"/>
  <c r="P9" i="1"/>
  <c r="P8" i="1"/>
  <c r="P7" i="1"/>
  <c r="P6" i="1"/>
  <c r="P5" i="1"/>
  <c r="P4" i="1"/>
  <c r="P3" i="1"/>
  <c r="N12" i="1"/>
  <c r="N11" i="1"/>
  <c r="N10" i="1"/>
  <c r="N9" i="1"/>
  <c r="N8" i="1"/>
  <c r="N7" i="1"/>
  <c r="N6" i="1"/>
  <c r="N5" i="1"/>
  <c r="N4" i="1"/>
  <c r="N3" i="1"/>
  <c r="L12" i="1"/>
  <c r="L11" i="1"/>
  <c r="L10" i="1"/>
  <c r="L9" i="1"/>
  <c r="L8" i="1"/>
  <c r="L7" i="1"/>
  <c r="L6" i="1"/>
  <c r="L5" i="1"/>
  <c r="L4" i="1"/>
  <c r="L3" i="1"/>
  <c r="J12" i="1"/>
  <c r="J11" i="1"/>
  <c r="J10" i="1"/>
  <c r="J9" i="1"/>
  <c r="J8" i="1"/>
  <c r="J7" i="1"/>
  <c r="J6" i="1"/>
  <c r="J5" i="1"/>
  <c r="J4" i="1"/>
  <c r="J3" i="1"/>
  <c r="H12" i="1"/>
  <c r="H11" i="1"/>
  <c r="H10" i="1"/>
  <c r="H9" i="1"/>
  <c r="H8" i="1"/>
  <c r="H7" i="1"/>
  <c r="H6" i="1"/>
  <c r="H5" i="1"/>
  <c r="H4" i="1"/>
  <c r="H3" i="1"/>
  <c r="F4" i="1"/>
  <c r="F5" i="1"/>
  <c r="F6" i="1"/>
  <c r="F7" i="1"/>
  <c r="F8" i="1"/>
  <c r="F9" i="1"/>
  <c r="F10" i="1"/>
  <c r="F11" i="1"/>
  <c r="F12" i="1"/>
</calcChain>
</file>

<file path=xl/sharedStrings.xml><?xml version="1.0" encoding="utf-8"?>
<sst xmlns="http://schemas.openxmlformats.org/spreadsheetml/2006/main" count="51" uniqueCount="33">
  <si>
    <t>Sample</t>
  </si>
  <si>
    <t xml:space="preserve">139  La  [ He ] </t>
  </si>
  <si>
    <t xml:space="preserve">140  Ce  [ He ] </t>
  </si>
  <si>
    <t xml:space="preserve">141  Pr  [ He ] </t>
  </si>
  <si>
    <t xml:space="preserve">146  Nd  [ He ] </t>
  </si>
  <si>
    <t xml:space="preserve">151  Eu  [ He ] </t>
  </si>
  <si>
    <t xml:space="preserve">159  Tb  [ He ] </t>
  </si>
  <si>
    <t xml:space="preserve">163  Dy  [ He ] </t>
  </si>
  <si>
    <t/>
  </si>
  <si>
    <t>Rjct</t>
  </si>
  <si>
    <t>Sample Name</t>
  </si>
  <si>
    <t>Comment</t>
  </si>
  <si>
    <t>Conc. [ ppb ]</t>
  </si>
  <si>
    <t>GG2-101S-1</t>
  </si>
  <si>
    <t>10</t>
  </si>
  <si>
    <t>GG2-101S-2</t>
  </si>
  <si>
    <t>GG2-101S-3</t>
  </si>
  <si>
    <t>GG2-101S-4</t>
  </si>
  <si>
    <t>GG2-101S-5</t>
  </si>
  <si>
    <t>GG2-101S-6</t>
  </si>
  <si>
    <t>GG2-101S-7</t>
  </si>
  <si>
    <t>GG2-101S-8</t>
  </si>
  <si>
    <t>GG2-101S-9</t>
  </si>
  <si>
    <t>GG2-101S-10</t>
  </si>
  <si>
    <t>DF 10 ppb</t>
  </si>
  <si>
    <t>Sum ppb</t>
  </si>
  <si>
    <t>Sum Total REE in mg</t>
  </si>
  <si>
    <t>Sum ppm</t>
  </si>
  <si>
    <t>Total mg</t>
  </si>
  <si>
    <t>REE offered in mg</t>
  </si>
  <si>
    <t>% Recovered</t>
  </si>
  <si>
    <t>Vol .01L</t>
  </si>
  <si>
    <t>Total mg REE Recovered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</si>
</sst>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%"/>
  </numFmts>
  <fonts count="3" x14ac:knownFonts="1">
    <font>
      <sz val="11"/>
      <color theme="1"/>
      <name val="Calibri"/>
      <family val="2"/>
      <scheme val="minor"/>
    </font>
    <font>
      <sz val="9"/>
      <color rgb="FF000000"/>
      <name val="Microsoft Sans Serif"/>
      <family val="2"/>
    </font>
    <font>
      <sz val="9"/>
      <name val="Microsoft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EFEFEF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top"/>
    </xf>
    <xf numFmtId="0" fontId="2" fillId="3" borderId="1" xfId="0" applyFont="1" applyFill="1" applyBorder="1" applyAlignment="1">
      <alignment horizontal="right" vertical="top"/>
    </xf>
    <xf numFmtId="0" fontId="2" fillId="0" borderId="1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horizontal="right" vertical="top"/>
    </xf>
    <xf numFmtId="2" fontId="0" fillId="0" borderId="0" xfId="0" applyNumberFormat="1"/>
    <xf numFmtId="0" fontId="0" fillId="4" borderId="0" xfId="0" applyFill="1"/>
    <xf numFmtId="166" fontId="0" fillId="4" borderId="0" xfId="0" applyNumberFormat="1" applyFill="1"/>
    <xf numFmtId="0" fontId="1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V21" sqref="V21"/>
    </sheetView>
  </sheetViews>
  <sheetFormatPr defaultRowHeight="15" x14ac:dyDescent="0.25"/>
  <cols>
    <col min="1" max="2" width="4" customWidth="1"/>
    <col min="3" max="3" width="15.28515625" customWidth="1"/>
    <col min="5" max="5" width="13.5703125" customWidth="1"/>
    <col min="6" max="6" width="13.5703125" style="6" customWidth="1"/>
    <col min="7" max="7" width="14.42578125" customWidth="1"/>
    <col min="8" max="8" width="14.42578125" style="6" customWidth="1"/>
    <col min="9" max="9" width="13.42578125" customWidth="1"/>
    <col min="10" max="10" width="13.42578125" style="6" customWidth="1"/>
    <col min="11" max="11" width="13.28515625" customWidth="1"/>
    <col min="12" max="12" width="13.28515625" style="6" customWidth="1"/>
    <col min="13" max="13" width="13.42578125" customWidth="1"/>
    <col min="14" max="14" width="13.42578125" style="6" customWidth="1"/>
    <col min="15" max="15" width="14.140625" customWidth="1"/>
    <col min="16" max="16" width="14.140625" style="6" customWidth="1"/>
    <col min="17" max="17" width="14.42578125" customWidth="1"/>
    <col min="18" max="18" width="13.85546875" customWidth="1"/>
    <col min="21" max="21" width="12" bestFit="1" customWidth="1"/>
    <col min="22" max="22" width="20.42578125" customWidth="1"/>
  </cols>
  <sheetData>
    <row r="1" spans="1:22" x14ac:dyDescent="0.25">
      <c r="A1" s="1" t="s">
        <v>0</v>
      </c>
      <c r="B1" s="3"/>
      <c r="C1" s="3"/>
      <c r="D1" s="4"/>
      <c r="E1" s="2" t="s">
        <v>1</v>
      </c>
      <c r="F1" s="7"/>
      <c r="G1" s="2" t="s">
        <v>2</v>
      </c>
      <c r="H1" s="7"/>
      <c r="I1" s="2" t="s">
        <v>3</v>
      </c>
      <c r="J1" s="7"/>
      <c r="K1" s="2" t="s">
        <v>4</v>
      </c>
      <c r="L1" s="7"/>
      <c r="M1" s="2" t="s">
        <v>5</v>
      </c>
      <c r="N1" s="7"/>
      <c r="O1" s="2" t="s">
        <v>6</v>
      </c>
      <c r="P1" s="7"/>
      <c r="Q1" s="2" t="s">
        <v>7</v>
      </c>
      <c r="R1" s="5"/>
      <c r="U1" t="s">
        <v>31</v>
      </c>
    </row>
    <row r="2" spans="1:22" x14ac:dyDescent="0.25">
      <c r="A2" s="2" t="s">
        <v>8</v>
      </c>
      <c r="B2" s="2" t="s">
        <v>9</v>
      </c>
      <c r="C2" s="2" t="s">
        <v>10</v>
      </c>
      <c r="D2" s="2" t="s">
        <v>11</v>
      </c>
      <c r="E2" s="2" t="s">
        <v>12</v>
      </c>
      <c r="F2" s="7" t="s">
        <v>24</v>
      </c>
      <c r="G2" s="2" t="s">
        <v>12</v>
      </c>
      <c r="H2" s="7"/>
      <c r="I2" s="2" t="s">
        <v>12</v>
      </c>
      <c r="J2" s="7"/>
      <c r="K2" s="2" t="s">
        <v>12</v>
      </c>
      <c r="L2" s="7"/>
      <c r="M2" s="2" t="s">
        <v>12</v>
      </c>
      <c r="N2" s="7"/>
      <c r="O2" s="2" t="s">
        <v>12</v>
      </c>
      <c r="P2" s="7"/>
      <c r="Q2" s="2" t="s">
        <v>12</v>
      </c>
      <c r="R2" s="5"/>
      <c r="S2" t="s">
        <v>25</v>
      </c>
      <c r="T2" s="16" t="s">
        <v>27</v>
      </c>
      <c r="U2" s="16" t="s">
        <v>28</v>
      </c>
      <c r="V2" s="16" t="s">
        <v>32</v>
      </c>
    </row>
    <row r="3" spans="1:22" x14ac:dyDescent="0.25">
      <c r="A3" s="10"/>
      <c r="B3" s="10" t="b">
        <v>0</v>
      </c>
      <c r="C3" s="10" t="s">
        <v>13</v>
      </c>
      <c r="D3" s="10" t="s">
        <v>14</v>
      </c>
      <c r="E3" s="8">
        <v>0.280863189235038</v>
      </c>
      <c r="F3" s="8">
        <f>E3*10</f>
        <v>2.8086318923503799</v>
      </c>
      <c r="G3" s="9">
        <v>0.202940721701238</v>
      </c>
      <c r="H3" s="8">
        <f>G3*10</f>
        <v>2.02940721701238</v>
      </c>
      <c r="I3" s="8">
        <v>0</v>
      </c>
      <c r="J3" s="8">
        <f>I3*10</f>
        <v>0</v>
      </c>
      <c r="K3" s="9">
        <v>0</v>
      </c>
      <c r="L3" s="8">
        <f>K3*10</f>
        <v>0</v>
      </c>
      <c r="M3" s="8">
        <v>6.9442635943985198E-2</v>
      </c>
      <c r="N3" s="8">
        <f>M3*10</f>
        <v>0.69442635943985198</v>
      </c>
      <c r="O3" s="9">
        <v>4.8548982100356401E-2</v>
      </c>
      <c r="P3" s="8">
        <f>O3*10</f>
        <v>0.48548982100356403</v>
      </c>
      <c r="Q3" s="8">
        <v>0</v>
      </c>
      <c r="R3" s="8">
        <f>Q3*10</f>
        <v>0</v>
      </c>
      <c r="S3">
        <f>SUM(F3,H3,J3,L3,N3,P3,R3)</f>
        <v>6.0179552898061761</v>
      </c>
      <c r="T3">
        <f>S3/1000</f>
        <v>6.0179552898061758E-3</v>
      </c>
      <c r="U3">
        <f>T3*0.01</f>
        <v>6.017955289806176E-5</v>
      </c>
      <c r="V3" s="13">
        <f>SUM(U3:U12)</f>
        <v>1.3855569569174722</v>
      </c>
    </row>
    <row r="4" spans="1:22" x14ac:dyDescent="0.25">
      <c r="A4" s="10"/>
      <c r="B4" s="10" t="b">
        <v>0</v>
      </c>
      <c r="C4" s="10" t="s">
        <v>15</v>
      </c>
      <c r="D4" s="10" t="s">
        <v>14</v>
      </c>
      <c r="E4" s="8">
        <v>1.29058381429821</v>
      </c>
      <c r="F4" s="8">
        <f t="shared" ref="F4:H12" si="0">E4*10</f>
        <v>12.9058381429821</v>
      </c>
      <c r="G4" s="9">
        <v>0.95948499621065497</v>
      </c>
      <c r="H4" s="8">
        <f t="shared" ref="H4" si="1">G4*10</f>
        <v>9.5948499621065491</v>
      </c>
      <c r="I4" s="8">
        <v>0.65769359509782899</v>
      </c>
      <c r="J4" s="8">
        <f t="shared" ref="J4" si="2">I4*10</f>
        <v>6.5769359509782896</v>
      </c>
      <c r="K4" s="9">
        <v>0.62009829683110396</v>
      </c>
      <c r="L4" s="8">
        <f t="shared" ref="L4" si="3">K4*10</f>
        <v>6.20098296831104</v>
      </c>
      <c r="M4" s="8">
        <v>0.63395793569275105</v>
      </c>
      <c r="N4" s="8">
        <f t="shared" ref="N4" si="4">M4*10</f>
        <v>6.3395793569275103</v>
      </c>
      <c r="O4" s="9">
        <v>0.58332867499956798</v>
      </c>
      <c r="P4" s="8">
        <f t="shared" ref="P4" si="5">O4*10</f>
        <v>5.83328674999568</v>
      </c>
      <c r="Q4" s="8">
        <v>0.485764571463978</v>
      </c>
      <c r="R4" s="8">
        <f t="shared" ref="R4" si="6">Q4*10</f>
        <v>4.85764571463978</v>
      </c>
      <c r="S4" s="6">
        <f t="shared" ref="S4:S12" si="7">SUM(F4,H4,J4,L4,N4,P4,R4)</f>
        <v>52.309118845940944</v>
      </c>
      <c r="T4" s="6">
        <f t="shared" ref="T4:T12" si="8">S4/1000</f>
        <v>5.2309118845940944E-2</v>
      </c>
      <c r="U4" s="6">
        <f t="shared" ref="U4:U12" si="9">T4*0.01</f>
        <v>5.2309118845940948E-4</v>
      </c>
    </row>
    <row r="5" spans="1:22" x14ac:dyDescent="0.25">
      <c r="A5" s="10"/>
      <c r="B5" s="10" t="b">
        <v>0</v>
      </c>
      <c r="C5" s="10" t="s">
        <v>16</v>
      </c>
      <c r="D5" s="10" t="s">
        <v>14</v>
      </c>
      <c r="E5" s="8">
        <v>1875.77322973639</v>
      </c>
      <c r="F5" s="8">
        <f t="shared" si="0"/>
        <v>18757.732297363902</v>
      </c>
      <c r="G5" s="9">
        <v>1832.5210200107199</v>
      </c>
      <c r="H5" s="8">
        <f t="shared" ref="H5" si="10">G5*10</f>
        <v>18325.210200107198</v>
      </c>
      <c r="I5" s="8">
        <v>1949.0288915892299</v>
      </c>
      <c r="J5" s="8">
        <f t="shared" ref="J5" si="11">I5*10</f>
        <v>19490.288915892299</v>
      </c>
      <c r="K5" s="9">
        <v>1834.04897195327</v>
      </c>
      <c r="L5" s="8">
        <f t="shared" ref="L5" si="12">K5*10</f>
        <v>18340.489719532699</v>
      </c>
      <c r="M5" s="8">
        <v>1848.4521378276099</v>
      </c>
      <c r="N5" s="8">
        <f t="shared" ref="N5" si="13">M5*10</f>
        <v>18484.521378276098</v>
      </c>
      <c r="O5" s="9">
        <v>1778.40127644123</v>
      </c>
      <c r="P5" s="8">
        <f t="shared" ref="P5" si="14">O5*10</f>
        <v>17784.012764412299</v>
      </c>
      <c r="Q5" s="8">
        <v>1801.1880029628901</v>
      </c>
      <c r="R5" s="8">
        <f t="shared" ref="R5" si="15">Q5*10</f>
        <v>18011.880029628901</v>
      </c>
      <c r="S5" s="6">
        <f t="shared" si="7"/>
        <v>129194.13530521339</v>
      </c>
      <c r="T5" s="6">
        <f t="shared" si="8"/>
        <v>129.19413530521339</v>
      </c>
      <c r="U5" s="6">
        <f t="shared" si="9"/>
        <v>1.291941353052134</v>
      </c>
    </row>
    <row r="6" spans="1:22" x14ac:dyDescent="0.25">
      <c r="A6" s="10"/>
      <c r="B6" s="10" t="b">
        <v>0</v>
      </c>
      <c r="C6" s="10" t="s">
        <v>17</v>
      </c>
      <c r="D6" s="10" t="s">
        <v>14</v>
      </c>
      <c r="E6" s="8">
        <v>83.644214464541804</v>
      </c>
      <c r="F6" s="8">
        <f t="shared" si="0"/>
        <v>836.44214464541801</v>
      </c>
      <c r="G6" s="9">
        <v>102.375985341229</v>
      </c>
      <c r="H6" s="8">
        <f t="shared" ref="H6" si="16">G6*10</f>
        <v>1023.75985341229</v>
      </c>
      <c r="I6" s="8">
        <v>122.72754534443401</v>
      </c>
      <c r="J6" s="8">
        <f t="shared" ref="J6" si="17">I6*10</f>
        <v>1227.27545344434</v>
      </c>
      <c r="K6" s="9">
        <v>124.724638260752</v>
      </c>
      <c r="L6" s="8">
        <f t="shared" ref="L6" si="18">K6*10</f>
        <v>1247.24638260752</v>
      </c>
      <c r="M6" s="8">
        <v>131.70591494694901</v>
      </c>
      <c r="N6" s="8">
        <f t="shared" ref="N6" si="19">M6*10</f>
        <v>1317.05914946949</v>
      </c>
      <c r="O6" s="9">
        <v>113.796044526776</v>
      </c>
      <c r="P6" s="8">
        <f t="shared" ref="P6" si="20">O6*10</f>
        <v>1137.96044526776</v>
      </c>
      <c r="Q6" s="8">
        <v>121.887349110389</v>
      </c>
      <c r="R6" s="8">
        <f t="shared" ref="R6" si="21">Q6*10</f>
        <v>1218.87349110389</v>
      </c>
      <c r="S6" s="6">
        <f t="shared" si="7"/>
        <v>8008.6169199507076</v>
      </c>
      <c r="T6" s="6">
        <f t="shared" si="8"/>
        <v>8.0086169199507076</v>
      </c>
      <c r="U6" s="6">
        <f t="shared" si="9"/>
        <v>8.0086169199507076E-2</v>
      </c>
    </row>
    <row r="7" spans="1:22" x14ac:dyDescent="0.25">
      <c r="A7" s="10"/>
      <c r="B7" s="10" t="b">
        <v>0</v>
      </c>
      <c r="C7" s="10" t="s">
        <v>18</v>
      </c>
      <c r="D7" s="10" t="s">
        <v>14</v>
      </c>
      <c r="E7" s="8">
        <v>5.0747766982863398</v>
      </c>
      <c r="F7" s="8">
        <f t="shared" si="0"/>
        <v>50.747766982863396</v>
      </c>
      <c r="G7" s="9">
        <v>7.6397467896153204</v>
      </c>
      <c r="H7" s="8">
        <f t="shared" ref="H7" si="22">G7*10</f>
        <v>76.397467896153202</v>
      </c>
      <c r="I7" s="8">
        <v>9.99865916953088</v>
      </c>
      <c r="J7" s="8">
        <f t="shared" ref="J7" si="23">I7*10</f>
        <v>99.986591695308803</v>
      </c>
      <c r="K7" s="9">
        <v>10.5151148791709</v>
      </c>
      <c r="L7" s="8">
        <f t="shared" ref="L7" si="24">K7*10</f>
        <v>105.15114879170901</v>
      </c>
      <c r="M7" s="8">
        <v>12.757761418555599</v>
      </c>
      <c r="N7" s="8">
        <f t="shared" ref="N7" si="25">M7*10</f>
        <v>127.577614185556</v>
      </c>
      <c r="O7" s="9">
        <v>10.2607355113282</v>
      </c>
      <c r="P7" s="8">
        <f t="shared" ref="P7" si="26">O7*10</f>
        <v>102.607355113282</v>
      </c>
      <c r="Q7" s="8">
        <v>10.9010170417568</v>
      </c>
      <c r="R7" s="8">
        <f t="shared" ref="R7" si="27">Q7*10</f>
        <v>109.01017041756801</v>
      </c>
      <c r="S7" s="6">
        <f t="shared" si="7"/>
        <v>671.47811508244047</v>
      </c>
      <c r="T7" s="6">
        <f t="shared" si="8"/>
        <v>0.67147811508244049</v>
      </c>
      <c r="U7" s="6">
        <f t="shared" si="9"/>
        <v>6.7147811508244046E-3</v>
      </c>
    </row>
    <row r="8" spans="1:22" x14ac:dyDescent="0.25">
      <c r="A8" s="10"/>
      <c r="B8" s="10" t="b">
        <v>0</v>
      </c>
      <c r="C8" s="10" t="s">
        <v>19</v>
      </c>
      <c r="D8" s="10" t="s">
        <v>14</v>
      </c>
      <c r="E8" s="8">
        <v>2.1146781294101702</v>
      </c>
      <c r="F8" s="8">
        <f t="shared" si="0"/>
        <v>21.1467812941017</v>
      </c>
      <c r="G8" s="9">
        <v>2.8593112527562901</v>
      </c>
      <c r="H8" s="8">
        <f t="shared" ref="H8" si="28">G8*10</f>
        <v>28.593112527562901</v>
      </c>
      <c r="I8" s="8">
        <v>3.2843189603777501</v>
      </c>
      <c r="J8" s="8">
        <f t="shared" ref="J8" si="29">I8*10</f>
        <v>32.843189603777503</v>
      </c>
      <c r="K8" s="9">
        <v>3.6064360463396001</v>
      </c>
      <c r="L8" s="8">
        <f t="shared" ref="L8" si="30">K8*10</f>
        <v>36.064360463396</v>
      </c>
      <c r="M8" s="8">
        <v>4.7114057573813204</v>
      </c>
      <c r="N8" s="8">
        <f t="shared" ref="N8" si="31">M8*10</f>
        <v>47.114057573813206</v>
      </c>
      <c r="O8" s="9">
        <v>3.9690690472682499</v>
      </c>
      <c r="P8" s="8">
        <f t="shared" ref="P8" si="32">O8*10</f>
        <v>39.690690472682498</v>
      </c>
      <c r="Q8" s="8">
        <v>4.0606032768224098</v>
      </c>
      <c r="R8" s="8">
        <f t="shared" ref="R8" si="33">Q8*10</f>
        <v>40.606032768224097</v>
      </c>
      <c r="S8" s="6">
        <f t="shared" si="7"/>
        <v>246.05822470355793</v>
      </c>
      <c r="T8" s="6">
        <f t="shared" si="8"/>
        <v>0.24605822470355793</v>
      </c>
      <c r="U8" s="6">
        <f t="shared" si="9"/>
        <v>2.4605822470355793E-3</v>
      </c>
    </row>
    <row r="9" spans="1:22" x14ac:dyDescent="0.25">
      <c r="A9" s="10"/>
      <c r="B9" s="10" t="b">
        <v>0</v>
      </c>
      <c r="C9" s="10" t="s">
        <v>20</v>
      </c>
      <c r="D9" s="10" t="s">
        <v>14</v>
      </c>
      <c r="E9" s="8">
        <v>1.3864773957188701</v>
      </c>
      <c r="F9" s="8">
        <f t="shared" si="0"/>
        <v>13.864773957188701</v>
      </c>
      <c r="G9" s="9">
        <v>1.70177986046591</v>
      </c>
      <c r="H9" s="8">
        <f t="shared" ref="H9" si="34">G9*10</f>
        <v>17.017798604659099</v>
      </c>
      <c r="I9" s="8">
        <v>1.58367164780906</v>
      </c>
      <c r="J9" s="8">
        <f t="shared" ref="J9" si="35">I9*10</f>
        <v>15.836716478090601</v>
      </c>
      <c r="K9" s="9">
        <v>1.72925865204794</v>
      </c>
      <c r="L9" s="8">
        <f t="shared" ref="L9" si="36">K9*10</f>
        <v>17.2925865204794</v>
      </c>
      <c r="M9" s="8">
        <v>2.4284410546947601</v>
      </c>
      <c r="N9" s="8">
        <f t="shared" ref="N9" si="37">M9*10</f>
        <v>24.284410546947601</v>
      </c>
      <c r="O9" s="9">
        <v>2.14402926117564</v>
      </c>
      <c r="P9" s="8">
        <f t="shared" ref="P9" si="38">O9*10</f>
        <v>21.440292611756398</v>
      </c>
      <c r="Q9" s="8">
        <v>2.1279012729823399</v>
      </c>
      <c r="R9" s="8">
        <f t="shared" ref="R9" si="39">Q9*10</f>
        <v>21.2790127298234</v>
      </c>
      <c r="S9" s="6">
        <f t="shared" si="7"/>
        <v>131.0155914489452</v>
      </c>
      <c r="T9" s="6">
        <f t="shared" si="8"/>
        <v>0.1310155914489452</v>
      </c>
      <c r="U9" s="6">
        <f t="shared" si="9"/>
        <v>1.310155914489452E-3</v>
      </c>
    </row>
    <row r="10" spans="1:22" x14ac:dyDescent="0.25">
      <c r="A10" s="10"/>
      <c r="B10" s="10" t="b">
        <v>0</v>
      </c>
      <c r="C10" s="10" t="s">
        <v>21</v>
      </c>
      <c r="D10" s="10" t="s">
        <v>14</v>
      </c>
      <c r="E10" s="8">
        <v>1.1397285136038999</v>
      </c>
      <c r="F10" s="8">
        <f t="shared" si="0"/>
        <v>11.397285136038999</v>
      </c>
      <c r="G10" s="9">
        <v>1.2685746461568199</v>
      </c>
      <c r="H10" s="8">
        <f t="shared" ref="H10" si="40">G10*10</f>
        <v>12.685746461568199</v>
      </c>
      <c r="I10" s="8">
        <v>1.01541741986925</v>
      </c>
      <c r="J10" s="8">
        <f t="shared" ref="J10" si="41">I10*10</f>
        <v>10.1541741986925</v>
      </c>
      <c r="K10" s="9">
        <v>1.0613894313679499</v>
      </c>
      <c r="L10" s="8">
        <f t="shared" ref="L10" si="42">K10*10</f>
        <v>10.613894313679499</v>
      </c>
      <c r="M10" s="8">
        <v>1.6474359713829201</v>
      </c>
      <c r="N10" s="8">
        <f t="shared" ref="N10" si="43">M10*10</f>
        <v>16.474359713829202</v>
      </c>
      <c r="O10" s="9">
        <v>1.5351760343024401</v>
      </c>
      <c r="P10" s="8">
        <f t="shared" ref="P10" si="44">O10*10</f>
        <v>15.351760343024401</v>
      </c>
      <c r="Q10" s="8">
        <v>1.4208384391739499</v>
      </c>
      <c r="R10" s="8">
        <f t="shared" ref="R10" si="45">Q10*10</f>
        <v>14.2083843917395</v>
      </c>
      <c r="S10" s="6">
        <f t="shared" si="7"/>
        <v>90.885604558572297</v>
      </c>
      <c r="T10" s="6">
        <f t="shared" si="8"/>
        <v>9.0885604558572294E-2</v>
      </c>
      <c r="U10" s="6">
        <f t="shared" si="9"/>
        <v>9.0885604558572301E-4</v>
      </c>
    </row>
    <row r="11" spans="1:22" x14ac:dyDescent="0.25">
      <c r="A11" s="10"/>
      <c r="B11" s="10" t="b">
        <v>0</v>
      </c>
      <c r="C11" s="10" t="s">
        <v>22</v>
      </c>
      <c r="D11" s="10" t="s">
        <v>14</v>
      </c>
      <c r="E11" s="8">
        <v>1.1023824558019499</v>
      </c>
      <c r="F11" s="8">
        <f t="shared" si="0"/>
        <v>11.023824558019498</v>
      </c>
      <c r="G11" s="9">
        <v>1.1233881699323001</v>
      </c>
      <c r="H11" s="8">
        <f t="shared" ref="H11" si="46">G11*10</f>
        <v>11.233881699323</v>
      </c>
      <c r="I11" s="8">
        <v>0.75376271216633906</v>
      </c>
      <c r="J11" s="8">
        <f t="shared" ref="J11" si="47">I11*10</f>
        <v>7.537627121663391</v>
      </c>
      <c r="K11" s="9">
        <v>0.78829045387871</v>
      </c>
      <c r="L11" s="8">
        <f t="shared" ref="L11" si="48">K11*10</f>
        <v>7.8829045387871002</v>
      </c>
      <c r="M11" s="8">
        <v>1.2727245324009799</v>
      </c>
      <c r="N11" s="8">
        <f t="shared" ref="N11" si="49">M11*10</f>
        <v>12.7272453240098</v>
      </c>
      <c r="O11" s="9">
        <v>1.2272604772764</v>
      </c>
      <c r="P11" s="8">
        <f t="shared" ref="P11" si="50">O11*10</f>
        <v>12.272604772764</v>
      </c>
      <c r="Q11" s="8">
        <v>1.0594237934127499</v>
      </c>
      <c r="R11" s="8">
        <f t="shared" ref="R11" si="51">Q11*10</f>
        <v>10.594237934127499</v>
      </c>
      <c r="S11" s="6">
        <f t="shared" si="7"/>
        <v>73.272325948694288</v>
      </c>
      <c r="T11" s="6">
        <f t="shared" si="8"/>
        <v>7.3272325948694289E-2</v>
      </c>
      <c r="U11" s="6">
        <f t="shared" si="9"/>
        <v>7.327232594869429E-4</v>
      </c>
    </row>
    <row r="12" spans="1:22" x14ac:dyDescent="0.25">
      <c r="A12" s="10"/>
      <c r="B12" s="10" t="b">
        <v>0</v>
      </c>
      <c r="C12" s="10" t="s">
        <v>23</v>
      </c>
      <c r="D12" s="10" t="s">
        <v>14</v>
      </c>
      <c r="E12" s="8">
        <v>1.34277149087607</v>
      </c>
      <c r="F12" s="8">
        <f t="shared" si="0"/>
        <v>13.427714908760699</v>
      </c>
      <c r="G12" s="9">
        <v>1.31644327865392</v>
      </c>
      <c r="H12" s="8">
        <f t="shared" ref="H12" si="52">G12*10</f>
        <v>13.1644327865392</v>
      </c>
      <c r="I12" s="8">
        <v>0.81158478441029802</v>
      </c>
      <c r="J12" s="8">
        <f t="shared" ref="J12" si="53">I12*10</f>
        <v>8.11584784410298</v>
      </c>
      <c r="K12" s="9">
        <v>0.89546597001164197</v>
      </c>
      <c r="L12" s="8">
        <f t="shared" ref="L12" si="54">K12*10</f>
        <v>8.9546597001164194</v>
      </c>
      <c r="M12" s="8">
        <v>1.2715842815501399</v>
      </c>
      <c r="N12" s="8">
        <f t="shared" ref="N12" si="55">M12*10</f>
        <v>12.7158428155014</v>
      </c>
      <c r="O12" s="9">
        <v>1.3479830417518801</v>
      </c>
      <c r="P12" s="8">
        <f t="shared" ref="P12" si="56">O12*10</f>
        <v>13.479830417518802</v>
      </c>
      <c r="Q12" s="8">
        <v>1.2048202232608201</v>
      </c>
      <c r="R12" s="8">
        <f t="shared" ref="R12" si="57">Q12*10</f>
        <v>12.048202232608201</v>
      </c>
      <c r="S12" s="6">
        <f t="shared" si="7"/>
        <v>81.906530705147702</v>
      </c>
      <c r="T12" s="6">
        <f t="shared" si="8"/>
        <v>8.1906530705147695E-2</v>
      </c>
      <c r="U12" s="6">
        <f t="shared" si="9"/>
        <v>8.1906530705147702E-4</v>
      </c>
    </row>
    <row r="14" spans="1:22" x14ac:dyDescent="0.25">
      <c r="E14" t="s">
        <v>25</v>
      </c>
      <c r="F14" s="12">
        <f>SUM(F3:F12)</f>
        <v>19731.497058881621</v>
      </c>
      <c r="G14" s="13"/>
      <c r="H14" s="12">
        <f>SUM(H3:H12)</f>
        <v>19519.686750674413</v>
      </c>
      <c r="I14" s="13"/>
      <c r="J14" s="12">
        <f>SUM(J3:J12)</f>
        <v>20898.615452229253</v>
      </c>
      <c r="K14" s="13"/>
      <c r="L14" s="12">
        <f>SUM(L3:L12)</f>
        <v>19779.896639436698</v>
      </c>
      <c r="M14" s="13"/>
      <c r="N14" s="12">
        <f>SUM(N3:N12)</f>
        <v>20049.508063621615</v>
      </c>
      <c r="O14" s="13"/>
      <c r="P14" s="12">
        <f>SUM(P3:P12)</f>
        <v>19133.134519982086</v>
      </c>
      <c r="Q14" s="13"/>
      <c r="R14" s="12">
        <f>SUM(R3:R12)</f>
        <v>19443.357206921522</v>
      </c>
    </row>
    <row r="15" spans="1:22" x14ac:dyDescent="0.25">
      <c r="D15" s="11"/>
      <c r="E15" t="s">
        <v>27</v>
      </c>
      <c r="F15" s="13">
        <f>F14/1000</f>
        <v>19.731497058881622</v>
      </c>
      <c r="G15" s="13"/>
      <c r="H15" s="13">
        <f>H14/1000</f>
        <v>19.519686750674413</v>
      </c>
      <c r="I15" s="13"/>
      <c r="J15" s="13">
        <f>J14/1000</f>
        <v>20.898615452229254</v>
      </c>
      <c r="K15" s="13"/>
      <c r="L15" s="13">
        <f>L14/1000</f>
        <v>19.779896639436696</v>
      </c>
      <c r="M15" s="13"/>
      <c r="N15" s="13">
        <f>N14/1000</f>
        <v>20.049508063621616</v>
      </c>
      <c r="O15" s="13"/>
      <c r="P15" s="13">
        <f>P14/1000</f>
        <v>19.133134519982086</v>
      </c>
      <c r="Q15" s="13"/>
      <c r="R15" s="13">
        <f>R14/1000</f>
        <v>19.443357206921522</v>
      </c>
    </row>
    <row r="16" spans="1:22" x14ac:dyDescent="0.25">
      <c r="D16" s="11"/>
      <c r="E16" t="s">
        <v>28</v>
      </c>
      <c r="F16" s="13">
        <f>F15*0.01</f>
        <v>0.19731497058881622</v>
      </c>
      <c r="G16" s="13"/>
      <c r="H16" s="13">
        <f>H15*0.01</f>
        <v>0.19519686750674414</v>
      </c>
      <c r="I16" s="13"/>
      <c r="J16" s="13">
        <f>J15*0.01</f>
        <v>0.20898615452229255</v>
      </c>
      <c r="K16" s="13"/>
      <c r="L16" s="13">
        <f>L15*0.01</f>
        <v>0.19779896639436698</v>
      </c>
      <c r="M16" s="13"/>
      <c r="N16" s="13">
        <f>N15*0.01</f>
        <v>0.20049508063621616</v>
      </c>
      <c r="O16" s="13"/>
      <c r="P16" s="13">
        <f>P15*0.01</f>
        <v>0.19133134519982087</v>
      </c>
      <c r="Q16" s="13"/>
      <c r="R16" s="13">
        <f>R15*0.01</f>
        <v>0.19443357206921522</v>
      </c>
    </row>
    <row r="17" spans="4:18" x14ac:dyDescent="0.25">
      <c r="D17" s="11" t="s">
        <v>26</v>
      </c>
      <c r="F17" s="13">
        <f>SUM(F16,H16,J16,L16,N16,P16,R16)</f>
        <v>1.3855569569174722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4:18" x14ac:dyDescent="0.25">
      <c r="D18" t="s">
        <v>29</v>
      </c>
      <c r="F18" s="13">
        <v>1.4</v>
      </c>
    </row>
    <row r="19" spans="4:18" x14ac:dyDescent="0.25">
      <c r="E19" s="14" t="s">
        <v>30</v>
      </c>
      <c r="F19" s="15">
        <v>0.99299999999999999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Tusaar 3</dc:creator>
  <cp:lastModifiedBy>Tusaar 3</cp:lastModifiedBy>
  <dcterms:created xsi:type="dcterms:W3CDTF">2015-10-14T17:08:19Z</dcterms:created>
  <dcterms:modified xsi:type="dcterms:W3CDTF">2015-10-14T17:54:12Z</dcterms:modified>
</cp:coreProperties>
</file>