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H16" i="1"/>
  <c r="H14" i="1"/>
  <c r="AL14" i="1"/>
  <c r="AG14" i="1"/>
  <c r="AB14" i="1"/>
  <c r="W14" i="1"/>
  <c r="R14" i="1"/>
  <c r="M14" i="1"/>
  <c r="H12" i="1"/>
  <c r="M13" i="1"/>
  <c r="H13" i="1"/>
  <c r="R13" i="1"/>
  <c r="W13" i="1"/>
  <c r="AL13" i="1"/>
  <c r="AG13" i="1"/>
  <c r="AB13" i="1"/>
  <c r="AM10" i="1" l="1"/>
  <c r="AM9" i="1"/>
  <c r="AH10" i="1"/>
  <c r="AH9" i="1"/>
  <c r="AC10" i="1"/>
  <c r="AC9" i="1"/>
  <c r="X10" i="1"/>
  <c r="X9" i="1"/>
  <c r="S10" i="1"/>
  <c r="S9" i="1"/>
  <c r="N10" i="1"/>
  <c r="N9" i="1"/>
  <c r="I10" i="1"/>
  <c r="I9" i="1"/>
  <c r="AJ7" i="1"/>
  <c r="AK7" i="1" s="1"/>
  <c r="AL7" i="1" s="1"/>
  <c r="AJ6" i="1"/>
  <c r="AK6" i="1" s="1"/>
  <c r="AL6" i="1" s="1"/>
  <c r="AJ5" i="1"/>
  <c r="AK5" i="1" s="1"/>
  <c r="AL5" i="1" s="1"/>
  <c r="AJ4" i="1"/>
  <c r="AK4" i="1" s="1"/>
  <c r="AL4" i="1" s="1"/>
  <c r="AK3" i="1"/>
  <c r="AL3" i="1" s="1"/>
  <c r="AJ3" i="1"/>
  <c r="AE7" i="1"/>
  <c r="AF7" i="1" s="1"/>
  <c r="AG7" i="1" s="1"/>
  <c r="AE6" i="1"/>
  <c r="AF6" i="1" s="1"/>
  <c r="AG6" i="1" s="1"/>
  <c r="AE5" i="1"/>
  <c r="AF5" i="1" s="1"/>
  <c r="AG5" i="1" s="1"/>
  <c r="AE4" i="1"/>
  <c r="AF4" i="1" s="1"/>
  <c r="AG4" i="1" s="1"/>
  <c r="AF3" i="1"/>
  <c r="AG3" i="1" s="1"/>
  <c r="AE3" i="1"/>
  <c r="Z7" i="1"/>
  <c r="AA7" i="1" s="1"/>
  <c r="AB7" i="1" s="1"/>
  <c r="Z6" i="1"/>
  <c r="AA6" i="1" s="1"/>
  <c r="AB6" i="1" s="1"/>
  <c r="Z5" i="1"/>
  <c r="AA5" i="1" s="1"/>
  <c r="AB5" i="1" s="1"/>
  <c r="Z4" i="1"/>
  <c r="AA4" i="1" s="1"/>
  <c r="AB4" i="1" s="1"/>
  <c r="AA3" i="1"/>
  <c r="AB3" i="1" s="1"/>
  <c r="Z3" i="1"/>
  <c r="U7" i="1"/>
  <c r="V7" i="1" s="1"/>
  <c r="W7" i="1" s="1"/>
  <c r="U6" i="1"/>
  <c r="V6" i="1" s="1"/>
  <c r="W6" i="1" s="1"/>
  <c r="U5" i="1"/>
  <c r="V5" i="1" s="1"/>
  <c r="W5" i="1" s="1"/>
  <c r="U4" i="1"/>
  <c r="V4" i="1" s="1"/>
  <c r="W4" i="1" s="1"/>
  <c r="V3" i="1"/>
  <c r="W3" i="1" s="1"/>
  <c r="U3" i="1"/>
  <c r="P7" i="1"/>
  <c r="Q7" i="1" s="1"/>
  <c r="R7" i="1" s="1"/>
  <c r="P6" i="1"/>
  <c r="Q6" i="1" s="1"/>
  <c r="R6" i="1" s="1"/>
  <c r="P5" i="1"/>
  <c r="Q5" i="1" s="1"/>
  <c r="R5" i="1" s="1"/>
  <c r="P4" i="1"/>
  <c r="Q4" i="1" s="1"/>
  <c r="R4" i="1" s="1"/>
  <c r="Q3" i="1"/>
  <c r="R3" i="1" s="1"/>
  <c r="P3" i="1"/>
  <c r="K7" i="1"/>
  <c r="L7" i="1" s="1"/>
  <c r="M7" i="1" s="1"/>
  <c r="K6" i="1"/>
  <c r="L6" i="1" s="1"/>
  <c r="M6" i="1" s="1"/>
  <c r="K5" i="1"/>
  <c r="L5" i="1" s="1"/>
  <c r="M5" i="1" s="1"/>
  <c r="K4" i="1"/>
  <c r="L4" i="1" s="1"/>
  <c r="M4" i="1" s="1"/>
  <c r="L3" i="1"/>
  <c r="M3" i="1" s="1"/>
  <c r="K3" i="1"/>
  <c r="I5" i="1"/>
  <c r="I6" i="1"/>
  <c r="I7" i="1"/>
  <c r="I4" i="1"/>
  <c r="H4" i="1"/>
  <c r="H5" i="1"/>
  <c r="H6" i="1"/>
  <c r="H7" i="1"/>
  <c r="G4" i="1"/>
  <c r="G5" i="1"/>
  <c r="G6" i="1"/>
  <c r="G7" i="1"/>
  <c r="F4" i="1"/>
  <c r="F5" i="1"/>
  <c r="F6" i="1"/>
  <c r="F7" i="1"/>
  <c r="H3" i="1"/>
  <c r="G3" i="1"/>
  <c r="F3" i="1"/>
  <c r="AM7" i="1" l="1"/>
  <c r="AM6" i="1"/>
  <c r="AM5" i="1"/>
  <c r="AM4" i="1"/>
  <c r="AH7" i="1"/>
  <c r="AH6" i="1"/>
  <c r="AH5" i="1"/>
  <c r="AH4" i="1"/>
  <c r="AC7" i="1"/>
  <c r="AC6" i="1"/>
  <c r="AC5" i="1"/>
  <c r="AC4" i="1"/>
  <c r="X7" i="1"/>
  <c r="X6" i="1"/>
  <c r="X5" i="1"/>
  <c r="X4" i="1"/>
  <c r="S7" i="1"/>
  <c r="S6" i="1"/>
  <c r="S5" i="1"/>
  <c r="S4" i="1"/>
  <c r="N7" i="1"/>
  <c r="N6" i="1"/>
  <c r="N5" i="1"/>
  <c r="N4" i="1"/>
</calcChain>
</file>

<file path=xl/sharedStrings.xml><?xml version="1.0" encoding="utf-8"?>
<sst xmlns="http://schemas.openxmlformats.org/spreadsheetml/2006/main" count="90" uniqueCount="32">
  <si>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</si>
  <si>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</si>
  <si>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</si>
  <si>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</si>
  <si>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</si>
  <si>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153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</si>
  <si>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</si>
  <si>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</si>
  <si>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</si>
  <si>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</si>
  <si>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</si>
  <si>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</si>
  <si>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</si>
  <si>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GG2-87-Inf</t>
  </si>
  <si>
    <t>10</t>
  </si>
  <si>
    <t>GG2-87A-90</t>
  </si>
  <si>
    <t>GG2-87B-90</t>
  </si>
  <si>
    <t>GG2-87C-90</t>
  </si>
  <si>
    <t>GG2-87D-90</t>
  </si>
  <si>
    <t>DF 10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</si>
  <si>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</si>
  <si>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</si>
  <si>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Total mg</t>
  </si>
  <si>
    <t>Vol .15</t>
  </si>
  <si>
    <t>%wt</t>
  </si>
  <si>
    <t>Mesh +50</t>
  </si>
  <si>
    <t>Mesh +100</t>
  </si>
  <si>
    <t>Average C&amp;D measured</t>
  </si>
  <si>
    <t>Total REE's offered</t>
  </si>
  <si>
    <t>Inf-Eff</t>
  </si>
  <si>
    <t>Total REE's loaded on media</t>
  </si>
  <si>
    <t>% REE's loaded to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</si>
</sst>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3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right" vertical="top"/>
    </xf>
    <xf numFmtId="164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workbookViewId="0">
      <pane xSplit="4" ySplit="2" topLeftCell="H3" activePane="bottomRight" state="frozen"/>
      <selection pane="topRight" activeCell="E1" sqref="E1"/>
      <selection pane="bottomLeft" activeCell="A3" sqref="A3"/>
      <selection pane="bottomRight" activeCell="H18" sqref="H18"/>
    </sheetView>
  </sheetViews>
  <sheetFormatPr defaultRowHeight="15" x14ac:dyDescent="0.25"/>
  <cols>
    <col min="1" max="1" width="3.28515625" customWidth="1"/>
    <col min="2" max="2" width="4.140625" customWidth="1"/>
    <col min="3" max="3" width="14" customWidth="1"/>
    <col min="5" max="5" width="15.28515625" customWidth="1"/>
    <col min="6" max="9" width="15.28515625" style="2" customWidth="1"/>
    <col min="10" max="10" width="14.140625" customWidth="1"/>
    <col min="11" max="14" width="14.140625" style="2" customWidth="1"/>
    <col min="15" max="15" width="13.85546875" customWidth="1"/>
    <col min="16" max="19" width="13.85546875" style="2" customWidth="1"/>
    <col min="20" max="20" width="14.7109375" customWidth="1"/>
    <col min="21" max="24" width="14.7109375" style="2" customWidth="1"/>
    <col min="25" max="25" width="13.42578125" customWidth="1"/>
    <col min="26" max="29" width="13.42578125" style="2" customWidth="1"/>
    <col min="30" max="30" width="14.140625" customWidth="1"/>
    <col min="31" max="34" width="14.140625" style="2" customWidth="1"/>
    <col min="35" max="35" width="14" customWidth="1"/>
    <col min="36" max="36" width="13.7109375" customWidth="1"/>
    <col min="37" max="37" width="14.140625" customWidth="1"/>
    <col min="38" max="38" width="13.5703125" customWidth="1"/>
    <col min="39" max="39" width="13.85546875" customWidth="1"/>
  </cols>
  <sheetData>
    <row r="1" spans="1:39" x14ac:dyDescent="0.25">
      <c r="A1" s="9" t="s">
        <v>0</v>
      </c>
      <c r="B1" s="10"/>
      <c r="C1" s="10"/>
      <c r="D1" s="11"/>
      <c r="E1" s="1" t="s">
        <v>1</v>
      </c>
      <c r="F1" s="6" t="s">
        <v>19</v>
      </c>
      <c r="G1" s="6"/>
      <c r="H1" s="6" t="s">
        <v>22</v>
      </c>
      <c r="I1" s="6"/>
      <c r="J1" s="1" t="s">
        <v>2</v>
      </c>
      <c r="K1" s="6" t="s">
        <v>19</v>
      </c>
      <c r="L1" s="6"/>
      <c r="M1" s="6" t="s">
        <v>22</v>
      </c>
      <c r="N1" s="6"/>
      <c r="O1" s="1" t="s">
        <v>3</v>
      </c>
      <c r="P1" s="6" t="s">
        <v>19</v>
      </c>
      <c r="Q1" s="6"/>
      <c r="R1" s="6" t="s">
        <v>22</v>
      </c>
      <c r="S1" s="6"/>
      <c r="T1" s="1" t="s">
        <v>4</v>
      </c>
      <c r="U1" s="6" t="s">
        <v>19</v>
      </c>
      <c r="V1" s="6"/>
      <c r="W1" s="6" t="s">
        <v>22</v>
      </c>
      <c r="X1" s="6"/>
      <c r="Y1" s="1" t="s">
        <v>5</v>
      </c>
      <c r="Z1" s="6" t="s">
        <v>19</v>
      </c>
      <c r="AA1" s="6"/>
      <c r="AB1" s="6" t="s">
        <v>22</v>
      </c>
      <c r="AC1" s="6"/>
      <c r="AD1" s="1" t="s">
        <v>6</v>
      </c>
      <c r="AE1" s="6" t="s">
        <v>19</v>
      </c>
      <c r="AF1" s="6"/>
      <c r="AG1" s="6" t="s">
        <v>22</v>
      </c>
      <c r="AH1" s="6"/>
      <c r="AI1" s="1" t="s">
        <v>7</v>
      </c>
      <c r="AJ1" s="6" t="s">
        <v>19</v>
      </c>
      <c r="AK1" s="6"/>
      <c r="AL1" s="6" t="s">
        <v>22</v>
      </c>
      <c r="AM1" s="6"/>
    </row>
    <row r="2" spans="1:39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6" t="s">
        <v>20</v>
      </c>
      <c r="G2" s="6" t="s">
        <v>21</v>
      </c>
      <c r="H2" s="6" t="s">
        <v>23</v>
      </c>
      <c r="I2" s="6" t="s">
        <v>24</v>
      </c>
      <c r="J2" s="1" t="s">
        <v>12</v>
      </c>
      <c r="K2" s="6" t="s">
        <v>20</v>
      </c>
      <c r="L2" s="6" t="s">
        <v>21</v>
      </c>
      <c r="M2" s="6" t="s">
        <v>23</v>
      </c>
      <c r="N2" s="6" t="s">
        <v>24</v>
      </c>
      <c r="O2" s="1" t="s">
        <v>12</v>
      </c>
      <c r="P2" s="6" t="s">
        <v>20</v>
      </c>
      <c r="Q2" s="6" t="s">
        <v>21</v>
      </c>
      <c r="R2" s="6" t="s">
        <v>23</v>
      </c>
      <c r="S2" s="6" t="s">
        <v>24</v>
      </c>
      <c r="T2" s="1" t="s">
        <v>12</v>
      </c>
      <c r="U2" s="6" t="s">
        <v>20</v>
      </c>
      <c r="V2" s="6" t="s">
        <v>21</v>
      </c>
      <c r="W2" s="6" t="s">
        <v>23</v>
      </c>
      <c r="X2" s="6" t="s">
        <v>24</v>
      </c>
      <c r="Y2" s="1" t="s">
        <v>12</v>
      </c>
      <c r="Z2" s="6" t="s">
        <v>20</v>
      </c>
      <c r="AA2" s="6" t="s">
        <v>21</v>
      </c>
      <c r="AB2" s="6" t="s">
        <v>23</v>
      </c>
      <c r="AC2" s="6" t="s">
        <v>24</v>
      </c>
      <c r="AD2" s="1" t="s">
        <v>12</v>
      </c>
      <c r="AE2" s="6" t="s">
        <v>20</v>
      </c>
      <c r="AF2" s="6" t="s">
        <v>21</v>
      </c>
      <c r="AG2" s="6" t="s">
        <v>23</v>
      </c>
      <c r="AH2" s="6" t="s">
        <v>24</v>
      </c>
      <c r="AI2" s="1" t="s">
        <v>12</v>
      </c>
      <c r="AJ2" s="6" t="s">
        <v>20</v>
      </c>
      <c r="AK2" s="6" t="s">
        <v>21</v>
      </c>
      <c r="AL2" s="6" t="s">
        <v>23</v>
      </c>
      <c r="AM2" s="6" t="s">
        <v>24</v>
      </c>
    </row>
    <row r="3" spans="1:39" x14ac:dyDescent="0.25">
      <c r="A3" s="3"/>
      <c r="B3" s="3" t="b">
        <v>0</v>
      </c>
      <c r="C3" s="3" t="s">
        <v>13</v>
      </c>
      <c r="D3" s="3" t="s">
        <v>14</v>
      </c>
      <c r="E3" s="5">
        <v>238.69493724549599</v>
      </c>
      <c r="F3" s="5">
        <f>E3*10</f>
        <v>2386.9493724549598</v>
      </c>
      <c r="G3" s="5">
        <f>F3/1000</f>
        <v>2.3869493724549598</v>
      </c>
      <c r="H3" s="5">
        <f>G3*0.15</f>
        <v>0.35804240586824393</v>
      </c>
      <c r="I3" s="5"/>
      <c r="J3" s="4">
        <v>237.43048940962601</v>
      </c>
      <c r="K3" s="5">
        <f>J3*10</f>
        <v>2374.3048940962599</v>
      </c>
      <c r="L3" s="5">
        <f>K3/1000</f>
        <v>2.3743048940962597</v>
      </c>
      <c r="M3" s="5">
        <f>L3*0.15</f>
        <v>0.35614573411443895</v>
      </c>
      <c r="N3" s="5"/>
      <c r="O3" s="5">
        <v>230.32326570918099</v>
      </c>
      <c r="P3" s="5">
        <f>O3*10</f>
        <v>2303.2326570918099</v>
      </c>
      <c r="Q3" s="5">
        <f>P3/1000</f>
        <v>2.3032326570918098</v>
      </c>
      <c r="R3" s="5">
        <f>Q3*0.15</f>
        <v>0.34548489856377146</v>
      </c>
      <c r="S3" s="5"/>
      <c r="T3" s="4">
        <v>233.100235950947</v>
      </c>
      <c r="U3" s="5">
        <f>T3*10</f>
        <v>2331.0023595094699</v>
      </c>
      <c r="V3" s="5">
        <f>U3/1000</f>
        <v>2.33100235950947</v>
      </c>
      <c r="W3" s="5">
        <f>V3*0.15</f>
        <v>0.34965035392642047</v>
      </c>
      <c r="X3" s="5"/>
      <c r="Y3" s="5">
        <v>220.711534714408</v>
      </c>
      <c r="Z3" s="5">
        <f>Y3*10</f>
        <v>2207.1153471440803</v>
      </c>
      <c r="AA3" s="5">
        <f>Z3/1000</f>
        <v>2.2071153471440801</v>
      </c>
      <c r="AB3" s="5">
        <f>AA3*0.15</f>
        <v>0.331067302071612</v>
      </c>
      <c r="AC3" s="5"/>
      <c r="AD3" s="4">
        <v>217.90797917069901</v>
      </c>
      <c r="AE3" s="5">
        <f>AD3*10</f>
        <v>2179.0797917069899</v>
      </c>
      <c r="AF3" s="5">
        <f>AE3/1000</f>
        <v>2.17907979170699</v>
      </c>
      <c r="AG3" s="5">
        <f>AF3*0.15</f>
        <v>0.3268619687560485</v>
      </c>
      <c r="AH3" s="5"/>
      <c r="AI3" s="5">
        <v>235.710686036059</v>
      </c>
      <c r="AJ3" s="5">
        <f>AI3*10</f>
        <v>2357.10686036059</v>
      </c>
      <c r="AK3" s="5">
        <f>AJ3/1000</f>
        <v>2.3571068603605898</v>
      </c>
      <c r="AL3" s="5">
        <f>AK3*0.15</f>
        <v>0.35356602905408846</v>
      </c>
      <c r="AM3" s="5"/>
    </row>
    <row r="4" spans="1:39" x14ac:dyDescent="0.25">
      <c r="A4" s="3"/>
      <c r="B4" s="3" t="b">
        <v>0</v>
      </c>
      <c r="C4" s="3" t="s">
        <v>15</v>
      </c>
      <c r="D4" s="3" t="s">
        <v>14</v>
      </c>
      <c r="E4" s="5">
        <v>183.053063976223</v>
      </c>
      <c r="F4" s="5">
        <f t="shared" ref="F4:F7" si="0">E4*10</f>
        <v>1830.5306397622301</v>
      </c>
      <c r="G4" s="5">
        <f t="shared" ref="G4:G7" si="1">F4/1000</f>
        <v>1.8305306397622301</v>
      </c>
      <c r="H4" s="5">
        <f t="shared" ref="H4:H7" si="2">G4*0.15</f>
        <v>0.27457959596433451</v>
      </c>
      <c r="I4" s="7">
        <f>(H$3-H4)/2000</f>
        <v>4.1731404951954711E-5</v>
      </c>
      <c r="J4" s="4">
        <v>172.45486521664699</v>
      </c>
      <c r="K4" s="5">
        <f t="shared" ref="K4:K7" si="3">J4*10</f>
        <v>1724.54865216647</v>
      </c>
      <c r="L4" s="5">
        <f t="shared" ref="L4:L7" si="4">K4/1000</f>
        <v>1.7245486521664699</v>
      </c>
      <c r="M4" s="5">
        <f t="shared" ref="M4:M7" si="5">L4*0.15</f>
        <v>0.25868229782497049</v>
      </c>
      <c r="N4" s="7">
        <f>(M$3-M4)/2000</f>
        <v>4.873171814473423E-5</v>
      </c>
      <c r="O4" s="5">
        <v>164.851752519142</v>
      </c>
      <c r="P4" s="5">
        <f t="shared" ref="P4:P7" si="6">O4*10</f>
        <v>1648.51752519142</v>
      </c>
      <c r="Q4" s="5">
        <f t="shared" ref="Q4:Q7" si="7">P4/1000</f>
        <v>1.6485175251914199</v>
      </c>
      <c r="R4" s="5">
        <f t="shared" ref="R4:R7" si="8">Q4*0.15</f>
        <v>0.24727762877871298</v>
      </c>
      <c r="S4" s="7">
        <f>(R$3-R4)/2000</f>
        <v>4.9103634892529237E-5</v>
      </c>
      <c r="T4" s="4">
        <v>164.86151618921801</v>
      </c>
      <c r="U4" s="5">
        <f t="shared" ref="U4:U7" si="9">T4*10</f>
        <v>1648.6151618921801</v>
      </c>
      <c r="V4" s="5">
        <f t="shared" ref="V4:V7" si="10">U4/1000</f>
        <v>1.64861516189218</v>
      </c>
      <c r="W4" s="5">
        <f t="shared" ref="W4:W7" si="11">V4*0.15</f>
        <v>0.247292274283827</v>
      </c>
      <c r="X4" s="7">
        <f>(W$3-W4)/2000</f>
        <v>5.1179039821296738E-5</v>
      </c>
      <c r="Y4" s="5">
        <v>145.890096425351</v>
      </c>
      <c r="Z4" s="5">
        <f t="shared" ref="Z4:Z7" si="12">Y4*10</f>
        <v>1458.90096425351</v>
      </c>
      <c r="AA4" s="5">
        <f t="shared" ref="AA4:AA7" si="13">Z4/1000</f>
        <v>1.45890096425351</v>
      </c>
      <c r="AB4" s="5">
        <f t="shared" ref="AB4:AB7" si="14">AA4*0.15</f>
        <v>0.2188351446380265</v>
      </c>
      <c r="AC4" s="7">
        <f>(AB$3-AB4)/2000</f>
        <v>5.6116078716792751E-5</v>
      </c>
      <c r="AD4" s="4">
        <v>142.40298945454299</v>
      </c>
      <c r="AE4" s="5">
        <f t="shared" ref="AE4:AE7" si="15">AD4*10</f>
        <v>1424.0298945454299</v>
      </c>
      <c r="AF4" s="5">
        <f t="shared" ref="AF4:AF7" si="16">AE4/1000</f>
        <v>1.4240298945454299</v>
      </c>
      <c r="AG4" s="5">
        <f t="shared" ref="AG4:AG7" si="17">AF4*0.15</f>
        <v>0.21360448418181449</v>
      </c>
      <c r="AH4" s="7">
        <f>(AG$3-AG4)/2000</f>
        <v>5.6628742287117007E-5</v>
      </c>
      <c r="AI4" s="5">
        <v>153.137443987491</v>
      </c>
      <c r="AJ4" s="5">
        <f t="shared" ref="AJ4:AJ7" si="18">AI4*10</f>
        <v>1531.37443987491</v>
      </c>
      <c r="AK4" s="5">
        <f t="shared" ref="AK4:AK7" si="19">AJ4/1000</f>
        <v>1.5313744398749101</v>
      </c>
      <c r="AL4" s="5">
        <f t="shared" ref="AL4:AL7" si="20">AK4*0.15</f>
        <v>0.2297061659812365</v>
      </c>
      <c r="AM4" s="7">
        <f>(AL$3-AL4)/2000</f>
        <v>6.1929931536425982E-5</v>
      </c>
    </row>
    <row r="5" spans="1:39" x14ac:dyDescent="0.25">
      <c r="A5" s="3"/>
      <c r="B5" s="3" t="b">
        <v>0</v>
      </c>
      <c r="C5" s="3" t="s">
        <v>16</v>
      </c>
      <c r="D5" s="3" t="s">
        <v>14</v>
      </c>
      <c r="E5" s="5">
        <v>174.00842638855201</v>
      </c>
      <c r="F5" s="5">
        <f t="shared" si="0"/>
        <v>1740.0842638855202</v>
      </c>
      <c r="G5" s="5">
        <f t="shared" si="1"/>
        <v>1.7400842638855201</v>
      </c>
      <c r="H5" s="5">
        <f t="shared" si="2"/>
        <v>0.261012639582828</v>
      </c>
      <c r="I5" s="7">
        <f t="shared" ref="I5:I7" si="21">(H$3-H5)/2000</f>
        <v>4.8514883142707967E-5</v>
      </c>
      <c r="J5" s="4">
        <v>155.15648269892401</v>
      </c>
      <c r="K5" s="5">
        <f t="shared" si="3"/>
        <v>1551.5648269892401</v>
      </c>
      <c r="L5" s="5">
        <f t="shared" si="4"/>
        <v>1.5515648269892401</v>
      </c>
      <c r="M5" s="5">
        <f t="shared" si="5"/>
        <v>0.23273472404838602</v>
      </c>
      <c r="N5" s="7">
        <f t="shared" ref="N5:N7" si="22">(M$3-M5)/2000</f>
        <v>6.1705505033026459E-5</v>
      </c>
      <c r="O5" s="5">
        <v>144.13865814430301</v>
      </c>
      <c r="P5" s="5">
        <f t="shared" si="6"/>
        <v>1441.3865814430301</v>
      </c>
      <c r="Q5" s="5">
        <f t="shared" si="7"/>
        <v>1.44138658144303</v>
      </c>
      <c r="R5" s="5">
        <f t="shared" si="8"/>
        <v>0.21620798721645448</v>
      </c>
      <c r="S5" s="7">
        <f t="shared" ref="S5:S7" si="23">(R$3-R5)/2000</f>
        <v>6.4638455673658488E-5</v>
      </c>
      <c r="T5" s="4">
        <v>142.29699785819801</v>
      </c>
      <c r="U5" s="5">
        <f t="shared" si="9"/>
        <v>1422.9699785819801</v>
      </c>
      <c r="V5" s="5">
        <f t="shared" si="10"/>
        <v>1.42296997858198</v>
      </c>
      <c r="W5" s="5">
        <f t="shared" si="11"/>
        <v>0.21344549678729699</v>
      </c>
      <c r="X5" s="7">
        <f t="shared" ref="X5:X7" si="24">(W$3-W5)/2000</f>
        <v>6.8102428569561735E-5</v>
      </c>
      <c r="Y5" s="5">
        <v>118.737902703689</v>
      </c>
      <c r="Z5" s="5">
        <f t="shared" si="12"/>
        <v>1187.37902703689</v>
      </c>
      <c r="AA5" s="5">
        <f t="shared" si="13"/>
        <v>1.18737902703689</v>
      </c>
      <c r="AB5" s="5">
        <f t="shared" si="14"/>
        <v>0.1781068540555335</v>
      </c>
      <c r="AC5" s="7">
        <f t="shared" ref="AC5:AC7" si="25">(AB$3-AB5)/2000</f>
        <v>7.648022400803925E-5</v>
      </c>
      <c r="AD5" s="4">
        <v>115.32933918091101</v>
      </c>
      <c r="AE5" s="5">
        <f t="shared" si="15"/>
        <v>1153.2933918091101</v>
      </c>
      <c r="AF5" s="5">
        <f t="shared" si="16"/>
        <v>1.1532933918091102</v>
      </c>
      <c r="AG5" s="5">
        <f t="shared" si="17"/>
        <v>0.17299400877136653</v>
      </c>
      <c r="AH5" s="7">
        <f t="shared" ref="AH5:AH7" si="26">(AG$3-AG5)/2000</f>
        <v>7.6933979992340983E-5</v>
      </c>
      <c r="AI5" s="5">
        <v>121.421730737178</v>
      </c>
      <c r="AJ5" s="5">
        <f t="shared" si="18"/>
        <v>1214.21730737178</v>
      </c>
      <c r="AK5" s="5">
        <f t="shared" si="19"/>
        <v>1.2142173073717799</v>
      </c>
      <c r="AL5" s="5">
        <f t="shared" si="20"/>
        <v>0.18213259610576699</v>
      </c>
      <c r="AM5" s="7">
        <f t="shared" ref="AM5:AM7" si="27">(AL$3-AL5)/2000</f>
        <v>8.5716716474160739E-5</v>
      </c>
    </row>
    <row r="6" spans="1:39" x14ac:dyDescent="0.25">
      <c r="A6" s="3"/>
      <c r="B6" s="3" t="b">
        <v>0</v>
      </c>
      <c r="C6" s="3" t="s">
        <v>17</v>
      </c>
      <c r="D6" s="3" t="s">
        <v>14</v>
      </c>
      <c r="E6" s="5">
        <v>167.02382715671899</v>
      </c>
      <c r="F6" s="5">
        <f t="shared" si="0"/>
        <v>1670.2382715671899</v>
      </c>
      <c r="G6" s="5">
        <f t="shared" si="1"/>
        <v>1.67023827156719</v>
      </c>
      <c r="H6" s="5">
        <f t="shared" si="2"/>
        <v>0.2505357407350785</v>
      </c>
      <c r="I6" s="7">
        <f t="shared" si="21"/>
        <v>5.375333256658271E-5</v>
      </c>
      <c r="J6" s="4">
        <v>145.78328296707701</v>
      </c>
      <c r="K6" s="5">
        <f t="shared" si="3"/>
        <v>1457.83282967077</v>
      </c>
      <c r="L6" s="5">
        <f t="shared" si="4"/>
        <v>1.4578328296707701</v>
      </c>
      <c r="M6" s="5">
        <f t="shared" si="5"/>
        <v>0.21867492445061551</v>
      </c>
      <c r="N6" s="7">
        <f t="shared" si="22"/>
        <v>6.8735404831911725E-5</v>
      </c>
      <c r="O6" s="5">
        <v>135.409331923385</v>
      </c>
      <c r="P6" s="5">
        <f t="shared" si="6"/>
        <v>1354.09331923385</v>
      </c>
      <c r="Q6" s="5">
        <f t="shared" si="7"/>
        <v>1.35409331923385</v>
      </c>
      <c r="R6" s="5">
        <f t="shared" si="8"/>
        <v>0.2031139978850775</v>
      </c>
      <c r="S6" s="7">
        <f t="shared" si="23"/>
        <v>7.118545033934698E-5</v>
      </c>
      <c r="T6" s="4">
        <v>132.90070206641701</v>
      </c>
      <c r="U6" s="5">
        <f t="shared" si="9"/>
        <v>1329.0070206641701</v>
      </c>
      <c r="V6" s="5">
        <f t="shared" si="10"/>
        <v>1.3290070206641702</v>
      </c>
      <c r="W6" s="5">
        <f t="shared" si="11"/>
        <v>0.19935105309962553</v>
      </c>
      <c r="X6" s="7">
        <f t="shared" si="24"/>
        <v>7.5149650413397465E-5</v>
      </c>
      <c r="Y6" s="5">
        <v>106.972346876047</v>
      </c>
      <c r="Z6" s="5">
        <f t="shared" si="12"/>
        <v>1069.72346876047</v>
      </c>
      <c r="AA6" s="5">
        <f t="shared" si="13"/>
        <v>1.06972346876047</v>
      </c>
      <c r="AB6" s="5">
        <f t="shared" si="14"/>
        <v>0.16045852031407049</v>
      </c>
      <c r="AC6" s="7">
        <f t="shared" si="25"/>
        <v>8.5304390878770752E-5</v>
      </c>
      <c r="AD6" s="4">
        <v>102.260794010428</v>
      </c>
      <c r="AE6" s="5">
        <f t="shared" si="15"/>
        <v>1022.60794010428</v>
      </c>
      <c r="AF6" s="5">
        <f t="shared" si="16"/>
        <v>1.02260794010428</v>
      </c>
      <c r="AG6" s="5">
        <f t="shared" si="17"/>
        <v>0.153391191015642</v>
      </c>
      <c r="AH6" s="7">
        <f t="shared" si="26"/>
        <v>8.6735388870203253E-5</v>
      </c>
      <c r="AI6" s="5">
        <v>108.272343065245</v>
      </c>
      <c r="AJ6" s="5">
        <f t="shared" si="18"/>
        <v>1082.7234306524499</v>
      </c>
      <c r="AK6" s="5">
        <f t="shared" si="19"/>
        <v>1.0827234306524498</v>
      </c>
      <c r="AL6" s="5">
        <f t="shared" si="20"/>
        <v>0.16240851459786745</v>
      </c>
      <c r="AM6" s="7">
        <f t="shared" si="27"/>
        <v>9.5578757228110509E-5</v>
      </c>
    </row>
    <row r="7" spans="1:39" x14ac:dyDescent="0.25">
      <c r="A7" s="3"/>
      <c r="B7" s="3" t="b">
        <v>0</v>
      </c>
      <c r="C7" s="3" t="s">
        <v>18</v>
      </c>
      <c r="D7" s="3" t="s">
        <v>14</v>
      </c>
      <c r="E7" s="5">
        <v>183.31937236595101</v>
      </c>
      <c r="F7" s="5">
        <f t="shared" si="0"/>
        <v>1833.1937236595102</v>
      </c>
      <c r="G7" s="5">
        <f t="shared" si="1"/>
        <v>1.8331937236595102</v>
      </c>
      <c r="H7" s="5">
        <f t="shared" si="2"/>
        <v>0.27497905854892651</v>
      </c>
      <c r="I7" s="7">
        <f t="shared" si="21"/>
        <v>4.1531673659658709E-5</v>
      </c>
      <c r="J7" s="4">
        <v>173.60022791973699</v>
      </c>
      <c r="K7" s="5">
        <f t="shared" si="3"/>
        <v>1736.0022791973699</v>
      </c>
      <c r="L7" s="5">
        <f t="shared" si="4"/>
        <v>1.7360022791973699</v>
      </c>
      <c r="M7" s="5">
        <f t="shared" si="5"/>
        <v>0.26040034187960548</v>
      </c>
      <c r="N7" s="7">
        <f t="shared" si="22"/>
        <v>4.7872696117416733E-5</v>
      </c>
      <c r="O7" s="5">
        <v>171.35404935355001</v>
      </c>
      <c r="P7" s="5">
        <f t="shared" si="6"/>
        <v>1713.5404935355</v>
      </c>
      <c r="Q7" s="5">
        <f t="shared" si="7"/>
        <v>1.7135404935355001</v>
      </c>
      <c r="R7" s="5">
        <f t="shared" si="8"/>
        <v>0.25703107403032499</v>
      </c>
      <c r="S7" s="7">
        <f t="shared" si="23"/>
        <v>4.4226912266723236E-5</v>
      </c>
      <c r="T7" s="4">
        <v>170.54339690725899</v>
      </c>
      <c r="U7" s="5">
        <f t="shared" si="9"/>
        <v>1705.4339690725899</v>
      </c>
      <c r="V7" s="5">
        <f t="shared" si="10"/>
        <v>1.7054339690725899</v>
      </c>
      <c r="W7" s="5">
        <f t="shared" si="11"/>
        <v>0.25581509536088848</v>
      </c>
      <c r="X7" s="7">
        <f t="shared" si="24"/>
        <v>4.691762928276599E-5</v>
      </c>
      <c r="Y7" s="5">
        <v>150.254553329049</v>
      </c>
      <c r="Z7" s="5">
        <f t="shared" si="12"/>
        <v>1502.5455332904901</v>
      </c>
      <c r="AA7" s="5">
        <f t="shared" si="13"/>
        <v>1.50254553329049</v>
      </c>
      <c r="AB7" s="5">
        <f t="shared" si="14"/>
        <v>0.22538182999357348</v>
      </c>
      <c r="AC7" s="7">
        <f t="shared" si="25"/>
        <v>5.2842736039019264E-5</v>
      </c>
      <c r="AD7" s="4">
        <v>147.38647324642201</v>
      </c>
      <c r="AE7" s="5">
        <f t="shared" si="15"/>
        <v>1473.8647324642202</v>
      </c>
      <c r="AF7" s="5">
        <f t="shared" si="16"/>
        <v>1.4738647324642202</v>
      </c>
      <c r="AG7" s="5">
        <f t="shared" si="17"/>
        <v>0.22107970986963302</v>
      </c>
      <c r="AH7" s="7">
        <f t="shared" si="26"/>
        <v>5.2891129443207745E-5</v>
      </c>
      <c r="AI7" s="5">
        <v>157.99535112558399</v>
      </c>
      <c r="AJ7" s="5">
        <f t="shared" si="18"/>
        <v>1579.9535112558399</v>
      </c>
      <c r="AK7" s="5">
        <f t="shared" si="19"/>
        <v>1.5799535112558398</v>
      </c>
      <c r="AL7" s="5">
        <f t="shared" si="20"/>
        <v>0.23699302668837596</v>
      </c>
      <c r="AM7" s="7">
        <f t="shared" si="27"/>
        <v>5.8286501182856247E-5</v>
      </c>
    </row>
    <row r="9" spans="1:39" x14ac:dyDescent="0.25">
      <c r="H9" s="2" t="s">
        <v>25</v>
      </c>
      <c r="I9" s="8">
        <f>AVERAGE(I4:I5)</f>
        <v>4.5123144047331336E-5</v>
      </c>
      <c r="M9" s="2" t="s">
        <v>25</v>
      </c>
      <c r="N9" s="8">
        <f>AVERAGE(N4:N5)</f>
        <v>5.5218611588880341E-5</v>
      </c>
      <c r="R9" s="2" t="s">
        <v>25</v>
      </c>
      <c r="S9" s="8">
        <f>AVERAGE(S4:S5)</f>
        <v>5.6871045283093862E-5</v>
      </c>
      <c r="W9" s="2" t="s">
        <v>25</v>
      </c>
      <c r="X9" s="8">
        <f>AVERAGE(X4:X5)</f>
        <v>5.9640734195429237E-5</v>
      </c>
      <c r="AB9" s="2" t="s">
        <v>25</v>
      </c>
      <c r="AC9" s="8">
        <f>AVERAGE(AC4:AC5)</f>
        <v>6.6298151362416004E-5</v>
      </c>
      <c r="AG9" s="2" t="s">
        <v>25</v>
      </c>
      <c r="AH9" s="8">
        <f>AVERAGE(AH4:AH5)</f>
        <v>6.6781361139728998E-5</v>
      </c>
      <c r="AL9" s="2" t="s">
        <v>25</v>
      </c>
      <c r="AM9" s="8">
        <f>AVERAGE(AM4:AM5)</f>
        <v>7.3823324005293367E-5</v>
      </c>
    </row>
    <row r="10" spans="1:39" x14ac:dyDescent="0.25">
      <c r="H10" s="2" t="s">
        <v>26</v>
      </c>
      <c r="I10" s="8">
        <f>AVERAGE(I6:I7)</f>
        <v>4.7642503113120706E-5</v>
      </c>
      <c r="M10" s="2" t="s">
        <v>26</v>
      </c>
      <c r="N10" s="8">
        <f>AVERAGE(N6:N7)</f>
        <v>5.8304050474664232E-5</v>
      </c>
      <c r="R10" s="2" t="s">
        <v>26</v>
      </c>
      <c r="S10" s="8">
        <f>AVERAGE(S6:S7)</f>
        <v>5.7706181303035105E-5</v>
      </c>
      <c r="W10" s="2" t="s">
        <v>26</v>
      </c>
      <c r="X10" s="8">
        <f>AVERAGE(X6:X7)</f>
        <v>6.1033639848081728E-5</v>
      </c>
      <c r="AB10" s="2" t="s">
        <v>26</v>
      </c>
      <c r="AC10" s="8">
        <f>AVERAGE(AC6:AC7)</f>
        <v>6.9073563458895001E-5</v>
      </c>
      <c r="AG10" s="2" t="s">
        <v>26</v>
      </c>
      <c r="AH10" s="8">
        <f>AVERAGE(AH6:AH7)</f>
        <v>6.9813259156705499E-5</v>
      </c>
      <c r="AL10" s="2" t="s">
        <v>26</v>
      </c>
      <c r="AM10" s="8">
        <f>AVERAGE(AM6:AM7)</f>
        <v>7.6932629205483385E-5</v>
      </c>
    </row>
    <row r="12" spans="1:39" s="2" customFormat="1" x14ac:dyDescent="0.25">
      <c r="C12" s="2" t="s">
        <v>28</v>
      </c>
      <c r="H12" s="2">
        <f>SUM(H3,M3,R3,W3,AB3,AG3,AL3)</f>
        <v>2.4208186923546235</v>
      </c>
    </row>
    <row r="13" spans="1:39" x14ac:dyDescent="0.25">
      <c r="C13" t="s">
        <v>27</v>
      </c>
      <c r="H13" s="2">
        <f>AVERAGE(H6:H7)</f>
        <v>0.26275739964200251</v>
      </c>
      <c r="M13" s="2">
        <f>AVERAGE(M6:M7)</f>
        <v>0.23953763316511051</v>
      </c>
      <c r="R13" s="2">
        <f>AVERAGE(R6:R7)</f>
        <v>0.23007253595770125</v>
      </c>
      <c r="W13" s="2">
        <f>AVERAGE(W6:W7)</f>
        <v>0.227583074230257</v>
      </c>
      <c r="AB13" s="2">
        <f>AVERAGE(AB6:AB7)</f>
        <v>0.19292017515382198</v>
      </c>
      <c r="AG13" s="2">
        <f>AVERAGE(AG6:AG7)</f>
        <v>0.18723545044263751</v>
      </c>
      <c r="AL13" s="2">
        <f>AVERAGE(AL6:AL7)</f>
        <v>0.19970077064312169</v>
      </c>
    </row>
    <row r="14" spans="1:39" x14ac:dyDescent="0.25">
      <c r="C14" t="s">
        <v>29</v>
      </c>
      <c r="H14" s="2">
        <f>H3-H13</f>
        <v>9.528500622624142E-2</v>
      </c>
      <c r="M14" s="2">
        <f>M3-M13</f>
        <v>0.11660810094932844</v>
      </c>
      <c r="R14" s="2">
        <f>R3-R13</f>
        <v>0.11541236260607021</v>
      </c>
      <c r="W14" s="2">
        <f>W3-W13</f>
        <v>0.12206727969616346</v>
      </c>
      <c r="AB14" s="2">
        <f>AB3-AB13</f>
        <v>0.13814712691779002</v>
      </c>
      <c r="AG14" s="2">
        <f>AG3-AG13</f>
        <v>0.139626518313411</v>
      </c>
      <c r="AL14" s="2">
        <f>AL3-AL13</f>
        <v>0.15386525841096677</v>
      </c>
    </row>
    <row r="16" spans="1:39" x14ac:dyDescent="0.25">
      <c r="C16" t="s">
        <v>30</v>
      </c>
      <c r="H16" s="2">
        <f>SUM(H14,M14,R14,W14,AB14,AG14,AL14)</f>
        <v>0.88101165311997132</v>
      </c>
    </row>
    <row r="17" spans="3:8" x14ac:dyDescent="0.25">
      <c r="C17" t="s">
        <v>31</v>
      </c>
      <c r="H17" s="2">
        <f>H16/H12</f>
        <v>0.36393128320694274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2015-07-21T17:07:45Z</dcterms:created>
  <dcterms:modified xsi:type="dcterms:W3CDTF">2015-10-19T16:32:12Z</dcterms:modified>
</cp:coreProperties>
</file>