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966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E22" i="1" l="1"/>
  <c r="E21" i="1"/>
  <c r="E18" i="1" l="1"/>
  <c r="E17" i="1"/>
  <c r="D18" i="1"/>
  <c r="D17" i="1"/>
  <c r="H14" i="1"/>
  <c r="AF14" i="1"/>
  <c r="AB14" i="1"/>
  <c r="X14" i="1"/>
  <c r="T14" i="1"/>
  <c r="P14" i="1"/>
  <c r="L14" i="1"/>
  <c r="H11" i="1"/>
  <c r="AF11" i="1"/>
  <c r="AB11" i="1"/>
  <c r="X11" i="1"/>
  <c r="T11" i="1"/>
  <c r="P11" i="1"/>
  <c r="L11" i="1"/>
  <c r="H13" i="1"/>
  <c r="AF13" i="1"/>
  <c r="AB13" i="1"/>
  <c r="X13" i="1"/>
  <c r="T13" i="1"/>
  <c r="P13" i="1"/>
  <c r="L13" i="1"/>
  <c r="H10" i="1"/>
  <c r="AF10" i="1"/>
  <c r="AB10" i="1"/>
  <c r="X10" i="1"/>
  <c r="T10" i="1"/>
  <c r="P10" i="1"/>
  <c r="L10" i="1"/>
  <c r="AE8" i="1"/>
  <c r="AF8" i="1" s="1"/>
  <c r="AD8" i="1"/>
  <c r="AD7" i="1"/>
  <c r="AE7" i="1" s="1"/>
  <c r="AF7" i="1" s="1"/>
  <c r="AE6" i="1"/>
  <c r="AF6" i="1" s="1"/>
  <c r="AD6" i="1"/>
  <c r="AD5" i="1"/>
  <c r="AE5" i="1" s="1"/>
  <c r="AF5" i="1" s="1"/>
  <c r="AE4" i="1"/>
  <c r="AF4" i="1" s="1"/>
  <c r="AD4" i="1"/>
  <c r="AD3" i="1"/>
  <c r="AE3" i="1" s="1"/>
  <c r="AF3" i="1" s="1"/>
  <c r="Z8" i="1"/>
  <c r="AA8" i="1" s="1"/>
  <c r="AB8" i="1" s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Z3" i="1"/>
  <c r="AA3" i="1" s="1"/>
  <c r="AB3" i="1" s="1"/>
  <c r="V8" i="1"/>
  <c r="W8" i="1" s="1"/>
  <c r="X8" i="1" s="1"/>
  <c r="W7" i="1"/>
  <c r="X7" i="1" s="1"/>
  <c r="V7" i="1"/>
  <c r="V6" i="1"/>
  <c r="W6" i="1" s="1"/>
  <c r="X6" i="1" s="1"/>
  <c r="W5" i="1"/>
  <c r="X5" i="1" s="1"/>
  <c r="V5" i="1"/>
  <c r="V4" i="1"/>
  <c r="W4" i="1" s="1"/>
  <c r="X4" i="1" s="1"/>
  <c r="W3" i="1"/>
  <c r="X3" i="1" s="1"/>
  <c r="V3" i="1"/>
  <c r="R8" i="1"/>
  <c r="S8" i="1" s="1"/>
  <c r="T8" i="1" s="1"/>
  <c r="R7" i="1"/>
  <c r="S7" i="1" s="1"/>
  <c r="T7" i="1" s="1"/>
  <c r="S6" i="1"/>
  <c r="T6" i="1" s="1"/>
  <c r="R6" i="1"/>
  <c r="R5" i="1"/>
  <c r="S5" i="1" s="1"/>
  <c r="T5" i="1" s="1"/>
  <c r="S4" i="1"/>
  <c r="T4" i="1" s="1"/>
  <c r="R4" i="1"/>
  <c r="R3" i="1"/>
  <c r="S3" i="1" s="1"/>
  <c r="T3" i="1" s="1"/>
  <c r="O8" i="1"/>
  <c r="P8" i="1" s="1"/>
  <c r="N8" i="1"/>
  <c r="N7" i="1"/>
  <c r="O7" i="1" s="1"/>
  <c r="P7" i="1" s="1"/>
  <c r="O6" i="1"/>
  <c r="P6" i="1" s="1"/>
  <c r="N6" i="1"/>
  <c r="N5" i="1"/>
  <c r="O5" i="1" s="1"/>
  <c r="P5" i="1" s="1"/>
  <c r="O4" i="1"/>
  <c r="P4" i="1" s="1"/>
  <c r="N4" i="1"/>
  <c r="N3" i="1"/>
  <c r="O3" i="1" s="1"/>
  <c r="P3" i="1" s="1"/>
  <c r="K8" i="1"/>
  <c r="L8" i="1" s="1"/>
  <c r="J8" i="1"/>
  <c r="J7" i="1"/>
  <c r="K7" i="1" s="1"/>
  <c r="L7" i="1" s="1"/>
  <c r="K6" i="1"/>
  <c r="L6" i="1" s="1"/>
  <c r="J6" i="1"/>
  <c r="J5" i="1"/>
  <c r="K5" i="1" s="1"/>
  <c r="L5" i="1" s="1"/>
  <c r="K4" i="1"/>
  <c r="L4" i="1" s="1"/>
  <c r="J4" i="1"/>
  <c r="J3" i="1"/>
  <c r="K3" i="1" s="1"/>
  <c r="L3" i="1" s="1"/>
  <c r="H4" i="1"/>
  <c r="H5" i="1"/>
  <c r="H6" i="1"/>
  <c r="H7" i="1"/>
  <c r="H8" i="1"/>
  <c r="G4" i="1"/>
  <c r="G5" i="1"/>
  <c r="G6" i="1"/>
  <c r="G7" i="1"/>
  <c r="G8" i="1"/>
  <c r="F4" i="1"/>
  <c r="F5" i="1"/>
  <c r="F6" i="1"/>
  <c r="F7" i="1"/>
  <c r="F8" i="1"/>
  <c r="H3" i="1"/>
  <c r="G3" i="1"/>
  <c r="F3" i="1"/>
</calcChain>
</file>

<file path=xl/sharedStrings.xml><?xml version="1.0" encoding="utf-8"?>
<sst xmlns="http://schemas.openxmlformats.org/spreadsheetml/2006/main" count="86" uniqueCount="42">
  <si>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</si>
  <si>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</si>
  <si>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</si>
  <si>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</si>
  <si>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</si>
  <si>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151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</si>
  <si>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</si>
  <si>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</si>
  <si>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</si>
  <si>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</si>
  <si>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</si>
  <si>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</si>
  <si>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</si>
  <si>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GG2-105A-Inf</t>
  </si>
  <si>
    <t>100</t>
  </si>
  <si>
    <t>GG2-105A-90</t>
  </si>
  <si>
    <t>GG2-105B-90</t>
  </si>
  <si>
    <t>GG2-105C-Inf</t>
  </si>
  <si>
    <t>GG2-105C-90</t>
  </si>
  <si>
    <t>GG2-105D-90</t>
  </si>
  <si>
    <t>DF 100</t>
  </si>
  <si>
    <t>mg/L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</si>
  <si>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</si>
  <si>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Total mg</t>
  </si>
  <si>
    <t>Vol .15</t>
  </si>
  <si>
    <t>Average A&amp;B</t>
  </si>
  <si>
    <t>Average C&amp;D</t>
  </si>
  <si>
    <t xml:space="preserve"> </t>
  </si>
  <si>
    <t>Diffrerence (Inf-measured)</t>
  </si>
  <si>
    <t>pH7</t>
  </si>
  <si>
    <t>pH6</t>
  </si>
  <si>
    <t>pH 7</t>
  </si>
  <si>
    <t>Sum REE's</t>
  </si>
  <si>
    <t>% wt REE's</t>
  </si>
  <si>
    <t>pH 5.5</t>
  </si>
  <si>
    <t>pH 7 Total REE offered</t>
  </si>
  <si>
    <t>pH 6 Total REE offered</t>
  </si>
  <si>
    <t xml:space="preserve">REE's Loaded </t>
  </si>
  <si>
    <t>pH</t>
  </si>
  <si>
    <t>REE's Offered (mg)</t>
  </si>
  <si>
    <t>REE's Loaded (mg)</t>
  </si>
  <si>
    <t>% REE's 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</si>
</sst>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0" xfId="0"/>
    <xf numFmtId="0" fontId="3" fillId="0" borderId="2" xfId="0" applyFont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0" fillId="0" borderId="0" xfId="0"/>
    <xf numFmtId="0" fontId="3" fillId="0" borderId="2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0" fillId="4" borderId="0" xfId="0" applyFill="1"/>
    <xf numFmtId="0" fontId="3" fillId="4" borderId="0" xfId="0" applyFont="1" applyFill="1" applyBorder="1" applyAlignment="1">
      <alignment horizontal="left" vertical="top"/>
    </xf>
    <xf numFmtId="164" fontId="0" fillId="4" borderId="0" xfId="1" applyNumberFormat="1" applyFont="1" applyFill="1"/>
    <xf numFmtId="164" fontId="0" fillId="4" borderId="0" xfId="0" applyNumberFormat="1" applyFill="1"/>
    <xf numFmtId="0" fontId="3" fillId="5" borderId="0" xfId="0" applyFont="1" applyFill="1" applyBorder="1" applyAlignment="1">
      <alignment horizontal="left" vertical="top"/>
    </xf>
    <xf numFmtId="165" fontId="0" fillId="0" borderId="0" xfId="0" applyNumberFormat="1"/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tabSelected="1" workbookViewId="0">
      <selection activeCell="N28" sqref="N28"/>
    </sheetView>
  </sheetViews>
  <sheetFormatPr defaultRowHeight="15" x14ac:dyDescent="0.25"/>
  <cols>
    <col min="1" max="1" width="3.5703125" customWidth="1"/>
    <col min="2" max="2" width="4.28515625" customWidth="1"/>
    <col min="3" max="3" width="14.140625" customWidth="1"/>
    <col min="4" max="4" width="10.140625" customWidth="1"/>
    <col min="5" max="5" width="12.5703125" customWidth="1"/>
    <col min="6" max="8" width="12.5703125" style="6" customWidth="1"/>
    <col min="9" max="9" width="13.5703125" customWidth="1"/>
    <col min="10" max="10" width="13.5703125" style="6" customWidth="1"/>
    <col min="11" max="11" width="17.7109375" style="6" customWidth="1"/>
    <col min="12" max="12" width="16.7109375" style="6" customWidth="1"/>
    <col min="13" max="13" width="15" customWidth="1"/>
    <col min="14" max="16" width="13.140625" style="6" customWidth="1"/>
    <col min="17" max="17" width="12.28515625" customWidth="1"/>
    <col min="18" max="20" width="12.28515625" style="6" customWidth="1"/>
    <col min="21" max="21" width="12.140625" customWidth="1"/>
    <col min="22" max="24" width="12.140625" style="6" customWidth="1"/>
    <col min="25" max="25" width="11.7109375" customWidth="1"/>
    <col min="26" max="28" width="11.7109375" style="6" customWidth="1"/>
    <col min="29" max="29" width="13.42578125" customWidth="1"/>
    <col min="30" max="30" width="12" customWidth="1"/>
    <col min="31" max="31" width="13.85546875" customWidth="1"/>
    <col min="32" max="32" width="12.5703125" customWidth="1"/>
  </cols>
  <sheetData>
    <row r="1" spans="1:38" x14ac:dyDescent="0.25">
      <c r="A1" s="20" t="s">
        <v>0</v>
      </c>
      <c r="B1" s="21"/>
      <c r="C1" s="21"/>
      <c r="D1" s="22"/>
      <c r="E1" s="1" t="s">
        <v>1</v>
      </c>
      <c r="F1" s="8" t="s">
        <v>20</v>
      </c>
      <c r="G1" s="8"/>
      <c r="H1" s="8" t="s">
        <v>23</v>
      </c>
      <c r="I1" s="1" t="s">
        <v>2</v>
      </c>
      <c r="J1" s="8" t="s">
        <v>20</v>
      </c>
      <c r="K1" s="8"/>
      <c r="L1" s="8" t="s">
        <v>23</v>
      </c>
      <c r="M1" s="1" t="s">
        <v>3</v>
      </c>
      <c r="N1" s="8" t="s">
        <v>20</v>
      </c>
      <c r="O1" s="8"/>
      <c r="P1" s="8" t="s">
        <v>23</v>
      </c>
      <c r="Q1" s="1" t="s">
        <v>4</v>
      </c>
      <c r="R1" s="8" t="s">
        <v>20</v>
      </c>
      <c r="S1" s="8"/>
      <c r="T1" s="8" t="s">
        <v>23</v>
      </c>
      <c r="U1" s="1" t="s">
        <v>5</v>
      </c>
      <c r="V1" s="8" t="s">
        <v>20</v>
      </c>
      <c r="W1" s="8"/>
      <c r="X1" s="8" t="s">
        <v>23</v>
      </c>
      <c r="Y1" s="1" t="s">
        <v>6</v>
      </c>
      <c r="Z1" s="8" t="s">
        <v>20</v>
      </c>
      <c r="AA1" s="8"/>
      <c r="AB1" s="8" t="s">
        <v>23</v>
      </c>
      <c r="AC1" s="1" t="s">
        <v>7</v>
      </c>
      <c r="AD1" s="8" t="s">
        <v>20</v>
      </c>
      <c r="AE1" s="8"/>
      <c r="AF1" s="8" t="s">
        <v>23</v>
      </c>
      <c r="AG1" s="2"/>
      <c r="AH1" s="2"/>
      <c r="AI1" s="2"/>
      <c r="AJ1" s="2"/>
      <c r="AK1" s="2"/>
      <c r="AL1" s="2"/>
    </row>
    <row r="2" spans="1:38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8" t="s">
        <v>22</v>
      </c>
      <c r="G2" s="8" t="s">
        <v>21</v>
      </c>
      <c r="H2" s="8" t="s">
        <v>24</v>
      </c>
      <c r="I2" s="1" t="s">
        <v>12</v>
      </c>
      <c r="J2" s="8" t="s">
        <v>22</v>
      </c>
      <c r="K2" s="8" t="s">
        <v>21</v>
      </c>
      <c r="L2" s="8" t="s">
        <v>24</v>
      </c>
      <c r="M2" s="1" t="s">
        <v>12</v>
      </c>
      <c r="N2" s="8" t="s">
        <v>22</v>
      </c>
      <c r="O2" s="8" t="s">
        <v>21</v>
      </c>
      <c r="P2" s="8" t="s">
        <v>24</v>
      </c>
      <c r="Q2" s="1" t="s">
        <v>12</v>
      </c>
      <c r="R2" s="8" t="s">
        <v>22</v>
      </c>
      <c r="S2" s="8" t="s">
        <v>21</v>
      </c>
      <c r="T2" s="8" t="s">
        <v>24</v>
      </c>
      <c r="U2" s="1" t="s">
        <v>12</v>
      </c>
      <c r="V2" s="8" t="s">
        <v>22</v>
      </c>
      <c r="W2" s="8" t="s">
        <v>21</v>
      </c>
      <c r="X2" s="8" t="s">
        <v>24</v>
      </c>
      <c r="Y2" s="1" t="s">
        <v>12</v>
      </c>
      <c r="Z2" s="8" t="s">
        <v>22</v>
      </c>
      <c r="AA2" s="8" t="s">
        <v>21</v>
      </c>
      <c r="AB2" s="8" t="s">
        <v>24</v>
      </c>
      <c r="AC2" s="1" t="s">
        <v>12</v>
      </c>
      <c r="AD2" s="8" t="s">
        <v>22</v>
      </c>
      <c r="AE2" s="8" t="s">
        <v>21</v>
      </c>
      <c r="AF2" s="8" t="s">
        <v>24</v>
      </c>
      <c r="AG2" s="2"/>
      <c r="AH2" s="2"/>
      <c r="AI2" s="2"/>
      <c r="AJ2" s="2"/>
      <c r="AK2" s="2"/>
      <c r="AL2" s="2"/>
    </row>
    <row r="3" spans="1:38" x14ac:dyDescent="0.25">
      <c r="A3" s="5"/>
      <c r="B3" s="5" t="b">
        <v>0</v>
      </c>
      <c r="C3" s="5" t="s">
        <v>13</v>
      </c>
      <c r="D3" s="5" t="s">
        <v>14</v>
      </c>
      <c r="E3" s="3">
        <v>21.282209122982099</v>
      </c>
      <c r="F3" s="7">
        <f t="shared" ref="F3:F8" si="0">E3*100</f>
        <v>2128.2209122982099</v>
      </c>
      <c r="G3" s="7">
        <f t="shared" ref="G3:G8" si="1">F3/1000</f>
        <v>2.1282209122982101</v>
      </c>
      <c r="H3" s="7">
        <f t="shared" ref="H3:H8" si="2">G3*0.15</f>
        <v>0.31923313684473148</v>
      </c>
      <c r="I3" s="4">
        <v>21.76735023953</v>
      </c>
      <c r="J3" s="7">
        <f t="shared" ref="J3:J8" si="3">I3*100</f>
        <v>2176.7350239530001</v>
      </c>
      <c r="K3" s="7">
        <f t="shared" ref="K3:K8" si="4">J3/1000</f>
        <v>2.1767350239529999</v>
      </c>
      <c r="L3" s="7">
        <f t="shared" ref="L3:L8" si="5">K3*0.15</f>
        <v>0.32651025359294999</v>
      </c>
      <c r="M3" s="3">
        <v>21.790285043542301</v>
      </c>
      <c r="N3" s="7">
        <f t="shared" ref="N3:N8" si="6">M3*100</f>
        <v>2179.0285043542303</v>
      </c>
      <c r="O3" s="7">
        <f t="shared" ref="O3:O8" si="7">N3/1000</f>
        <v>2.1790285043542301</v>
      </c>
      <c r="P3" s="7">
        <f t="shared" ref="P3:P8" si="8">O3*0.15</f>
        <v>0.32685427565313452</v>
      </c>
      <c r="Q3" s="4">
        <v>22.0001121889354</v>
      </c>
      <c r="R3" s="7">
        <f t="shared" ref="R3:R8" si="9">Q3*100</f>
        <v>2200.01121889354</v>
      </c>
      <c r="S3" s="7">
        <f t="shared" ref="S3:S8" si="10">R3/1000</f>
        <v>2.2000112188935401</v>
      </c>
      <c r="T3" s="7">
        <f t="shared" ref="T3:T8" si="11">S3*0.15</f>
        <v>0.33000168283403103</v>
      </c>
      <c r="U3" s="3">
        <v>21.7010956540494</v>
      </c>
      <c r="V3" s="7">
        <f t="shared" ref="V3:V8" si="12">U3*100</f>
        <v>2170.10956540494</v>
      </c>
      <c r="W3" s="7">
        <f t="shared" ref="W3:W8" si="13">V3/1000</f>
        <v>2.1701095654049398</v>
      </c>
      <c r="X3" s="7">
        <f t="shared" ref="X3:X8" si="14">W3*0.15</f>
        <v>0.32551643481074094</v>
      </c>
      <c r="Y3" s="4">
        <v>20.8101568495503</v>
      </c>
      <c r="Z3" s="7">
        <f t="shared" ref="Z3:Z8" si="15">Y3*100</f>
        <v>2081.0156849550299</v>
      </c>
      <c r="AA3" s="7">
        <f t="shared" ref="AA3:AA8" si="16">Z3/1000</f>
        <v>2.0810156849550299</v>
      </c>
      <c r="AB3" s="7">
        <f t="shared" ref="AB3:AB8" si="17">AA3*0.15</f>
        <v>0.31215235274325448</v>
      </c>
      <c r="AC3" s="3">
        <v>21.409895931364801</v>
      </c>
      <c r="AD3" s="7">
        <f t="shared" ref="AD3:AD8" si="18">AC3*100</f>
        <v>2140.9895931364799</v>
      </c>
      <c r="AE3" s="7">
        <f t="shared" ref="AE3:AE8" si="19">AD3/1000</f>
        <v>2.1409895931364797</v>
      </c>
      <c r="AF3" s="7">
        <f t="shared" ref="AF3:AF8" si="20">AE3*0.15</f>
        <v>0.32114843897047196</v>
      </c>
      <c r="AG3" s="2"/>
      <c r="AH3" s="2"/>
      <c r="AI3" s="2"/>
      <c r="AJ3" s="2"/>
      <c r="AK3" s="2"/>
      <c r="AL3" s="2"/>
    </row>
    <row r="4" spans="1:38" x14ac:dyDescent="0.25">
      <c r="A4" s="5"/>
      <c r="B4" s="5" t="b">
        <v>0</v>
      </c>
      <c r="C4" s="5" t="s">
        <v>15</v>
      </c>
      <c r="D4" s="5" t="s">
        <v>14</v>
      </c>
      <c r="E4" s="3">
        <v>16.540060959500501</v>
      </c>
      <c r="F4" s="7">
        <f t="shared" si="0"/>
        <v>1654.0060959500502</v>
      </c>
      <c r="G4" s="7">
        <f t="shared" si="1"/>
        <v>1.6540060959500502</v>
      </c>
      <c r="H4" s="7">
        <f t="shared" si="2"/>
        <v>0.24810091439250753</v>
      </c>
      <c r="I4" s="4">
        <v>15.4651406314266</v>
      </c>
      <c r="J4" s="7">
        <f t="shared" si="3"/>
        <v>1546.51406314266</v>
      </c>
      <c r="K4" s="7">
        <f t="shared" si="4"/>
        <v>1.5465140631426599</v>
      </c>
      <c r="L4" s="7">
        <f t="shared" si="5"/>
        <v>0.23197710947139899</v>
      </c>
      <c r="M4" s="3">
        <v>14.7679131562869</v>
      </c>
      <c r="N4" s="7">
        <f t="shared" si="6"/>
        <v>1476.79131562869</v>
      </c>
      <c r="O4" s="7">
        <f t="shared" si="7"/>
        <v>1.47679131562869</v>
      </c>
      <c r="P4" s="7">
        <f t="shared" si="8"/>
        <v>0.22151869734430349</v>
      </c>
      <c r="Q4" s="4">
        <v>14.6765616034162</v>
      </c>
      <c r="R4" s="7">
        <f t="shared" si="9"/>
        <v>1467.6561603416201</v>
      </c>
      <c r="S4" s="7">
        <f t="shared" si="10"/>
        <v>1.4676561603416201</v>
      </c>
      <c r="T4" s="7">
        <f t="shared" si="11"/>
        <v>0.22014842405124299</v>
      </c>
      <c r="U4" s="3">
        <v>13.1809645758137</v>
      </c>
      <c r="V4" s="7">
        <f t="shared" si="12"/>
        <v>1318.09645758137</v>
      </c>
      <c r="W4" s="7">
        <f t="shared" si="13"/>
        <v>1.3180964575813701</v>
      </c>
      <c r="X4" s="7">
        <f t="shared" si="14"/>
        <v>0.19771446863720551</v>
      </c>
      <c r="Y4" s="4">
        <v>12.518979659366201</v>
      </c>
      <c r="Z4" s="7">
        <f t="shared" si="15"/>
        <v>1251.89796593662</v>
      </c>
      <c r="AA4" s="7">
        <f t="shared" si="16"/>
        <v>1.2518979659366201</v>
      </c>
      <c r="AB4" s="7">
        <f t="shared" si="17"/>
        <v>0.18778469489049301</v>
      </c>
      <c r="AC4" s="3">
        <v>12.848617969129</v>
      </c>
      <c r="AD4" s="7">
        <f t="shared" si="18"/>
        <v>1284.8617969129</v>
      </c>
      <c r="AE4" s="7">
        <f t="shared" si="19"/>
        <v>1.2848617969128999</v>
      </c>
      <c r="AF4" s="7">
        <f t="shared" si="20"/>
        <v>0.19272926953693498</v>
      </c>
      <c r="AG4" s="2"/>
      <c r="AH4" s="2"/>
      <c r="AI4" s="2"/>
      <c r="AJ4" s="2"/>
      <c r="AK4" s="2"/>
      <c r="AL4" s="2"/>
    </row>
    <row r="5" spans="1:38" x14ac:dyDescent="0.25">
      <c r="A5" s="5"/>
      <c r="B5" s="5" t="b">
        <v>0</v>
      </c>
      <c r="C5" s="5" t="s">
        <v>16</v>
      </c>
      <c r="D5" s="5" t="s">
        <v>14</v>
      </c>
      <c r="E5" s="3">
        <v>16.627908780663301</v>
      </c>
      <c r="F5" s="7">
        <f t="shared" si="0"/>
        <v>1662.7908780663302</v>
      </c>
      <c r="G5" s="7">
        <f t="shared" si="1"/>
        <v>1.6627908780663301</v>
      </c>
      <c r="H5" s="7">
        <f t="shared" si="2"/>
        <v>0.24941863170994949</v>
      </c>
      <c r="I5" s="4">
        <v>15.301605422058399</v>
      </c>
      <c r="J5" s="7">
        <f t="shared" si="3"/>
        <v>1530.1605422058399</v>
      </c>
      <c r="K5" s="7">
        <f t="shared" si="4"/>
        <v>1.53016054220584</v>
      </c>
      <c r="L5" s="7">
        <f t="shared" si="5"/>
        <v>0.22952408133087598</v>
      </c>
      <c r="M5" s="3">
        <v>14.5967546837171</v>
      </c>
      <c r="N5" s="7">
        <f t="shared" si="6"/>
        <v>1459.6754683717099</v>
      </c>
      <c r="O5" s="7">
        <f t="shared" si="7"/>
        <v>1.4596754683717099</v>
      </c>
      <c r="P5" s="7">
        <f t="shared" si="8"/>
        <v>0.21895132025575648</v>
      </c>
      <c r="Q5" s="4">
        <v>14.3783736495319</v>
      </c>
      <c r="R5" s="7">
        <f t="shared" si="9"/>
        <v>1437.83736495319</v>
      </c>
      <c r="S5" s="7">
        <f t="shared" si="10"/>
        <v>1.4378373649531899</v>
      </c>
      <c r="T5" s="7">
        <f t="shared" si="11"/>
        <v>0.21567560474297848</v>
      </c>
      <c r="U5" s="3">
        <v>12.8210319116065</v>
      </c>
      <c r="V5" s="7">
        <f t="shared" si="12"/>
        <v>1282.1031911606501</v>
      </c>
      <c r="W5" s="7">
        <f t="shared" si="13"/>
        <v>1.2821031911606502</v>
      </c>
      <c r="X5" s="7">
        <f t="shared" si="14"/>
        <v>0.19231547867409751</v>
      </c>
      <c r="Y5" s="4">
        <v>12.251103767802</v>
      </c>
      <c r="Z5" s="7">
        <f t="shared" si="15"/>
        <v>1225.1103767802001</v>
      </c>
      <c r="AA5" s="7">
        <f t="shared" si="16"/>
        <v>1.2251103767802001</v>
      </c>
      <c r="AB5" s="7">
        <f t="shared" si="17"/>
        <v>0.18376655651703</v>
      </c>
      <c r="AC5" s="3">
        <v>12.4600890173338</v>
      </c>
      <c r="AD5" s="7">
        <f t="shared" si="18"/>
        <v>1246.0089017333801</v>
      </c>
      <c r="AE5" s="7">
        <f t="shared" si="19"/>
        <v>1.24600890173338</v>
      </c>
      <c r="AF5" s="7">
        <f t="shared" si="20"/>
        <v>0.18690133526000699</v>
      </c>
      <c r="AG5" s="2"/>
      <c r="AH5" s="2"/>
      <c r="AI5" s="2"/>
      <c r="AJ5" s="2"/>
      <c r="AK5" s="2"/>
      <c r="AL5" s="2"/>
    </row>
    <row r="6" spans="1:38" x14ac:dyDescent="0.25">
      <c r="A6" s="5"/>
      <c r="B6" s="5" t="b">
        <v>0</v>
      </c>
      <c r="C6" s="5" t="s">
        <v>17</v>
      </c>
      <c r="D6" s="5" t="s">
        <v>14</v>
      </c>
      <c r="E6" s="3">
        <v>22.025439942350999</v>
      </c>
      <c r="F6" s="7">
        <f t="shared" si="0"/>
        <v>2202.5439942350999</v>
      </c>
      <c r="G6" s="7">
        <f t="shared" si="1"/>
        <v>2.2025439942350999</v>
      </c>
      <c r="H6" s="7">
        <f t="shared" si="2"/>
        <v>0.33038159913526499</v>
      </c>
      <c r="I6" s="4">
        <v>22.045858417408301</v>
      </c>
      <c r="J6" s="7">
        <f t="shared" si="3"/>
        <v>2204.5858417408299</v>
      </c>
      <c r="K6" s="7">
        <f t="shared" si="4"/>
        <v>2.2045858417408297</v>
      </c>
      <c r="L6" s="7">
        <f t="shared" si="5"/>
        <v>0.33068787626112445</v>
      </c>
      <c r="M6" s="3">
        <v>22.183287111044901</v>
      </c>
      <c r="N6" s="7">
        <f t="shared" si="6"/>
        <v>2218.3287111044901</v>
      </c>
      <c r="O6" s="7">
        <f t="shared" si="7"/>
        <v>2.21832871110449</v>
      </c>
      <c r="P6" s="7">
        <f t="shared" si="8"/>
        <v>0.33274930666567348</v>
      </c>
      <c r="Q6" s="4">
        <v>22.153095579616402</v>
      </c>
      <c r="R6" s="7">
        <f t="shared" si="9"/>
        <v>2215.3095579616402</v>
      </c>
      <c r="S6" s="7">
        <f t="shared" si="10"/>
        <v>2.21530955796164</v>
      </c>
      <c r="T6" s="7">
        <f t="shared" si="11"/>
        <v>0.332296433694246</v>
      </c>
      <c r="U6" s="3">
        <v>21.930822504643299</v>
      </c>
      <c r="V6" s="7">
        <f t="shared" si="12"/>
        <v>2193.0822504643297</v>
      </c>
      <c r="W6" s="7">
        <f t="shared" si="13"/>
        <v>2.1930822504643297</v>
      </c>
      <c r="X6" s="7">
        <f t="shared" si="14"/>
        <v>0.32896233756964943</v>
      </c>
      <c r="Y6" s="4">
        <v>21.081604999735699</v>
      </c>
      <c r="Z6" s="7">
        <f t="shared" si="15"/>
        <v>2108.16049997357</v>
      </c>
      <c r="AA6" s="7">
        <f t="shared" si="16"/>
        <v>2.1081604999735699</v>
      </c>
      <c r="AB6" s="7">
        <f t="shared" si="17"/>
        <v>0.3162240749960355</v>
      </c>
      <c r="AC6" s="3">
        <v>21.798421391464899</v>
      </c>
      <c r="AD6" s="7">
        <f t="shared" si="18"/>
        <v>2179.8421391464899</v>
      </c>
      <c r="AE6" s="7">
        <f t="shared" si="19"/>
        <v>2.1798421391464897</v>
      </c>
      <c r="AF6" s="7">
        <f t="shared" si="20"/>
        <v>0.32697632087197342</v>
      </c>
      <c r="AG6" s="2"/>
      <c r="AH6" s="2"/>
      <c r="AI6" s="2"/>
      <c r="AJ6" s="2"/>
      <c r="AK6" s="2"/>
      <c r="AL6" s="2"/>
    </row>
    <row r="7" spans="1:38" x14ac:dyDescent="0.25">
      <c r="A7" s="5"/>
      <c r="B7" s="5" t="b">
        <v>0</v>
      </c>
      <c r="C7" s="5" t="s">
        <v>18</v>
      </c>
      <c r="D7" s="5" t="s">
        <v>14</v>
      </c>
      <c r="E7" s="3">
        <v>17.077848574109499</v>
      </c>
      <c r="F7" s="7">
        <f t="shared" si="0"/>
        <v>1707.7848574109498</v>
      </c>
      <c r="G7" s="7">
        <f t="shared" si="1"/>
        <v>1.7077848574109498</v>
      </c>
      <c r="H7" s="7">
        <f t="shared" si="2"/>
        <v>0.25616772861164244</v>
      </c>
      <c r="I7" s="4">
        <v>15.818365958243801</v>
      </c>
      <c r="J7" s="7">
        <f t="shared" si="3"/>
        <v>1581.8365958243801</v>
      </c>
      <c r="K7" s="7">
        <f t="shared" si="4"/>
        <v>1.5818365958243801</v>
      </c>
      <c r="L7" s="7">
        <f t="shared" si="5"/>
        <v>0.237275489373657</v>
      </c>
      <c r="M7" s="3">
        <v>15.314996098374399</v>
      </c>
      <c r="N7" s="7">
        <f t="shared" si="6"/>
        <v>1531.4996098374399</v>
      </c>
      <c r="O7" s="7">
        <f t="shared" si="7"/>
        <v>1.53149960983744</v>
      </c>
      <c r="P7" s="7">
        <f t="shared" si="8"/>
        <v>0.22972494147561601</v>
      </c>
      <c r="Q7" s="4">
        <v>15.2241478940046</v>
      </c>
      <c r="R7" s="7">
        <f t="shared" si="9"/>
        <v>1522.41478940046</v>
      </c>
      <c r="S7" s="7">
        <f t="shared" si="10"/>
        <v>1.52241478940046</v>
      </c>
      <c r="T7" s="7">
        <f t="shared" si="11"/>
        <v>0.22836221841006898</v>
      </c>
      <c r="U7" s="3">
        <v>13.610466433413199</v>
      </c>
      <c r="V7" s="7">
        <f t="shared" si="12"/>
        <v>1361.0466433413199</v>
      </c>
      <c r="W7" s="7">
        <f t="shared" si="13"/>
        <v>1.3610466433413198</v>
      </c>
      <c r="X7" s="7">
        <f t="shared" si="14"/>
        <v>0.20415699650119795</v>
      </c>
      <c r="Y7" s="4">
        <v>12.999461243485401</v>
      </c>
      <c r="Z7" s="7">
        <f t="shared" si="15"/>
        <v>1299.94612434854</v>
      </c>
      <c r="AA7" s="7">
        <f t="shared" si="16"/>
        <v>1.29994612434854</v>
      </c>
      <c r="AB7" s="7">
        <f t="shared" si="17"/>
        <v>0.19499191865228099</v>
      </c>
      <c r="AC7" s="3">
        <v>13.312436123039101</v>
      </c>
      <c r="AD7" s="7">
        <f t="shared" si="18"/>
        <v>1331.2436123039101</v>
      </c>
      <c r="AE7" s="7">
        <f t="shared" si="19"/>
        <v>1.3312436123039102</v>
      </c>
      <c r="AF7" s="7">
        <f t="shared" si="20"/>
        <v>0.19968654184558651</v>
      </c>
    </row>
    <row r="8" spans="1:38" x14ac:dyDescent="0.25">
      <c r="A8" s="5"/>
      <c r="B8" s="5" t="b">
        <v>0</v>
      </c>
      <c r="C8" s="5" t="s">
        <v>19</v>
      </c>
      <c r="D8" s="5" t="s">
        <v>14</v>
      </c>
      <c r="E8" s="3">
        <v>16.6696140273915</v>
      </c>
      <c r="F8" s="7">
        <f t="shared" si="0"/>
        <v>1666.9614027391499</v>
      </c>
      <c r="G8" s="7">
        <f t="shared" si="1"/>
        <v>1.6669614027391499</v>
      </c>
      <c r="H8" s="7">
        <f t="shared" si="2"/>
        <v>0.25004421041087249</v>
      </c>
      <c r="I8" s="4">
        <v>15.6646672211956</v>
      </c>
      <c r="J8" s="7">
        <f t="shared" si="3"/>
        <v>1566.46672211956</v>
      </c>
      <c r="K8" s="7">
        <f t="shared" si="4"/>
        <v>1.5664667221195601</v>
      </c>
      <c r="L8" s="7">
        <f t="shared" si="5"/>
        <v>0.23497000831793399</v>
      </c>
      <c r="M8" s="3">
        <v>14.976611676013301</v>
      </c>
      <c r="N8" s="7">
        <f t="shared" si="6"/>
        <v>1497.6611676013301</v>
      </c>
      <c r="O8" s="7">
        <f t="shared" si="7"/>
        <v>1.4976611676013301</v>
      </c>
      <c r="P8" s="7">
        <f t="shared" si="8"/>
        <v>0.2246491751401995</v>
      </c>
      <c r="Q8" s="4">
        <v>14.9151644540001</v>
      </c>
      <c r="R8" s="7">
        <f t="shared" si="9"/>
        <v>1491.5164454000101</v>
      </c>
      <c r="S8" s="7">
        <f t="shared" si="10"/>
        <v>1.49151644540001</v>
      </c>
      <c r="T8" s="7">
        <f t="shared" si="11"/>
        <v>0.2237274668100015</v>
      </c>
      <c r="U8" s="3">
        <v>13.5213544034648</v>
      </c>
      <c r="V8" s="7">
        <f t="shared" si="12"/>
        <v>1352.13544034648</v>
      </c>
      <c r="W8" s="7">
        <f t="shared" si="13"/>
        <v>1.35213544034648</v>
      </c>
      <c r="X8" s="7">
        <f t="shared" si="14"/>
        <v>0.20282031605197201</v>
      </c>
      <c r="Y8" s="4">
        <v>12.748155307426099</v>
      </c>
      <c r="Z8" s="7">
        <f t="shared" si="15"/>
        <v>1274.81553074261</v>
      </c>
      <c r="AA8" s="7">
        <f t="shared" si="16"/>
        <v>1.2748155307426101</v>
      </c>
      <c r="AB8" s="7">
        <f t="shared" si="17"/>
        <v>0.19122232961139152</v>
      </c>
      <c r="AC8" s="3">
        <v>13.1106139365335</v>
      </c>
      <c r="AD8" s="7">
        <f t="shared" si="18"/>
        <v>1311.06139365335</v>
      </c>
      <c r="AE8" s="7">
        <f t="shared" si="19"/>
        <v>1.3110613936533499</v>
      </c>
      <c r="AF8" s="7">
        <f t="shared" si="20"/>
        <v>0.19665920904800249</v>
      </c>
    </row>
    <row r="9" spans="1:38" x14ac:dyDescent="0.25">
      <c r="C9" s="11" t="s">
        <v>27</v>
      </c>
    </row>
    <row r="10" spans="1:38" x14ac:dyDescent="0.25">
      <c r="B10" t="s">
        <v>29</v>
      </c>
      <c r="C10" s="9" t="s">
        <v>25</v>
      </c>
      <c r="H10" s="10">
        <f>AVERAGE(H4:H5)</f>
        <v>0.24875977305122851</v>
      </c>
      <c r="L10" s="10">
        <f>AVERAGE(L4:L5)</f>
        <v>0.23075059540113749</v>
      </c>
      <c r="P10" s="10">
        <f>AVERAGE(P4:P5)</f>
        <v>0.22023500880003</v>
      </c>
      <c r="T10" s="10">
        <f>AVERAGE(T4:T5)</f>
        <v>0.21791201439711072</v>
      </c>
      <c r="X10" s="10">
        <f>AVERAGE(X4:X5)</f>
        <v>0.19501497365565151</v>
      </c>
      <c r="AB10" s="10">
        <f>AVERAGE(AB4:AB5)</f>
        <v>0.18577562570376149</v>
      </c>
      <c r="AF10" s="10">
        <f>AVERAGE(AF4:AF5)</f>
        <v>0.189815302398471</v>
      </c>
    </row>
    <row r="11" spans="1:38" s="6" customFormat="1" x14ac:dyDescent="0.25">
      <c r="C11" s="9" t="s">
        <v>28</v>
      </c>
      <c r="H11" s="10">
        <f>H3-H10</f>
        <v>7.0473363793502969E-2</v>
      </c>
      <c r="L11" s="10">
        <f>L3-L10</f>
        <v>9.5759658191812508E-2</v>
      </c>
      <c r="P11" s="10">
        <f>P3-P10</f>
        <v>0.10661926685310452</v>
      </c>
      <c r="T11" s="10">
        <f>T3-T10</f>
        <v>0.11208966843692031</v>
      </c>
      <c r="X11" s="10">
        <f>X3-X10</f>
        <v>0.13050146115508943</v>
      </c>
      <c r="AB11" s="10">
        <f>AB3-AB10</f>
        <v>0.12637672703949299</v>
      </c>
      <c r="AF11" s="10">
        <f>AF3-AF10</f>
        <v>0.13133313657200096</v>
      </c>
    </row>
    <row r="12" spans="1:38" x14ac:dyDescent="0.25">
      <c r="C12" s="9" t="s">
        <v>27</v>
      </c>
    </row>
    <row r="13" spans="1:38" x14ac:dyDescent="0.25">
      <c r="B13" t="s">
        <v>30</v>
      </c>
      <c r="C13" s="9" t="s">
        <v>26</v>
      </c>
      <c r="H13" s="6">
        <f>AVERAGE(H7:H8)</f>
        <v>0.25310596951125747</v>
      </c>
      <c r="L13" s="6">
        <f>AVERAGE(L7:L8)</f>
        <v>0.23612274884579548</v>
      </c>
      <c r="P13" s="6">
        <f>AVERAGE(P7:P8)</f>
        <v>0.22718705830790775</v>
      </c>
      <c r="T13" s="6">
        <f>AVERAGE(T7:T8)</f>
        <v>0.22604484261003524</v>
      </c>
      <c r="X13" s="6">
        <f>AVERAGE(X7:X8)</f>
        <v>0.20348865627658497</v>
      </c>
      <c r="AB13" s="6">
        <f>AVERAGE(AB7:AB8)</f>
        <v>0.19310712413183626</v>
      </c>
      <c r="AF13" s="6">
        <f>AVERAGE(AF7:AF8)</f>
        <v>0.19817287544679452</v>
      </c>
    </row>
    <row r="14" spans="1:38" x14ac:dyDescent="0.25">
      <c r="C14" s="9" t="s">
        <v>28</v>
      </c>
      <c r="H14" s="6">
        <f>H6-H13</f>
        <v>7.7275629624007525E-2</v>
      </c>
      <c r="L14" s="6">
        <f>L6-L13</f>
        <v>9.4565127415328964E-2</v>
      </c>
      <c r="P14" s="6">
        <f>P6-P13</f>
        <v>0.10556224835776573</v>
      </c>
      <c r="T14" s="6">
        <f>T6-T13</f>
        <v>0.10625159108421076</v>
      </c>
      <c r="X14" s="6">
        <f>X6-X13</f>
        <v>0.12547368129306447</v>
      </c>
      <c r="AB14" s="6">
        <f>AB6-AB13</f>
        <v>0.12311695086419924</v>
      </c>
      <c r="AF14" s="6">
        <f>AF6-AF13</f>
        <v>0.12880344542517891</v>
      </c>
    </row>
    <row r="15" spans="1:38" s="6" customFormat="1" x14ac:dyDescent="0.25">
      <c r="C15" s="9"/>
    </row>
    <row r="16" spans="1:38" x14ac:dyDescent="0.25">
      <c r="C16" s="12"/>
      <c r="D16" s="12" t="s">
        <v>32</v>
      </c>
      <c r="E16" s="12" t="s">
        <v>33</v>
      </c>
    </row>
    <row r="17" spans="3:13" x14ac:dyDescent="0.25">
      <c r="C17" s="13" t="s">
        <v>31</v>
      </c>
      <c r="D17" s="12">
        <f>SUM(H11,L11,P11,T11,X11,AB11,AF11)</f>
        <v>0.77315328204192368</v>
      </c>
      <c r="E17" s="14">
        <f>D17/2000</f>
        <v>3.8657664102096186E-4</v>
      </c>
    </row>
    <row r="18" spans="3:13" x14ac:dyDescent="0.25">
      <c r="C18" s="13" t="s">
        <v>30</v>
      </c>
      <c r="D18" s="12">
        <f>SUM(H14,L14,P14,T14,X14,AB14,AF14)</f>
        <v>0.76104867406375565</v>
      </c>
      <c r="E18" s="14">
        <f>D18/2000</f>
        <v>3.8052433703187781E-4</v>
      </c>
    </row>
    <row r="19" spans="3:13" x14ac:dyDescent="0.25">
      <c r="C19" s="13" t="s">
        <v>34</v>
      </c>
      <c r="D19" s="12"/>
      <c r="E19" s="15">
        <v>4.6999999999999999E-4</v>
      </c>
      <c r="J19" s="18" t="s">
        <v>38</v>
      </c>
      <c r="K19" s="18" t="s">
        <v>39</v>
      </c>
      <c r="L19" s="18" t="s">
        <v>40</v>
      </c>
      <c r="M19" s="18" t="s">
        <v>41</v>
      </c>
    </row>
    <row r="20" spans="3:13" x14ac:dyDescent="0.25">
      <c r="F20" s="6" t="s">
        <v>37</v>
      </c>
      <c r="J20" s="18">
        <v>6</v>
      </c>
      <c r="K20" s="18">
        <v>2.29</v>
      </c>
      <c r="L20" s="18">
        <v>0.76</v>
      </c>
      <c r="M20" s="19">
        <v>0.33200000000000002</v>
      </c>
    </row>
    <row r="21" spans="3:13" x14ac:dyDescent="0.25">
      <c r="C21" s="16" t="s">
        <v>35</v>
      </c>
      <c r="E21">
        <f>SUM(H3,L3,P3,T3,X3,AB3,AF3)</f>
        <v>2.2614165754493145</v>
      </c>
      <c r="F21" s="17">
        <v>0.34100000000000003</v>
      </c>
      <c r="J21" s="18">
        <v>7</v>
      </c>
      <c r="K21" s="18">
        <v>2.2599999999999998</v>
      </c>
      <c r="L21" s="18">
        <v>0.77</v>
      </c>
      <c r="M21" s="19">
        <v>0.34100000000000003</v>
      </c>
    </row>
    <row r="22" spans="3:13" x14ac:dyDescent="0.25">
      <c r="C22" s="13" t="s">
        <v>36</v>
      </c>
      <c r="E22">
        <f>SUM(H6,L6,P6,T6,X6,AB6,AF6)</f>
        <v>2.2982779491939671</v>
      </c>
      <c r="F22" s="17">
        <v>0.33200000000000002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2015-09-29T16:27:44Z</dcterms:created>
  <dcterms:modified xsi:type="dcterms:W3CDTF">2015-10-19T16:05:25Z</dcterms:modified>
</cp:coreProperties>
</file>