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showInkAnnotation="0" autoCompressPictures="0"/>
  <bookViews>
    <workbookView xWindow="0" yWindow="0" windowWidth="25600" windowHeight="16060"/>
  </bookViews>
  <sheets>
    <sheet name="Data summary" sheetId="1" r:id="rId1"/>
    <sheet name="Original Data 1" sheetId="2" r:id="rId2"/>
    <sheet name="Original Data 2" sheetId="3" r:id="rId3"/>
  </sheets>
  <definedNames>
    <definedName name="_xlnm.Print_Area" localSheetId="0">'Data summary'!$A$1:$I$35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P35" i="1"/>
  <c r="L33" i="1"/>
  <c r="P33" i="1"/>
  <c r="L32" i="1"/>
  <c r="P32" i="1"/>
  <c r="L31" i="1"/>
  <c r="P31" i="1"/>
  <c r="L30" i="1"/>
  <c r="P30" i="1"/>
  <c r="L29" i="1"/>
  <c r="P29" i="1"/>
  <c r="L27" i="1"/>
  <c r="P27" i="1"/>
  <c r="L26" i="1"/>
  <c r="P26" i="1"/>
  <c r="L25" i="1"/>
  <c r="P25" i="1"/>
  <c r="L24" i="1"/>
  <c r="P24" i="1"/>
  <c r="L23" i="1"/>
  <c r="P23" i="1"/>
  <c r="L22" i="1"/>
  <c r="P22" i="1"/>
  <c r="L21" i="1"/>
  <c r="P21" i="1"/>
  <c r="L20" i="1"/>
  <c r="P20" i="1"/>
  <c r="L19" i="1"/>
  <c r="P19" i="1"/>
  <c r="L18" i="1"/>
  <c r="P18" i="1"/>
  <c r="L13" i="1"/>
  <c r="P13" i="1"/>
  <c r="L12" i="1"/>
  <c r="P10" i="1"/>
  <c r="P9" i="1"/>
  <c r="L8" i="1"/>
  <c r="P8" i="1"/>
  <c r="L7" i="1"/>
  <c r="P7" i="1"/>
  <c r="L6" i="1"/>
  <c r="P6" i="1"/>
  <c r="L5" i="1"/>
  <c r="P5" i="1"/>
  <c r="P34" i="1"/>
  <c r="P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5" i="1"/>
  <c r="L17" i="1"/>
  <c r="K17" i="1"/>
  <c r="P12" i="1"/>
  <c r="P11" i="1"/>
  <c r="P4" i="1"/>
  <c r="K9" i="1"/>
  <c r="L9" i="1"/>
  <c r="L10" i="1"/>
  <c r="K10" i="1"/>
  <c r="K11" i="1"/>
  <c r="K5" i="1"/>
  <c r="K6" i="1"/>
  <c r="K7" i="1"/>
  <c r="K8" i="1"/>
  <c r="L11" i="1"/>
  <c r="K12" i="1"/>
  <c r="K13" i="1"/>
  <c r="L4" i="1"/>
  <c r="K4" i="1"/>
  <c r="O14" i="1"/>
  <c r="N14" i="1"/>
  <c r="J14" i="1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P11" i="2"/>
  <c r="O11" i="2"/>
  <c r="N11" i="2"/>
  <c r="M11" i="2"/>
  <c r="L11" i="2"/>
  <c r="K11" i="2"/>
  <c r="J11" i="2"/>
  <c r="P10" i="2"/>
  <c r="O10" i="2"/>
  <c r="N10" i="2"/>
  <c r="M10" i="2"/>
  <c r="L10" i="2"/>
  <c r="K10" i="2"/>
  <c r="J10" i="2"/>
  <c r="P9" i="2"/>
  <c r="O9" i="2"/>
  <c r="N9" i="2"/>
  <c r="M9" i="2"/>
  <c r="L9" i="2"/>
  <c r="K9" i="2"/>
  <c r="J9" i="2"/>
  <c r="P8" i="2"/>
  <c r="O8" i="2"/>
  <c r="N8" i="2"/>
  <c r="M8" i="2"/>
  <c r="L8" i="2"/>
  <c r="K8" i="2"/>
  <c r="J8" i="2"/>
  <c r="P7" i="2"/>
  <c r="O7" i="2"/>
  <c r="N7" i="2"/>
  <c r="M7" i="2"/>
  <c r="L7" i="2"/>
  <c r="K7" i="2"/>
  <c r="J7" i="2"/>
  <c r="P6" i="2"/>
  <c r="O6" i="2"/>
  <c r="N6" i="2"/>
  <c r="M6" i="2"/>
  <c r="L6" i="2"/>
  <c r="K6" i="2"/>
  <c r="J6" i="2"/>
  <c r="P5" i="2"/>
  <c r="O5" i="2"/>
  <c r="N5" i="2"/>
  <c r="M5" i="2"/>
  <c r="L5" i="2"/>
  <c r="K5" i="2"/>
  <c r="J5" i="2"/>
  <c r="P4" i="2"/>
  <c r="O4" i="2"/>
  <c r="N4" i="2"/>
  <c r="M4" i="2"/>
  <c r="L4" i="2"/>
  <c r="K4" i="2"/>
  <c r="J4" i="2"/>
  <c r="P3" i="2"/>
  <c r="O3" i="2"/>
  <c r="N3" i="2"/>
  <c r="M3" i="2"/>
  <c r="L3" i="2"/>
  <c r="K3" i="2"/>
  <c r="J3" i="2"/>
  <c r="D13" i="3"/>
  <c r="C13" i="3"/>
  <c r="B13" i="3"/>
  <c r="P12" i="3"/>
  <c r="O12" i="3"/>
  <c r="N12" i="3"/>
  <c r="M12" i="3"/>
  <c r="L12" i="3"/>
  <c r="K12" i="3"/>
  <c r="J12" i="3"/>
  <c r="P11" i="3"/>
  <c r="O11" i="3"/>
  <c r="N11" i="3"/>
  <c r="M11" i="3"/>
  <c r="L11" i="3"/>
  <c r="K11" i="3"/>
  <c r="J11" i="3"/>
  <c r="P10" i="3"/>
  <c r="O10" i="3"/>
  <c r="N10" i="3"/>
  <c r="M10" i="3"/>
  <c r="L10" i="3"/>
  <c r="K10" i="3"/>
  <c r="J10" i="3"/>
  <c r="P9" i="3"/>
  <c r="O9" i="3"/>
  <c r="N9" i="3"/>
  <c r="M9" i="3"/>
  <c r="L9" i="3"/>
  <c r="K9" i="3"/>
  <c r="J9" i="3"/>
  <c r="P8" i="3"/>
  <c r="O8" i="3"/>
  <c r="N8" i="3"/>
  <c r="M8" i="3"/>
  <c r="L8" i="3"/>
  <c r="K8" i="3"/>
  <c r="J8" i="3"/>
  <c r="P7" i="3"/>
  <c r="O7" i="3"/>
  <c r="N7" i="3"/>
  <c r="M7" i="3"/>
  <c r="L7" i="3"/>
  <c r="K7" i="3"/>
  <c r="J7" i="3"/>
  <c r="P6" i="3"/>
  <c r="O6" i="3"/>
  <c r="N6" i="3"/>
  <c r="M6" i="3"/>
  <c r="L6" i="3"/>
  <c r="K6" i="3"/>
  <c r="J6" i="3"/>
  <c r="P5" i="3"/>
  <c r="O5" i="3"/>
  <c r="N5" i="3"/>
  <c r="M5" i="3"/>
  <c r="L5" i="3"/>
  <c r="K5" i="3"/>
  <c r="J5" i="3"/>
  <c r="P4" i="3"/>
  <c r="O4" i="3"/>
  <c r="N4" i="3"/>
  <c r="M4" i="3"/>
  <c r="L4" i="3"/>
  <c r="K4" i="3"/>
  <c r="J4" i="3"/>
  <c r="P3" i="3"/>
  <c r="O3" i="3"/>
  <c r="N3" i="3"/>
  <c r="M3" i="3"/>
  <c r="L3" i="3"/>
  <c r="K3" i="3"/>
  <c r="J3" i="3"/>
  <c r="I14" i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<sst xmlns="http://schemas.openxmlformats.org/spreadsheetml/2006/main" count="259" uniqueCount="81">
  <si>
    <t>Specimen</t>
  </si>
  <si>
    <t>Constant</t>
  </si>
  <si>
    <t>Spec1*Constant</t>
  </si>
  <si>
    <t>Spec2*Constant</t>
  </si>
  <si>
    <t>Spec3*Constant</t>
  </si>
  <si>
    <t>Spec4*Constant</t>
  </si>
  <si>
    <t>Spec5*Constant</t>
  </si>
  <si>
    <t>Spec6*Constant</t>
  </si>
  <si>
    <t>Spec7*Constant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</si>
  <si>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</si>
  <si>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</si>
  <si>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</si>
  <si>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</si>
  <si>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</si>
  <si>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</si>
  <si>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</si>
  <si>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</si>
  <si>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</si>
  <si>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</si>
  <si>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Total</t>
  </si>
  <si>
    <t>Spec2*constant</t>
  </si>
  <si>
    <t>LOI</t>
  </si>
  <si>
    <t>Sr</t>
  </si>
  <si>
    <t>Zr</t>
  </si>
  <si>
    <t>V</t>
  </si>
  <si>
    <t>Cr</t>
  </si>
  <si>
    <t>Cu</t>
  </si>
  <si>
    <t>Co</t>
  </si>
  <si>
    <t>Ni</t>
  </si>
  <si>
    <t>Rb</t>
  </si>
  <si>
    <t>Y</t>
  </si>
  <si>
    <t>Nb</t>
  </si>
  <si>
    <t>Ga</t>
  </si>
  <si>
    <t>Zn</t>
  </si>
  <si>
    <t>Ba</t>
  </si>
  <si>
    <t>La</t>
  </si>
  <si>
    <t>Ce</t>
  </si>
  <si>
    <t>U</t>
  </si>
  <si>
    <t>Th</t>
  </si>
  <si>
    <t>Sc</t>
  </si>
  <si>
    <t>Pb</t>
  </si>
  <si>
    <t>USGS 142</t>
  </si>
  <si>
    <t>&lt;1</t>
  </si>
  <si>
    <t>&lt;0.5</t>
  </si>
  <si>
    <t>Butte-1</t>
  </si>
  <si>
    <t>Butte-2</t>
  </si>
  <si>
    <t>Basalt</t>
  </si>
  <si>
    <t>Rhyolite</t>
  </si>
  <si>
    <t>Kilgore Tuff</t>
  </si>
  <si>
    <t>Average</t>
  </si>
  <si>
    <t>std</t>
  </si>
  <si>
    <t>75.8-76.6</t>
  </si>
  <si>
    <t>0.14-0.28</t>
  </si>
  <si>
    <t>12.2-12.5</t>
  </si>
  <si>
    <t>1.3-2.1</t>
  </si>
  <si>
    <t>0.02-0,04</t>
  </si>
  <si>
    <t>0.04-0.19</t>
  </si>
  <si>
    <t>0.44-0.81</t>
  </si>
  <si>
    <t>3.1-3.8</t>
  </si>
  <si>
    <t>5.1-5.7</t>
  </si>
  <si>
    <t>0.03-0.04</t>
  </si>
  <si>
    <t>162-168</t>
  </si>
  <si>
    <t>Pref avg</t>
  </si>
  <si>
    <t>18-34</t>
  </si>
  <si>
    <t>766-973</t>
  </si>
  <si>
    <t>301-395</t>
  </si>
  <si>
    <t>26-27</t>
  </si>
  <si>
    <t>Butte Quarry Tuff</t>
  </si>
  <si>
    <t>Borehole</t>
  </si>
  <si>
    <t>Green = reasonable overlap</t>
  </si>
  <si>
    <t xml:space="preserve">Yellow = marginal </t>
  </si>
  <si>
    <t>Red = well outside of  reasonable overlap</t>
  </si>
  <si>
    <t>by vertical changes in Fe, Mg, Zr</t>
  </si>
  <si>
    <t>NOTE: Marginally some possibility of weak 'normal' zoning of ignimbrite sheet inicated</t>
  </si>
  <si>
    <t xml:space="preserve">Although similar in many respects, </t>
  </si>
  <si>
    <t>correlation seems unlikely given</t>
  </si>
  <si>
    <t xml:space="preserve"> differences in Sr and Th</t>
  </si>
  <si>
    <t xml:space="preserve">many differences in major and </t>
  </si>
  <si>
    <t>trace element conc</t>
  </si>
  <si>
    <t>Correlation very  unlikely owing to</t>
  </si>
  <si>
    <t>Correlation very unlikely owing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</si>
</sst>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Geneva"/>
    </font>
    <font>
      <sz val="9"/>
      <name val="Helvetica"/>
    </font>
    <font>
      <b/>
      <sz val="10"/>
      <name val="Helvetica"/>
    </font>
    <font>
      <b/>
      <sz val="9"/>
      <name val="Helvetica"/>
    </font>
    <font>
      <sz val="8"/>
      <name val="Verdana"/>
    </font>
    <font>
      <u/>
      <sz val="10"/>
      <color theme="10"/>
      <name val="Geneva"/>
    </font>
    <font>
      <u/>
      <sz val="10"/>
      <color theme="11"/>
      <name val="Geneva"/>
    </font>
    <font>
      <sz val="9"/>
      <color rgb="FFFF0000"/>
      <name val="Helvetica"/>
    </font>
    <font>
      <sz val="10"/>
      <name val="Helvetica"/>
    </font>
    <font>
      <b/>
      <sz val="9"/>
      <color rgb="FFFF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2"/>
  <sheetViews>
    <sheetView tabSelected="1" showRuler="0" topLeftCell="A9" workbookViewId="0">
      <selection activeCell="R38" sqref="R38"/>
    </sheetView>
  </sheetViews>
  <sheetFormatPr baseColWidth="10" defaultRowHeight="19" customHeight="1" x14ac:dyDescent="0"/>
  <cols>
    <col min="1" max="1" width="10.7109375" style="2"/>
    <col min="2" max="11" width="8.28515625" style="13" customWidth="1"/>
    <col min="12" max="12" width="4.28515625" style="13" customWidth="1"/>
    <col min="13" max="15" width="8.28515625" style="13" customWidth="1"/>
    <col min="16" max="16" width="10.7109375" style="13"/>
    <col min="17" max="17" width="8.28515625" style="13" customWidth="1"/>
    <col min="18" max="19" width="10.7109375" style="19"/>
    <col min="20" max="16384" width="10.7109375" style="1"/>
  </cols>
  <sheetData>
    <row r="1" spans="1:19" ht="19" customHeight="1">
      <c r="A1" s="3"/>
      <c r="B1" s="9" t="s">
        <v>41</v>
      </c>
      <c r="C1" s="9" t="s">
        <v>41</v>
      </c>
      <c r="D1" s="9"/>
      <c r="E1" s="9" t="s">
        <v>41</v>
      </c>
      <c r="F1" s="9" t="s">
        <v>41</v>
      </c>
      <c r="G1" s="9" t="s">
        <v>41</v>
      </c>
      <c r="H1" s="9" t="s">
        <v>41</v>
      </c>
      <c r="I1" s="9" t="s">
        <v>41</v>
      </c>
      <c r="J1" s="9" t="s">
        <v>41</v>
      </c>
      <c r="K1" s="27" t="s">
        <v>68</v>
      </c>
      <c r="L1" s="9"/>
      <c r="M1" s="28"/>
      <c r="N1" s="9"/>
      <c r="O1" s="9"/>
      <c r="P1" s="58"/>
      <c r="Q1" s="28"/>
      <c r="R1" s="19" t="s">
        <v>68</v>
      </c>
      <c r="S1" s="31"/>
    </row>
    <row r="2" spans="1:19" ht="19" customHeight="1">
      <c r="A2" s="1"/>
      <c r="B2" s="13" t="s">
        <v>46</v>
      </c>
      <c r="C2" s="13" t="s">
        <v>46</v>
      </c>
      <c r="E2" s="13" t="s">
        <v>47</v>
      </c>
      <c r="F2" s="13" t="s">
        <v>47</v>
      </c>
      <c r="G2" s="13" t="s">
        <v>47</v>
      </c>
      <c r="H2" s="13" t="s">
        <v>47</v>
      </c>
      <c r="I2" s="13" t="s">
        <v>47</v>
      </c>
      <c r="J2" s="13" t="s">
        <v>47</v>
      </c>
      <c r="K2" s="29" t="s">
        <v>41</v>
      </c>
      <c r="L2" s="30"/>
      <c r="M2" s="31" t="s">
        <v>48</v>
      </c>
      <c r="N2" s="13" t="s">
        <v>47</v>
      </c>
      <c r="O2" s="13" t="s">
        <v>47</v>
      </c>
      <c r="P2" s="27" t="s">
        <v>67</v>
      </c>
      <c r="Q2" s="31" t="s">
        <v>48</v>
      </c>
      <c r="R2" s="19" t="s">
        <v>41</v>
      </c>
      <c r="S2" s="31" t="s">
        <v>67</v>
      </c>
    </row>
    <row r="3" spans="1:19" ht="19" customHeight="1" thickBot="1">
      <c r="A3" s="4" t="s">
        <v>0</v>
      </c>
      <c r="B3" s="5">
        <v>1154</v>
      </c>
      <c r="C3" s="5">
        <v>1166</v>
      </c>
      <c r="D3" s="5"/>
      <c r="E3" s="5">
        <v>1394</v>
      </c>
      <c r="F3" s="5">
        <v>1453</v>
      </c>
      <c r="G3" s="5">
        <v>1475</v>
      </c>
      <c r="H3" s="5">
        <v>1824</v>
      </c>
      <c r="I3" s="5">
        <v>1862</v>
      </c>
      <c r="J3" s="5">
        <v>1879</v>
      </c>
      <c r="K3" s="32" t="s">
        <v>62</v>
      </c>
      <c r="L3" s="5" t="s">
        <v>50</v>
      </c>
      <c r="M3" s="33" t="s">
        <v>49</v>
      </c>
      <c r="N3" s="5" t="s">
        <v>44</v>
      </c>
      <c r="O3" s="5" t="s">
        <v>45</v>
      </c>
      <c r="P3" s="62" t="s">
        <v>62</v>
      </c>
      <c r="Q3" s="33" t="s">
        <v>49</v>
      </c>
      <c r="R3" s="63" t="s">
        <v>62</v>
      </c>
      <c r="S3" s="64" t="s">
        <v>62</v>
      </c>
    </row>
    <row r="4" spans="1:19" ht="19" customHeight="1" thickTop="1">
      <c r="A4" s="2" t="s">
        <v>9</v>
      </c>
      <c r="B4" s="6">
        <v>47.14</v>
      </c>
      <c r="C4" s="6">
        <v>47.01</v>
      </c>
      <c r="D4" s="6"/>
      <c r="E4" s="6">
        <v>75.069999999999993</v>
      </c>
      <c r="F4" s="6">
        <v>76.069999999999993</v>
      </c>
      <c r="G4" s="6">
        <v>75.97</v>
      </c>
      <c r="H4" s="6">
        <v>76.790000000000006</v>
      </c>
      <c r="I4" s="6">
        <v>76.11</v>
      </c>
      <c r="J4" s="6">
        <v>74.55</v>
      </c>
      <c r="K4" s="34">
        <f>AVERAGE(E4:J4)</f>
        <v>75.760000000000005</v>
      </c>
      <c r="L4" s="35">
        <f>STDEV(E4:J4)</f>
        <v>0.80793564100119064</v>
      </c>
      <c r="M4" s="36" t="s">
        <v>51</v>
      </c>
      <c r="N4" s="6">
        <v>74.81</v>
      </c>
      <c r="O4" s="6">
        <v>74.569999999999993</v>
      </c>
      <c r="P4" s="37">
        <f>AVERAGE(N4:O4)</f>
        <v>74.69</v>
      </c>
      <c r="Q4" s="38" t="s">
        <v>51</v>
      </c>
      <c r="R4" s="20">
        <v>75.760000000000005</v>
      </c>
      <c r="S4" s="65">
        <v>74.69</v>
      </c>
    </row>
    <row r="5" spans="1:19" ht="19" customHeight="1">
      <c r="A5" s="2" t="s">
        <v>10</v>
      </c>
      <c r="B5" s="6">
        <v>1.68</v>
      </c>
      <c r="C5" s="6">
        <v>1.7</v>
      </c>
      <c r="D5" s="6"/>
      <c r="E5" s="6">
        <v>0.28000000000000003</v>
      </c>
      <c r="F5" s="6">
        <v>0.28000000000000003</v>
      </c>
      <c r="G5" s="6">
        <v>0.26</v>
      </c>
      <c r="H5" s="6">
        <v>0.2</v>
      </c>
      <c r="I5" s="6">
        <v>0.21</v>
      </c>
      <c r="J5" s="6">
        <v>0.23</v>
      </c>
      <c r="K5" s="34">
        <f t="shared" ref="K5:K13" si="0">AVERAGE(E5:J5)</f>
        <v>0.24333333333333332</v>
      </c>
      <c r="L5" s="35">
        <f t="shared" ref="L5:L13" si="1">STDEV(E5:J5)</f>
        <v>3.5023801430836818E-2</v>
      </c>
      <c r="M5" s="36" t="s">
        <v>52</v>
      </c>
      <c r="N5" s="6">
        <v>0.37</v>
      </c>
      <c r="O5" s="6">
        <v>0.41</v>
      </c>
      <c r="P5" s="37">
        <f t="shared" ref="P5:P13" si="2">AVERAGE(N5:O5)</f>
        <v>0.39</v>
      </c>
      <c r="Q5" s="38" t="s">
        <v>52</v>
      </c>
      <c r="R5" s="25">
        <v>0.24333333333333332</v>
      </c>
      <c r="S5" s="71">
        <v>0.39</v>
      </c>
    </row>
    <row r="6" spans="1:19" ht="19" customHeight="1">
      <c r="A6" s="2" t="s">
        <v>11</v>
      </c>
      <c r="B6" s="6">
        <v>14.65</v>
      </c>
      <c r="C6" s="6">
        <v>14.73</v>
      </c>
      <c r="D6" s="6"/>
      <c r="E6" s="6">
        <v>12.5</v>
      </c>
      <c r="F6" s="6">
        <v>12.26</v>
      </c>
      <c r="G6" s="6">
        <v>12.48</v>
      </c>
      <c r="H6" s="6">
        <v>12.47</v>
      </c>
      <c r="I6" s="6">
        <v>12.52</v>
      </c>
      <c r="J6" s="6">
        <v>12.99</v>
      </c>
      <c r="K6" s="34">
        <f t="shared" si="0"/>
        <v>12.536666666666664</v>
      </c>
      <c r="L6" s="35">
        <f t="shared" si="1"/>
        <v>0.24138489320308906</v>
      </c>
      <c r="M6" s="36" t="s">
        <v>53</v>
      </c>
      <c r="N6" s="6">
        <v>12.44</v>
      </c>
      <c r="O6" s="6">
        <v>12.05</v>
      </c>
      <c r="P6" s="34">
        <f t="shared" si="2"/>
        <v>12.245000000000001</v>
      </c>
      <c r="Q6" s="36" t="s">
        <v>53</v>
      </c>
      <c r="R6" s="22">
        <v>12.536666666666664</v>
      </c>
      <c r="S6" s="70">
        <v>12.245000000000001</v>
      </c>
    </row>
    <row r="7" spans="1:19" ht="19" customHeight="1">
      <c r="A7" s="2" t="s">
        <v>12</v>
      </c>
      <c r="B7" s="6">
        <v>14.49</v>
      </c>
      <c r="C7" s="6">
        <v>14.73</v>
      </c>
      <c r="D7" s="6"/>
      <c r="E7" s="6">
        <v>2.23</v>
      </c>
      <c r="F7" s="6">
        <v>2.16</v>
      </c>
      <c r="G7" s="6">
        <v>1.91</v>
      </c>
      <c r="H7" s="6">
        <v>1.61</v>
      </c>
      <c r="I7" s="6">
        <v>1.53</v>
      </c>
      <c r="J7" s="6">
        <v>1.71</v>
      </c>
      <c r="K7" s="34">
        <f t="shared" si="0"/>
        <v>1.8583333333333336</v>
      </c>
      <c r="L7" s="35">
        <f t="shared" si="1"/>
        <v>0.29095818714493094</v>
      </c>
      <c r="M7" s="36" t="s">
        <v>54</v>
      </c>
      <c r="N7" s="6">
        <v>2.4</v>
      </c>
      <c r="O7" s="6">
        <v>2.97</v>
      </c>
      <c r="P7" s="59">
        <f t="shared" si="2"/>
        <v>2.6850000000000001</v>
      </c>
      <c r="Q7" s="60" t="s">
        <v>54</v>
      </c>
      <c r="R7" s="25">
        <v>1.8583333333333336</v>
      </c>
      <c r="S7" s="72">
        <v>2.6850000000000001</v>
      </c>
    </row>
    <row r="8" spans="1:19" ht="19" customHeight="1">
      <c r="A8" s="2" t="s">
        <v>13</v>
      </c>
      <c r="B8" s="6">
        <v>0.22</v>
      </c>
      <c r="C8" s="6">
        <v>0.23</v>
      </c>
      <c r="D8" s="6"/>
      <c r="E8" s="6">
        <v>0.06</v>
      </c>
      <c r="F8" s="6">
        <v>0.06</v>
      </c>
      <c r="G8" s="6">
        <v>0.06</v>
      </c>
      <c r="H8" s="6">
        <v>0.04</v>
      </c>
      <c r="I8" s="6">
        <v>0.05</v>
      </c>
      <c r="J8" s="6">
        <v>0.06</v>
      </c>
      <c r="K8" s="37">
        <f t="shared" si="0"/>
        <v>5.5E-2</v>
      </c>
      <c r="L8" s="35">
        <f t="shared" si="1"/>
        <v>8.3666002653407512E-3</v>
      </c>
      <c r="M8" s="38" t="s">
        <v>55</v>
      </c>
      <c r="N8" s="6">
        <v>0.06</v>
      </c>
      <c r="O8" s="6">
        <v>0.09</v>
      </c>
      <c r="P8" s="37">
        <f t="shared" si="2"/>
        <v>7.4999999999999997E-2</v>
      </c>
      <c r="Q8" s="38" t="s">
        <v>55</v>
      </c>
      <c r="R8" s="20">
        <v>5.5E-2</v>
      </c>
      <c r="S8" s="66">
        <v>7.4999999999999997E-2</v>
      </c>
    </row>
    <row r="9" spans="1:19" ht="19" customHeight="1">
      <c r="A9" s="2" t="s">
        <v>14</v>
      </c>
      <c r="B9" s="6">
        <v>8.65</v>
      </c>
      <c r="C9" s="6">
        <v>8.43</v>
      </c>
      <c r="D9" s="6"/>
      <c r="E9" s="6">
        <v>0.32</v>
      </c>
      <c r="F9" s="6">
        <v>0.26</v>
      </c>
      <c r="G9" s="6">
        <v>0.18</v>
      </c>
      <c r="H9" s="6">
        <v>0.27</v>
      </c>
      <c r="I9" s="6">
        <v>0.28000000000000003</v>
      </c>
      <c r="J9" s="16">
        <v>1.17</v>
      </c>
      <c r="K9" s="37">
        <f>AVERAGE(E9:I9)</f>
        <v>0.26200000000000001</v>
      </c>
      <c r="L9" s="35">
        <f>STDEV(E9:I9)</f>
        <v>5.1185935568279016E-2</v>
      </c>
      <c r="M9" s="38" t="s">
        <v>56</v>
      </c>
      <c r="N9" s="6">
        <v>0.27</v>
      </c>
      <c r="O9" s="6">
        <v>0.34</v>
      </c>
      <c r="P9" s="59">
        <f t="shared" si="2"/>
        <v>0.30500000000000005</v>
      </c>
      <c r="Q9" s="60" t="s">
        <v>56</v>
      </c>
      <c r="R9" s="20">
        <v>0.26200000000000001</v>
      </c>
      <c r="S9" s="66">
        <v>0.30500000000000005</v>
      </c>
    </row>
    <row r="10" spans="1:19" ht="19" customHeight="1">
      <c r="A10" s="2" t="s">
        <v>15</v>
      </c>
      <c r="B10" s="6">
        <v>10.039999999999999</v>
      </c>
      <c r="C10" s="6">
        <v>10.08</v>
      </c>
      <c r="D10" s="6"/>
      <c r="E10" s="6">
        <v>0.84</v>
      </c>
      <c r="F10" s="6">
        <v>0.83</v>
      </c>
      <c r="G10" s="6">
        <v>0.7</v>
      </c>
      <c r="H10" s="6">
        <v>0.55000000000000004</v>
      </c>
      <c r="I10" s="6">
        <v>0.75</v>
      </c>
      <c r="J10" s="16">
        <v>1.95</v>
      </c>
      <c r="K10" s="34">
        <f>AVERAGE(E10:I10)</f>
        <v>0.73399999999999999</v>
      </c>
      <c r="L10" s="35">
        <f>STDEV(E10:I10)</f>
        <v>0.11802542099056457</v>
      </c>
      <c r="M10" s="36" t="s">
        <v>57</v>
      </c>
      <c r="N10" s="6">
        <v>1.38</v>
      </c>
      <c r="O10" s="6">
        <v>1.46</v>
      </c>
      <c r="P10" s="59">
        <f t="shared" si="2"/>
        <v>1.42</v>
      </c>
      <c r="Q10" s="60" t="s">
        <v>57</v>
      </c>
      <c r="R10" s="25">
        <v>0.73399999999999999</v>
      </c>
      <c r="S10" s="71">
        <v>1.42</v>
      </c>
    </row>
    <row r="11" spans="1:19" ht="19" customHeight="1">
      <c r="A11" s="2" t="s">
        <v>16</v>
      </c>
      <c r="B11" s="6">
        <v>2.4700000000000002</v>
      </c>
      <c r="C11" s="6">
        <v>2.6</v>
      </c>
      <c r="D11" s="6"/>
      <c r="E11" s="16">
        <v>2.85</v>
      </c>
      <c r="F11" s="6">
        <v>3.54</v>
      </c>
      <c r="G11" s="6">
        <v>3.6</v>
      </c>
      <c r="H11" s="6">
        <v>3.33</v>
      </c>
      <c r="I11" s="16">
        <v>2.95</v>
      </c>
      <c r="J11" s="16">
        <v>2.25</v>
      </c>
      <c r="K11" s="34">
        <f>AVERAGE(F11:H11)</f>
        <v>3.49</v>
      </c>
      <c r="L11" s="35">
        <f t="shared" si="1"/>
        <v>0.51047690120775158</v>
      </c>
      <c r="M11" s="36" t="s">
        <v>58</v>
      </c>
      <c r="N11" s="16">
        <v>2.84</v>
      </c>
      <c r="O11" s="6">
        <v>3.33</v>
      </c>
      <c r="P11" s="34">
        <f>O11</f>
        <v>3.33</v>
      </c>
      <c r="Q11" s="36" t="s">
        <v>58</v>
      </c>
      <c r="R11" s="20">
        <v>3.49</v>
      </c>
      <c r="S11" s="65">
        <v>3.33</v>
      </c>
    </row>
    <row r="12" spans="1:19" ht="19" customHeight="1">
      <c r="A12" s="2" t="s">
        <v>17</v>
      </c>
      <c r="B12" s="6">
        <v>0.4</v>
      </c>
      <c r="C12" s="6">
        <v>0.38</v>
      </c>
      <c r="D12" s="6"/>
      <c r="E12" s="6">
        <v>5.73</v>
      </c>
      <c r="F12" s="6">
        <v>4.67</v>
      </c>
      <c r="G12" s="6">
        <v>4.84</v>
      </c>
      <c r="H12" s="6">
        <v>4.8899999999999997</v>
      </c>
      <c r="I12" s="6">
        <v>5.54</v>
      </c>
      <c r="J12" s="6">
        <v>5.18</v>
      </c>
      <c r="K12" s="34">
        <f t="shared" si="0"/>
        <v>5.1416666666666666</v>
      </c>
      <c r="L12" s="35">
        <f t="shared" si="1"/>
        <v>0.42025785735268156</v>
      </c>
      <c r="M12" s="36" t="s">
        <v>59</v>
      </c>
      <c r="N12" s="16">
        <v>5.44</v>
      </c>
      <c r="O12" s="6">
        <v>4.7300000000000004</v>
      </c>
      <c r="P12" s="37">
        <f>O12</f>
        <v>4.7300000000000004</v>
      </c>
      <c r="Q12" s="38" t="s">
        <v>59</v>
      </c>
      <c r="R12" s="20">
        <v>5.1416666666666666</v>
      </c>
      <c r="S12" s="65">
        <v>4.7300000000000004</v>
      </c>
    </row>
    <row r="13" spans="1:19" ht="19" customHeight="1">
      <c r="A13" s="2" t="s">
        <v>18</v>
      </c>
      <c r="B13" s="6">
        <v>0.28000000000000003</v>
      </c>
      <c r="C13" s="6">
        <v>0.28000000000000003</v>
      </c>
      <c r="D13" s="6"/>
      <c r="E13" s="6">
        <v>0.04</v>
      </c>
      <c r="F13" s="6">
        <v>0.04</v>
      </c>
      <c r="G13" s="6">
        <v>0.04</v>
      </c>
      <c r="H13" s="6">
        <v>0.03</v>
      </c>
      <c r="I13" s="6">
        <v>0.03</v>
      </c>
      <c r="J13" s="6">
        <v>0.04</v>
      </c>
      <c r="K13" s="34">
        <f t="shared" si="0"/>
        <v>3.6666666666666667E-2</v>
      </c>
      <c r="L13" s="35">
        <f t="shared" si="1"/>
        <v>5.1639777949432242E-3</v>
      </c>
      <c r="M13" s="36" t="s">
        <v>60</v>
      </c>
      <c r="N13" s="6">
        <v>0.06</v>
      </c>
      <c r="O13" s="6">
        <v>7.0000000000000007E-2</v>
      </c>
      <c r="P13" s="37">
        <f t="shared" si="2"/>
        <v>6.5000000000000002E-2</v>
      </c>
      <c r="Q13" s="38" t="s">
        <v>60</v>
      </c>
      <c r="R13" s="20">
        <v>3.6666666666666667E-2</v>
      </c>
      <c r="S13" s="66">
        <v>6.5000000000000002E-2</v>
      </c>
    </row>
    <row r="14" spans="1:19" ht="19" customHeight="1">
      <c r="A14" s="2" t="s">
        <v>19</v>
      </c>
      <c r="B14" s="17">
        <f t="shared" ref="B14:O14" si="3">SUM(B4:B13)</f>
        <v>100.02000000000001</v>
      </c>
      <c r="C14" s="17">
        <f t="shared" si="3"/>
        <v>100.17</v>
      </c>
      <c r="D14" s="17"/>
      <c r="E14" s="17">
        <f t="shared" si="3"/>
        <v>99.92</v>
      </c>
      <c r="F14" s="17">
        <f t="shared" si="3"/>
        <v>100.17000000000002</v>
      </c>
      <c r="G14" s="17">
        <f t="shared" si="3"/>
        <v>100.04000000000002</v>
      </c>
      <c r="H14" s="17">
        <f t="shared" si="3"/>
        <v>100.18</v>
      </c>
      <c r="I14" s="17">
        <f t="shared" si="3"/>
        <v>99.97</v>
      </c>
      <c r="J14" s="17">
        <f t="shared" si="3"/>
        <v>100.13000000000001</v>
      </c>
      <c r="K14" s="39"/>
      <c r="L14" s="35"/>
      <c r="M14" s="40"/>
      <c r="N14" s="17">
        <f t="shared" si="3"/>
        <v>100.07000000000001</v>
      </c>
      <c r="O14" s="17">
        <f t="shared" si="3"/>
        <v>100.01999999999998</v>
      </c>
      <c r="P14" s="27"/>
      <c r="Q14" s="40"/>
      <c r="R14" s="18"/>
      <c r="S14" s="31"/>
    </row>
    <row r="15" spans="1:19" ht="19" customHeight="1">
      <c r="A15" s="2" t="s">
        <v>21</v>
      </c>
      <c r="B15" s="6">
        <v>2.81</v>
      </c>
      <c r="C15" s="6">
        <v>1.83</v>
      </c>
      <c r="D15" s="6"/>
      <c r="E15" s="6">
        <v>2.94</v>
      </c>
      <c r="F15" s="6">
        <v>0.44</v>
      </c>
      <c r="G15" s="6">
        <v>0.27</v>
      </c>
      <c r="H15" s="6">
        <v>1.05</v>
      </c>
      <c r="I15" s="6">
        <v>3.02</v>
      </c>
      <c r="J15" s="16">
        <v>8.65</v>
      </c>
      <c r="K15" s="41"/>
      <c r="L15" s="42"/>
      <c r="M15" s="43"/>
      <c r="N15" s="16">
        <v>3.44</v>
      </c>
      <c r="O15" s="6">
        <v>1.36</v>
      </c>
      <c r="P15" s="27"/>
      <c r="Q15" s="43"/>
      <c r="R15" s="18"/>
      <c r="S15" s="31"/>
    </row>
    <row r="16" spans="1:19" ht="19" customHeight="1">
      <c r="B16" s="6"/>
      <c r="C16" s="6"/>
      <c r="D16" s="6"/>
      <c r="E16" s="6"/>
      <c r="F16" s="6"/>
      <c r="G16" s="6"/>
      <c r="H16" s="6"/>
      <c r="I16" s="6"/>
      <c r="J16" s="6"/>
      <c r="K16" s="39"/>
      <c r="L16" s="35"/>
      <c r="M16" s="40"/>
      <c r="N16" s="6"/>
      <c r="O16" s="6"/>
      <c r="P16" s="27"/>
      <c r="Q16" s="40"/>
      <c r="R16" s="18"/>
      <c r="S16" s="31"/>
    </row>
    <row r="17" spans="1:19" s="12" customFormat="1" ht="19" customHeight="1">
      <c r="A17" s="10" t="s">
        <v>29</v>
      </c>
      <c r="B17" s="11">
        <v>6.2</v>
      </c>
      <c r="C17" s="11">
        <v>5.2</v>
      </c>
      <c r="D17" s="11"/>
      <c r="E17" s="11">
        <v>177.5</v>
      </c>
      <c r="F17" s="11">
        <v>185.3</v>
      </c>
      <c r="G17" s="11">
        <v>188.6</v>
      </c>
      <c r="H17" s="11">
        <v>190.8</v>
      </c>
      <c r="I17" s="11">
        <v>192.5</v>
      </c>
      <c r="J17" s="11">
        <v>157.5</v>
      </c>
      <c r="K17" s="44">
        <f>AVERAGE(E17:J17)</f>
        <v>182.03333333333333</v>
      </c>
      <c r="L17" s="45">
        <f>STDEV(E17:J17)</f>
        <v>13.134940679982789</v>
      </c>
      <c r="M17" s="46" t="s">
        <v>61</v>
      </c>
      <c r="N17" s="11">
        <v>169.3</v>
      </c>
      <c r="O17" s="11">
        <v>166.2</v>
      </c>
      <c r="P17" s="51">
        <f>AVERAGE(N17:O17)</f>
        <v>167.75</v>
      </c>
      <c r="Q17" s="61" t="s">
        <v>61</v>
      </c>
      <c r="R17" s="21">
        <v>182.03333333333333</v>
      </c>
      <c r="S17" s="67">
        <v>167.75</v>
      </c>
    </row>
    <row r="18" spans="1:19" ht="19" customHeight="1">
      <c r="A18" s="2" t="s">
        <v>22</v>
      </c>
      <c r="B18" s="8">
        <v>232</v>
      </c>
      <c r="C18" s="8">
        <v>228</v>
      </c>
      <c r="D18" s="8"/>
      <c r="E18" s="8">
        <v>50</v>
      </c>
      <c r="F18" s="8">
        <v>59</v>
      </c>
      <c r="G18" s="8">
        <v>58</v>
      </c>
      <c r="H18" s="8">
        <v>53</v>
      </c>
      <c r="I18" s="8">
        <v>44</v>
      </c>
      <c r="J18" s="8">
        <v>96</v>
      </c>
      <c r="K18" s="47">
        <f t="shared" ref="K18:K35" si="4">AVERAGE(E18:J18)</f>
        <v>60</v>
      </c>
      <c r="L18" s="45">
        <f t="shared" ref="L18:L35" si="5">STDEV(E18:J18)</f>
        <v>18.471599822430107</v>
      </c>
      <c r="M18" s="48" t="s">
        <v>63</v>
      </c>
      <c r="N18" s="8">
        <v>64</v>
      </c>
      <c r="O18" s="8">
        <v>93</v>
      </c>
      <c r="P18" s="47">
        <f t="shared" ref="P18:P35" si="6">AVERAGE(N18:O18)</f>
        <v>78.5</v>
      </c>
      <c r="Q18" s="48" t="s">
        <v>63</v>
      </c>
      <c r="R18" s="21">
        <v>60</v>
      </c>
      <c r="S18" s="67">
        <v>78.5</v>
      </c>
    </row>
    <row r="19" spans="1:19" s="12" customFormat="1" ht="19" customHeight="1">
      <c r="A19" s="10" t="s">
        <v>30</v>
      </c>
      <c r="B19" s="11">
        <v>38.799999999999997</v>
      </c>
      <c r="C19" s="11">
        <v>38.200000000000003</v>
      </c>
      <c r="D19" s="11"/>
      <c r="E19" s="11">
        <v>65.2</v>
      </c>
      <c r="F19" s="11">
        <v>70.5</v>
      </c>
      <c r="G19" s="11">
        <v>67.3</v>
      </c>
      <c r="H19" s="11">
        <v>61.1</v>
      </c>
      <c r="I19" s="11">
        <v>65</v>
      </c>
      <c r="J19" s="11">
        <v>66.3</v>
      </c>
      <c r="K19" s="49">
        <f t="shared" si="4"/>
        <v>65.900000000000006</v>
      </c>
      <c r="L19" s="45">
        <f t="shared" si="5"/>
        <v>3.0860978597575279</v>
      </c>
      <c r="M19" s="50"/>
      <c r="N19" s="11">
        <v>73</v>
      </c>
      <c r="O19" s="11">
        <v>78.8</v>
      </c>
      <c r="P19" s="49">
        <f t="shared" si="6"/>
        <v>75.900000000000006</v>
      </c>
      <c r="Q19" s="50"/>
      <c r="R19" s="21">
        <v>65.900000000000006</v>
      </c>
      <c r="S19" s="67">
        <v>75.900000000000006</v>
      </c>
    </row>
    <row r="20" spans="1:19" ht="19" customHeight="1">
      <c r="A20" s="2" t="s">
        <v>23</v>
      </c>
      <c r="B20" s="8">
        <v>152</v>
      </c>
      <c r="C20" s="8">
        <v>151</v>
      </c>
      <c r="D20" s="8"/>
      <c r="E20" s="8">
        <v>364</v>
      </c>
      <c r="F20" s="8">
        <v>349</v>
      </c>
      <c r="G20" s="8">
        <v>347</v>
      </c>
      <c r="H20" s="8">
        <v>273</v>
      </c>
      <c r="I20" s="8">
        <v>267</v>
      </c>
      <c r="J20" s="8">
        <v>268</v>
      </c>
      <c r="K20" s="51">
        <f t="shared" si="4"/>
        <v>311.33333333333331</v>
      </c>
      <c r="L20" s="45">
        <f t="shared" si="5"/>
        <v>46.427003636533279</v>
      </c>
      <c r="M20" s="52" t="s">
        <v>65</v>
      </c>
      <c r="N20" s="8">
        <v>508</v>
      </c>
      <c r="O20" s="8">
        <v>639</v>
      </c>
      <c r="P20" s="49">
        <f t="shared" si="6"/>
        <v>573.5</v>
      </c>
      <c r="Q20" s="52" t="s">
        <v>65</v>
      </c>
      <c r="R20" s="24">
        <v>311.33333333333331</v>
      </c>
      <c r="S20" s="73">
        <v>573.5</v>
      </c>
    </row>
    <row r="21" spans="1:19" ht="19" customHeight="1">
      <c r="A21" s="2" t="s">
        <v>24</v>
      </c>
      <c r="B21" s="8">
        <v>280</v>
      </c>
      <c r="C21" s="8">
        <v>281</v>
      </c>
      <c r="D21" s="8"/>
      <c r="E21" s="8">
        <v>15</v>
      </c>
      <c r="F21" s="8">
        <v>13</v>
      </c>
      <c r="G21" s="8">
        <v>22</v>
      </c>
      <c r="H21" s="8">
        <v>17</v>
      </c>
      <c r="I21" s="8">
        <v>15</v>
      </c>
      <c r="J21" s="8">
        <v>17</v>
      </c>
      <c r="K21" s="49">
        <f t="shared" si="4"/>
        <v>16.5</v>
      </c>
      <c r="L21" s="45">
        <f t="shared" si="5"/>
        <v>3.082207001484488</v>
      </c>
      <c r="M21" s="53"/>
      <c r="N21" s="8">
        <v>16</v>
      </c>
      <c r="O21" s="8">
        <v>20</v>
      </c>
      <c r="P21" s="49">
        <f t="shared" si="6"/>
        <v>18</v>
      </c>
      <c r="Q21" s="53"/>
      <c r="R21" s="23">
        <v>16.5</v>
      </c>
      <c r="S21" s="68">
        <v>18</v>
      </c>
    </row>
    <row r="22" spans="1:19" ht="19" customHeight="1">
      <c r="A22" s="2" t="s">
        <v>28</v>
      </c>
      <c r="B22" s="8">
        <v>111</v>
      </c>
      <c r="C22" s="8">
        <v>112</v>
      </c>
      <c r="D22" s="8"/>
      <c r="E22" s="8">
        <v>1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49">
        <f t="shared" si="4"/>
        <v>1.8333333333333333</v>
      </c>
      <c r="L22" s="45">
        <f t="shared" si="5"/>
        <v>0.40824829046386274</v>
      </c>
      <c r="M22" s="53"/>
      <c r="N22" s="8">
        <v>2</v>
      </c>
      <c r="O22" s="8">
        <v>1</v>
      </c>
      <c r="P22" s="49">
        <f t="shared" si="6"/>
        <v>1.5</v>
      </c>
      <c r="Q22" s="53"/>
      <c r="R22" s="23">
        <v>1.8333333333333333</v>
      </c>
      <c r="S22" s="68">
        <v>1.5</v>
      </c>
    </row>
    <row r="23" spans="1:19" ht="19" customHeight="1">
      <c r="A23" s="2" t="s">
        <v>25</v>
      </c>
      <c r="B23" s="13">
        <v>268</v>
      </c>
      <c r="C23" s="13">
        <v>261</v>
      </c>
      <c r="E23" s="13">
        <v>5</v>
      </c>
      <c r="F23" s="13">
        <v>6</v>
      </c>
      <c r="G23" s="13">
        <v>5</v>
      </c>
      <c r="H23" s="13">
        <v>3</v>
      </c>
      <c r="I23" s="13">
        <v>4</v>
      </c>
      <c r="J23" s="13">
        <v>7</v>
      </c>
      <c r="K23" s="49">
        <f t="shared" si="4"/>
        <v>5</v>
      </c>
      <c r="L23" s="45">
        <f t="shared" si="5"/>
        <v>1.4142135623730951</v>
      </c>
      <c r="M23" s="54"/>
      <c r="N23" s="13">
        <v>5</v>
      </c>
      <c r="O23" s="13">
        <v>3</v>
      </c>
      <c r="P23" s="49">
        <f t="shared" si="6"/>
        <v>4</v>
      </c>
      <c r="Q23" s="54"/>
      <c r="R23" s="23">
        <v>5</v>
      </c>
      <c r="S23" s="68">
        <v>4</v>
      </c>
    </row>
    <row r="24" spans="1:19" s="12" customFormat="1" ht="19" customHeight="1">
      <c r="A24" s="10" t="s">
        <v>31</v>
      </c>
      <c r="B24" s="11">
        <v>11.6</v>
      </c>
      <c r="C24" s="11">
        <v>12.3</v>
      </c>
      <c r="D24" s="11"/>
      <c r="E24" s="11">
        <v>57.4</v>
      </c>
      <c r="F24" s="11">
        <v>57.8</v>
      </c>
      <c r="G24" s="11">
        <v>56.6</v>
      </c>
      <c r="H24" s="11">
        <v>58.3</v>
      </c>
      <c r="I24" s="11">
        <v>58.4</v>
      </c>
      <c r="J24" s="11">
        <v>57.4</v>
      </c>
      <c r="K24" s="49">
        <f t="shared" si="4"/>
        <v>57.649999999999984</v>
      </c>
      <c r="L24" s="45">
        <f t="shared" si="5"/>
        <v>0.66858058601786996</v>
      </c>
      <c r="M24" s="50"/>
      <c r="N24" s="11">
        <v>61.9</v>
      </c>
      <c r="O24" s="11">
        <v>63.4</v>
      </c>
      <c r="P24" s="49">
        <f t="shared" si="6"/>
        <v>62.65</v>
      </c>
      <c r="Q24" s="50"/>
      <c r="R24" s="23">
        <v>57.649999999999984</v>
      </c>
      <c r="S24" s="69">
        <v>62.65</v>
      </c>
    </row>
    <row r="25" spans="1:19" s="12" customFormat="1" ht="19" customHeight="1">
      <c r="A25" s="10" t="s">
        <v>32</v>
      </c>
      <c r="B25" s="11">
        <v>18.5</v>
      </c>
      <c r="C25" s="11">
        <v>18.8</v>
      </c>
      <c r="D25" s="11"/>
      <c r="E25" s="11">
        <v>21.8</v>
      </c>
      <c r="F25" s="11">
        <v>23</v>
      </c>
      <c r="G25" s="11">
        <v>23.7</v>
      </c>
      <c r="H25" s="11">
        <v>23.1</v>
      </c>
      <c r="I25" s="11">
        <v>22.7</v>
      </c>
      <c r="J25" s="11">
        <v>22.3</v>
      </c>
      <c r="K25" s="49">
        <f t="shared" si="4"/>
        <v>22.766666666666666</v>
      </c>
      <c r="L25" s="45">
        <f t="shared" si="5"/>
        <v>0.66231915770772187</v>
      </c>
      <c r="M25" s="50"/>
      <c r="N25" s="11">
        <v>22.5</v>
      </c>
      <c r="O25" s="11">
        <v>22.7</v>
      </c>
      <c r="P25" s="49">
        <f t="shared" si="6"/>
        <v>22.6</v>
      </c>
      <c r="Q25" s="50"/>
      <c r="R25" s="23">
        <v>22.766666666666666</v>
      </c>
      <c r="S25" s="69">
        <v>22.6</v>
      </c>
    </row>
    <row r="26" spans="1:19" ht="19" customHeight="1">
      <c r="A26" s="2" t="s">
        <v>26</v>
      </c>
      <c r="B26" s="13">
        <v>42</v>
      </c>
      <c r="C26" s="13">
        <v>47</v>
      </c>
      <c r="E26" s="13">
        <v>8</v>
      </c>
      <c r="F26" s="13">
        <v>10</v>
      </c>
      <c r="G26" s="13">
        <v>8</v>
      </c>
      <c r="H26" s="13">
        <v>8</v>
      </c>
      <c r="I26" s="13">
        <v>7</v>
      </c>
      <c r="J26" s="13">
        <v>10</v>
      </c>
      <c r="K26" s="49">
        <f t="shared" si="4"/>
        <v>8.5</v>
      </c>
      <c r="L26" s="45">
        <f t="shared" si="5"/>
        <v>1.2247448713915889</v>
      </c>
      <c r="M26" s="54"/>
      <c r="N26" s="13">
        <v>14</v>
      </c>
      <c r="O26" s="13">
        <v>11</v>
      </c>
      <c r="P26" s="49">
        <f t="shared" si="6"/>
        <v>12.5</v>
      </c>
      <c r="Q26" s="54"/>
      <c r="R26" s="23">
        <v>8.5</v>
      </c>
      <c r="S26" s="69">
        <v>12.5</v>
      </c>
    </row>
    <row r="27" spans="1:19" ht="19" customHeight="1">
      <c r="A27" s="2" t="s">
        <v>33</v>
      </c>
      <c r="B27" s="13">
        <v>119</v>
      </c>
      <c r="C27" s="13">
        <v>121</v>
      </c>
      <c r="E27" s="13">
        <v>63</v>
      </c>
      <c r="F27" s="13">
        <v>49</v>
      </c>
      <c r="G27" s="13">
        <v>50</v>
      </c>
      <c r="H27" s="13">
        <v>53</v>
      </c>
      <c r="I27" s="13">
        <v>62</v>
      </c>
      <c r="J27" s="13">
        <v>67</v>
      </c>
      <c r="K27" s="49">
        <f t="shared" si="4"/>
        <v>57.333333333333336</v>
      </c>
      <c r="L27" s="45">
        <f t="shared" si="5"/>
        <v>7.6070143069844702</v>
      </c>
      <c r="M27" s="54"/>
      <c r="N27" s="13">
        <v>57</v>
      </c>
      <c r="O27" s="13">
        <v>72</v>
      </c>
      <c r="P27" s="49">
        <f t="shared" si="6"/>
        <v>64.5</v>
      </c>
      <c r="Q27" s="54"/>
      <c r="R27" s="23">
        <v>57.333333333333336</v>
      </c>
      <c r="S27" s="69">
        <v>64.5</v>
      </c>
    </row>
    <row r="28" spans="1:19" ht="19" customHeight="1">
      <c r="A28" s="2" t="s">
        <v>27</v>
      </c>
      <c r="B28" s="13">
        <v>61</v>
      </c>
      <c r="C28" s="13">
        <v>61</v>
      </c>
      <c r="E28" s="13" t="s">
        <v>42</v>
      </c>
      <c r="F28" s="13" t="s">
        <v>42</v>
      </c>
      <c r="G28" s="13" t="s">
        <v>42</v>
      </c>
      <c r="H28" s="13" t="s">
        <v>42</v>
      </c>
      <c r="I28" s="13" t="s">
        <v>42</v>
      </c>
      <c r="J28" s="13" t="s">
        <v>42</v>
      </c>
      <c r="K28" s="55" t="s">
        <v>42</v>
      </c>
      <c r="L28" s="45"/>
      <c r="M28" s="54"/>
      <c r="N28" s="13" t="s">
        <v>42</v>
      </c>
      <c r="O28" s="13" t="s">
        <v>42</v>
      </c>
      <c r="P28" s="55" t="s">
        <v>42</v>
      </c>
      <c r="Q28" s="54"/>
      <c r="R28" s="23" t="s">
        <v>42</v>
      </c>
      <c r="S28" s="68" t="s">
        <v>42</v>
      </c>
    </row>
    <row r="29" spans="1:19" ht="19" customHeight="1">
      <c r="A29" s="2" t="s">
        <v>34</v>
      </c>
      <c r="B29" s="13">
        <v>240</v>
      </c>
      <c r="C29" s="13">
        <v>253</v>
      </c>
      <c r="E29" s="13">
        <v>1040</v>
      </c>
      <c r="F29" s="13">
        <v>1072</v>
      </c>
      <c r="G29" s="13">
        <v>1089</v>
      </c>
      <c r="H29" s="13">
        <v>1041</v>
      </c>
      <c r="I29" s="13">
        <v>1000</v>
      </c>
      <c r="J29" s="13">
        <v>844</v>
      </c>
      <c r="K29" s="44">
        <f t="shared" si="4"/>
        <v>1014.3333333333334</v>
      </c>
      <c r="L29" s="45">
        <f t="shared" si="5"/>
        <v>88.86994242524672</v>
      </c>
      <c r="M29" s="56" t="s">
        <v>64</v>
      </c>
      <c r="N29" s="13">
        <v>1187</v>
      </c>
      <c r="O29" s="13">
        <v>1197</v>
      </c>
      <c r="P29" s="44">
        <f t="shared" si="6"/>
        <v>1192</v>
      </c>
      <c r="Q29" s="56" t="s">
        <v>64</v>
      </c>
      <c r="R29" s="21">
        <v>1014.3333333333334</v>
      </c>
      <c r="S29" s="65">
        <v>1192</v>
      </c>
    </row>
    <row r="30" spans="1:19" ht="19" customHeight="1">
      <c r="A30" s="2" t="s">
        <v>35</v>
      </c>
      <c r="B30" s="13">
        <v>15</v>
      </c>
      <c r="C30" s="13">
        <v>13</v>
      </c>
      <c r="E30" s="13">
        <v>76</v>
      </c>
      <c r="F30" s="13">
        <v>62</v>
      </c>
      <c r="G30" s="13">
        <v>72</v>
      </c>
      <c r="H30" s="13">
        <v>78</v>
      </c>
      <c r="I30" s="13">
        <v>74</v>
      </c>
      <c r="J30" s="13">
        <v>65</v>
      </c>
      <c r="K30" s="49">
        <f t="shared" si="4"/>
        <v>71.166666666666671</v>
      </c>
      <c r="L30" s="45">
        <f t="shared" si="5"/>
        <v>6.3377177806105154</v>
      </c>
      <c r="M30" s="54"/>
      <c r="N30" s="13">
        <v>82</v>
      </c>
      <c r="O30" s="13">
        <v>83</v>
      </c>
      <c r="P30" s="49">
        <f t="shared" si="6"/>
        <v>82.5</v>
      </c>
      <c r="Q30" s="54"/>
      <c r="R30" s="23">
        <v>71.166666666666671</v>
      </c>
      <c r="S30" s="69">
        <v>82.5</v>
      </c>
    </row>
    <row r="31" spans="1:19" ht="19" customHeight="1">
      <c r="A31" s="2" t="s">
        <v>36</v>
      </c>
      <c r="B31" s="13">
        <v>34</v>
      </c>
      <c r="C31" s="13">
        <v>33</v>
      </c>
      <c r="E31" s="13">
        <v>156</v>
      </c>
      <c r="F31" s="13">
        <v>137</v>
      </c>
      <c r="G31" s="13">
        <v>141</v>
      </c>
      <c r="H31" s="13">
        <v>178</v>
      </c>
      <c r="I31" s="13">
        <v>156</v>
      </c>
      <c r="J31" s="13">
        <v>138</v>
      </c>
      <c r="K31" s="49">
        <f t="shared" si="4"/>
        <v>151</v>
      </c>
      <c r="L31" s="45">
        <f t="shared" si="5"/>
        <v>15.773395322504284</v>
      </c>
      <c r="M31" s="54"/>
      <c r="N31" s="13">
        <v>178</v>
      </c>
      <c r="O31" s="13">
        <v>184</v>
      </c>
      <c r="P31" s="49">
        <f t="shared" si="6"/>
        <v>181</v>
      </c>
      <c r="Q31" s="54"/>
      <c r="R31" s="21">
        <v>151</v>
      </c>
      <c r="S31" s="65">
        <v>181</v>
      </c>
    </row>
    <row r="32" spans="1:19" s="12" customFormat="1" ht="19" customHeight="1">
      <c r="A32" s="10" t="s">
        <v>37</v>
      </c>
      <c r="B32" s="11" t="s">
        <v>43</v>
      </c>
      <c r="C32" s="11" t="s">
        <v>43</v>
      </c>
      <c r="D32" s="11"/>
      <c r="E32" s="11">
        <v>4.7</v>
      </c>
      <c r="F32" s="11">
        <v>4.2</v>
      </c>
      <c r="G32" s="11">
        <v>3.3</v>
      </c>
      <c r="H32" s="11">
        <v>2.8</v>
      </c>
      <c r="I32" s="11">
        <v>3.4</v>
      </c>
      <c r="J32" s="11">
        <v>4</v>
      </c>
      <c r="K32" s="49">
        <f t="shared" si="4"/>
        <v>3.7333333333333329</v>
      </c>
      <c r="L32" s="45">
        <f t="shared" si="5"/>
        <v>0.69185740341971413</v>
      </c>
      <c r="M32" s="50"/>
      <c r="N32" s="11">
        <v>5</v>
      </c>
      <c r="O32" s="11">
        <v>5.3</v>
      </c>
      <c r="P32" s="49">
        <f t="shared" si="6"/>
        <v>5.15</v>
      </c>
      <c r="Q32" s="50"/>
      <c r="R32" s="23">
        <v>3.7333333333333329</v>
      </c>
      <c r="S32" s="69">
        <v>5.15</v>
      </c>
    </row>
    <row r="33" spans="1:19" s="12" customFormat="1" ht="19" customHeight="1">
      <c r="A33" s="10" t="s">
        <v>38</v>
      </c>
      <c r="B33" s="11">
        <v>0.8</v>
      </c>
      <c r="C33" s="11">
        <v>2</v>
      </c>
      <c r="D33" s="11"/>
      <c r="E33" s="11">
        <v>45.5</v>
      </c>
      <c r="F33" s="11">
        <v>50.9</v>
      </c>
      <c r="G33" s="11">
        <v>45.6</v>
      </c>
      <c r="H33" s="11">
        <v>49.2</v>
      </c>
      <c r="I33" s="11">
        <v>48.3</v>
      </c>
      <c r="J33" s="11">
        <v>49.3</v>
      </c>
      <c r="K33" s="47">
        <f t="shared" si="4"/>
        <v>48.133333333333333</v>
      </c>
      <c r="L33" s="45">
        <f t="shared" si="5"/>
        <v>2.1694853460363968</v>
      </c>
      <c r="M33" s="57" t="s">
        <v>66</v>
      </c>
      <c r="N33" s="11">
        <v>48.6</v>
      </c>
      <c r="O33" s="11">
        <v>47.3</v>
      </c>
      <c r="P33" s="47">
        <f t="shared" si="6"/>
        <v>47.95</v>
      </c>
      <c r="Q33" s="57" t="s">
        <v>66</v>
      </c>
      <c r="R33" s="23">
        <v>48.133333333333333</v>
      </c>
      <c r="S33" s="69">
        <v>47.95</v>
      </c>
    </row>
    <row r="34" spans="1:19" ht="19" customHeight="1">
      <c r="A34" s="2" t="s">
        <v>39</v>
      </c>
      <c r="B34" s="13">
        <v>28</v>
      </c>
      <c r="C34" s="13">
        <v>27</v>
      </c>
      <c r="E34" s="13" t="s">
        <v>42</v>
      </c>
      <c r="F34" s="13" t="s">
        <v>42</v>
      </c>
      <c r="G34" s="13" t="s">
        <v>42</v>
      </c>
      <c r="H34" s="13" t="s">
        <v>42</v>
      </c>
      <c r="I34" s="13" t="s">
        <v>42</v>
      </c>
      <c r="J34" s="13">
        <v>1</v>
      </c>
      <c r="K34" s="55" t="s">
        <v>42</v>
      </c>
      <c r="L34" s="45"/>
      <c r="M34" s="54"/>
      <c r="N34" s="13" t="s">
        <v>42</v>
      </c>
      <c r="O34" s="13">
        <v>3</v>
      </c>
      <c r="P34" s="49">
        <f t="shared" si="6"/>
        <v>3</v>
      </c>
      <c r="Q34" s="54"/>
      <c r="R34" s="21" t="s">
        <v>42</v>
      </c>
      <c r="S34" s="65">
        <v>3</v>
      </c>
    </row>
    <row r="35" spans="1:19" ht="19" customHeight="1">
      <c r="A35" s="2" t="s">
        <v>40</v>
      </c>
      <c r="B35" s="13" t="s">
        <v>42</v>
      </c>
      <c r="C35" s="13" t="s">
        <v>42</v>
      </c>
      <c r="E35" s="13">
        <v>32</v>
      </c>
      <c r="F35" s="13">
        <v>25</v>
      </c>
      <c r="G35" s="13">
        <v>29</v>
      </c>
      <c r="H35" s="13">
        <v>24</v>
      </c>
      <c r="I35" s="13">
        <v>27</v>
      </c>
      <c r="J35" s="13">
        <v>35</v>
      </c>
      <c r="K35" s="49">
        <f t="shared" si="4"/>
        <v>28.666666666666668</v>
      </c>
      <c r="L35" s="45">
        <f t="shared" si="5"/>
        <v>4.2268979957726218</v>
      </c>
      <c r="M35" s="54"/>
      <c r="N35" s="13">
        <v>45</v>
      </c>
      <c r="O35" s="13">
        <v>43</v>
      </c>
      <c r="P35" s="49">
        <f t="shared" si="6"/>
        <v>44</v>
      </c>
      <c r="Q35" s="54"/>
      <c r="R35" s="24">
        <v>28.666666666666668</v>
      </c>
      <c r="S35" s="71">
        <v>44</v>
      </c>
    </row>
    <row r="37" spans="1:19" ht="19" customHeight="1">
      <c r="E37" s="15" t="s">
        <v>73</v>
      </c>
      <c r="K37" s="15" t="s">
        <v>74</v>
      </c>
      <c r="P37" s="15" t="s">
        <v>79</v>
      </c>
      <c r="R37" s="15" t="s">
        <v>80</v>
      </c>
    </row>
    <row r="38" spans="1:19" ht="19" customHeight="1">
      <c r="E38" s="15" t="s">
        <v>72</v>
      </c>
      <c r="K38" s="15" t="s">
        <v>75</v>
      </c>
      <c r="P38" s="15" t="s">
        <v>77</v>
      </c>
      <c r="R38" s="15" t="s">
        <v>77</v>
      </c>
    </row>
    <row r="39" spans="1:19" ht="19" customHeight="1">
      <c r="K39" s="15" t="s">
        <v>76</v>
      </c>
      <c r="P39" s="15" t="s">
        <v>78</v>
      </c>
      <c r="R39" s="15" t="s">
        <v>78</v>
      </c>
    </row>
    <row r="40" spans="1:19" ht="19" customHeight="1">
      <c r="N40" s="26" t="s">
        <v>69</v>
      </c>
    </row>
    <row r="41" spans="1:19" ht="19" customHeight="1">
      <c r="N41" s="26" t="s">
        <v>70</v>
      </c>
    </row>
    <row r="42" spans="1:19" ht="19" customHeight="1">
      <c r="N42" s="26" t="s">
        <v>71</v>
      </c>
    </row>
  </sheetData>
  <phoneticPr fontId="4"/>
  <printOptions horizontalCentered="1" verticalCentered="1" gridLines="1" gridLinesSet="0"/>
  <pageMargins left="0.75" right="0.75" top="1" bottom="0.5" header="0.5" footer="0.5"/>
  <pageSetup orientation="portrait" horizontalDpi="4294967292" verticalDpi="4294967292"/>
  <headerFooter>
    <oddHeader>&amp;C&amp;K000000Major and Trace Element Chemical Analyses Via XRF For 10 Mccurry Geothermal Well Samples. _x000D_ Major Element Data Are in Weight Percent; Trace Element Data Are in PPM._x000D_November 19, 2015. Page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Ruler="0" workbookViewId="0">
      <selection sqref="A1:XFD1048576"/>
    </sheetView>
  </sheetViews>
  <sheetFormatPr baseColWidth="10" defaultRowHeight="19" customHeight="1" x14ac:dyDescent="0"/>
  <cols>
    <col min="1" max="1" width="10.7109375" style="2"/>
    <col min="2" max="8" width="8.28515625" style="1" customWidth="1"/>
    <col min="9" max="16384" width="10.7109375" style="1"/>
  </cols>
  <sheetData>
    <row r="1" spans="1:16" ht="19" customHeight="1">
      <c r="A1" s="3"/>
      <c r="B1" s="9" t="s">
        <v>41</v>
      </c>
      <c r="C1" s="9" t="s">
        <v>41</v>
      </c>
      <c r="D1" s="9" t="s">
        <v>41</v>
      </c>
      <c r="E1" s="9" t="s">
        <v>41</v>
      </c>
      <c r="F1" s="9" t="s">
        <v>41</v>
      </c>
      <c r="G1" s="9" t="s">
        <v>41</v>
      </c>
      <c r="H1" s="9" t="s">
        <v>41</v>
      </c>
    </row>
    <row r="2" spans="1:16" ht="19" customHeight="1" thickBot="1">
      <c r="A2" s="4" t="s">
        <v>0</v>
      </c>
      <c r="B2" s="5">
        <v>1154</v>
      </c>
      <c r="C2" s="5">
        <v>1166</v>
      </c>
      <c r="D2" s="5">
        <v>1394</v>
      </c>
      <c r="E2" s="5">
        <v>1453</v>
      </c>
      <c r="F2" s="5">
        <v>1475</v>
      </c>
      <c r="G2" s="5">
        <v>1824</v>
      </c>
      <c r="H2" s="5">
        <v>1862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</row>
    <row r="3" spans="1:16" ht="19" customHeight="1" thickTop="1">
      <c r="A3" s="2" t="s">
        <v>9</v>
      </c>
      <c r="B3" s="6">
        <v>47.14</v>
      </c>
      <c r="C3" s="6">
        <v>47.01</v>
      </c>
      <c r="D3" s="6">
        <v>75.069999999999993</v>
      </c>
      <c r="E3" s="6">
        <v>76.069999999999993</v>
      </c>
      <c r="F3" s="6">
        <v>75.97</v>
      </c>
      <c r="G3" s="6">
        <v>76.790000000000006</v>
      </c>
      <c r="H3" s="6">
        <v>76.11</v>
      </c>
      <c r="I3" s="1">
        <v>9.6100000000000005E-2</v>
      </c>
      <c r="J3" s="1">
        <f t="shared" ref="J3:J12" si="0">B3*I3</f>
        <v>4.5301540000000005</v>
      </c>
      <c r="K3" s="1">
        <f t="shared" ref="K3:K12" si="1">C3*I3</f>
        <v>4.5176610000000004</v>
      </c>
      <c r="L3" s="1">
        <f t="shared" ref="L3:L12" si="2">D3*I3</f>
        <v>7.2142269999999993</v>
      </c>
      <c r="M3" s="1">
        <f t="shared" ref="M3:M12" si="3">E3*I3</f>
        <v>7.310327</v>
      </c>
      <c r="N3" s="1">
        <f t="shared" ref="N3:N12" si="4">F3*I3</f>
        <v>7.3007170000000006</v>
      </c>
      <c r="O3" s="1">
        <f t="shared" ref="O3:O12" si="5">G3*I3</f>
        <v>7.379519000000001</v>
      </c>
      <c r="P3" s="1">
        <f t="shared" ref="P3:P12" si="6">H3*I3</f>
        <v>7.314171</v>
      </c>
    </row>
    <row r="4" spans="1:16" ht="19" customHeight="1">
      <c r="A4" s="2" t="s">
        <v>10</v>
      </c>
      <c r="B4" s="6">
        <v>1.68</v>
      </c>
      <c r="C4" s="6">
        <v>1.7</v>
      </c>
      <c r="D4" s="6">
        <v>0.28000000000000003</v>
      </c>
      <c r="E4" s="6">
        <v>0.28000000000000003</v>
      </c>
      <c r="F4" s="6">
        <v>0.26</v>
      </c>
      <c r="G4" s="6">
        <v>0.2</v>
      </c>
      <c r="H4" s="6">
        <v>0.21</v>
      </c>
      <c r="I4" s="1">
        <v>0.36480000000000001</v>
      </c>
      <c r="J4" s="1">
        <f t="shared" si="0"/>
        <v>0.61286399999999996</v>
      </c>
      <c r="K4" s="1">
        <f t="shared" si="1"/>
        <v>0.62016000000000004</v>
      </c>
      <c r="L4" s="1">
        <f t="shared" si="2"/>
        <v>0.10214400000000001</v>
      </c>
      <c r="M4" s="1">
        <f t="shared" si="3"/>
        <v>0.10214400000000001</v>
      </c>
      <c r="N4" s="1">
        <f t="shared" si="4"/>
        <v>9.4848000000000002E-2</v>
      </c>
      <c r="O4" s="1">
        <f t="shared" si="5"/>
        <v>7.2960000000000011E-2</v>
      </c>
      <c r="P4" s="1">
        <f t="shared" si="6"/>
        <v>7.6607999999999996E-2</v>
      </c>
    </row>
    <row r="5" spans="1:16" ht="19" customHeight="1">
      <c r="A5" s="2" t="s">
        <v>11</v>
      </c>
      <c r="B5" s="6">
        <v>14.65</v>
      </c>
      <c r="C5" s="6">
        <v>14.73</v>
      </c>
      <c r="D5" s="6">
        <v>12.5</v>
      </c>
      <c r="E5" s="6">
        <v>12.26</v>
      </c>
      <c r="F5" s="6">
        <v>12.48</v>
      </c>
      <c r="G5" s="6">
        <v>12.47</v>
      </c>
      <c r="H5" s="6">
        <v>12.52</v>
      </c>
      <c r="I5" s="1">
        <v>8.77E-2</v>
      </c>
      <c r="J5" s="1">
        <f t="shared" si="0"/>
        <v>1.284805</v>
      </c>
      <c r="K5" s="1">
        <f t="shared" si="1"/>
        <v>1.2918210000000001</v>
      </c>
      <c r="L5" s="1">
        <f t="shared" si="2"/>
        <v>1.0962499999999999</v>
      </c>
      <c r="M5" s="1">
        <f t="shared" si="3"/>
        <v>1.075202</v>
      </c>
      <c r="N5" s="1">
        <f t="shared" si="4"/>
        <v>1.0944960000000001</v>
      </c>
      <c r="O5" s="1">
        <f t="shared" si="5"/>
        <v>1.0936190000000001</v>
      </c>
      <c r="P5" s="1">
        <f t="shared" si="6"/>
        <v>1.098004</v>
      </c>
    </row>
    <row r="6" spans="1:16" ht="19" customHeight="1">
      <c r="A6" s="2" t="s">
        <v>12</v>
      </c>
      <c r="B6" s="6">
        <v>14.49</v>
      </c>
      <c r="C6" s="6">
        <v>14.73</v>
      </c>
      <c r="D6" s="6">
        <v>2.23</v>
      </c>
      <c r="E6" s="6">
        <v>2.16</v>
      </c>
      <c r="F6" s="6">
        <v>1.91</v>
      </c>
      <c r="G6" s="6">
        <v>1.61</v>
      </c>
      <c r="H6" s="6">
        <v>1.53</v>
      </c>
      <c r="I6" s="1">
        <v>0.65629999999999999</v>
      </c>
      <c r="J6" s="1">
        <f t="shared" si="0"/>
        <v>9.5097869999999993</v>
      </c>
      <c r="K6" s="1">
        <f t="shared" si="1"/>
        <v>9.6672989999999999</v>
      </c>
      <c r="L6" s="1">
        <f t="shared" si="2"/>
        <v>1.463549</v>
      </c>
      <c r="M6" s="1">
        <f t="shared" si="3"/>
        <v>1.417608</v>
      </c>
      <c r="N6" s="1">
        <f t="shared" si="4"/>
        <v>1.253533</v>
      </c>
      <c r="O6" s="1">
        <f t="shared" si="5"/>
        <v>1.056643</v>
      </c>
      <c r="P6" s="1">
        <f t="shared" si="6"/>
        <v>1.0041390000000001</v>
      </c>
    </row>
    <row r="7" spans="1:16" ht="19" customHeight="1">
      <c r="A7" s="2" t="s">
        <v>13</v>
      </c>
      <c r="B7" s="6">
        <v>0.22</v>
      </c>
      <c r="C7" s="6">
        <v>0.23</v>
      </c>
      <c r="D7" s="6">
        <v>0.06</v>
      </c>
      <c r="E7" s="6">
        <v>0.06</v>
      </c>
      <c r="F7" s="6">
        <v>0.06</v>
      </c>
      <c r="G7" s="6">
        <v>0.04</v>
      </c>
      <c r="H7" s="6">
        <v>0.05</v>
      </c>
      <c r="I7" s="1">
        <v>0.6502</v>
      </c>
      <c r="J7" s="1">
        <f t="shared" si="0"/>
        <v>0.143044</v>
      </c>
      <c r="K7" s="1">
        <f t="shared" si="1"/>
        <v>0.14954600000000001</v>
      </c>
      <c r="L7" s="1">
        <f t="shared" si="2"/>
        <v>3.9011999999999998E-2</v>
      </c>
      <c r="M7" s="1">
        <f t="shared" si="3"/>
        <v>3.9011999999999998E-2</v>
      </c>
      <c r="N7" s="1">
        <f t="shared" si="4"/>
        <v>3.9011999999999998E-2</v>
      </c>
      <c r="O7" s="1">
        <f t="shared" si="5"/>
        <v>2.6008E-2</v>
      </c>
      <c r="P7" s="1">
        <f t="shared" si="6"/>
        <v>3.2510000000000004E-2</v>
      </c>
    </row>
    <row r="8" spans="1:16" ht="19" customHeight="1">
      <c r="A8" s="2" t="s">
        <v>14</v>
      </c>
      <c r="B8" s="6">
        <v>8.65</v>
      </c>
      <c r="C8" s="6">
        <v>8.43</v>
      </c>
      <c r="D8" s="6">
        <v>0.32</v>
      </c>
      <c r="E8" s="6">
        <v>0.26</v>
      </c>
      <c r="F8" s="6">
        <v>0.18</v>
      </c>
      <c r="G8" s="6">
        <v>0.27</v>
      </c>
      <c r="H8" s="6">
        <v>0.28000000000000003</v>
      </c>
      <c r="I8" s="1">
        <v>7.8799999999999995E-2</v>
      </c>
      <c r="J8" s="1">
        <f t="shared" si="0"/>
        <v>0.68162</v>
      </c>
      <c r="K8" s="1">
        <f t="shared" si="1"/>
        <v>0.66428399999999999</v>
      </c>
      <c r="L8" s="1">
        <f t="shared" si="2"/>
        <v>2.5215999999999999E-2</v>
      </c>
      <c r="M8" s="1">
        <f t="shared" si="3"/>
        <v>2.0487999999999999E-2</v>
      </c>
      <c r="N8" s="1">
        <f t="shared" si="4"/>
        <v>1.4183999999999999E-2</v>
      </c>
      <c r="O8" s="1">
        <f t="shared" si="5"/>
        <v>2.1276E-2</v>
      </c>
      <c r="P8" s="1">
        <f t="shared" si="6"/>
        <v>2.2064E-2</v>
      </c>
    </row>
    <row r="9" spans="1:16" ht="19" customHeight="1">
      <c r="A9" s="2" t="s">
        <v>15</v>
      </c>
      <c r="B9" s="6">
        <v>10.039999999999999</v>
      </c>
      <c r="C9" s="6">
        <v>10.08</v>
      </c>
      <c r="D9" s="6">
        <v>0.84</v>
      </c>
      <c r="E9" s="6">
        <v>0.83</v>
      </c>
      <c r="F9" s="6">
        <v>0.7</v>
      </c>
      <c r="G9" s="6">
        <v>0.55000000000000004</v>
      </c>
      <c r="H9" s="6">
        <v>0.75</v>
      </c>
      <c r="I9" s="1">
        <v>0.33139999999999997</v>
      </c>
      <c r="J9" s="1">
        <f t="shared" si="0"/>
        <v>3.3272559999999993</v>
      </c>
      <c r="K9" s="1">
        <f t="shared" si="1"/>
        <v>3.3405119999999999</v>
      </c>
      <c r="L9" s="1">
        <f t="shared" si="2"/>
        <v>0.27837599999999996</v>
      </c>
      <c r="M9" s="1">
        <f t="shared" si="3"/>
        <v>0.27506199999999997</v>
      </c>
      <c r="N9" s="1">
        <f t="shared" si="4"/>
        <v>0.23197999999999996</v>
      </c>
      <c r="O9" s="1">
        <f t="shared" si="5"/>
        <v>0.18226999999999999</v>
      </c>
      <c r="P9" s="1">
        <f t="shared" si="6"/>
        <v>0.24854999999999999</v>
      </c>
    </row>
    <row r="10" spans="1:16" ht="19" customHeight="1">
      <c r="A10" s="2" t="s">
        <v>16</v>
      </c>
      <c r="B10" s="6">
        <v>2.4700000000000002</v>
      </c>
      <c r="C10" s="6">
        <v>2.6</v>
      </c>
      <c r="D10" s="6">
        <v>2.85</v>
      </c>
      <c r="E10" s="6">
        <v>3.54</v>
      </c>
      <c r="F10" s="6">
        <v>3.6</v>
      </c>
      <c r="G10" s="6">
        <v>3.33</v>
      </c>
      <c r="H10" s="6">
        <v>2.95</v>
      </c>
      <c r="I10" s="1">
        <v>7.1599999999999997E-2</v>
      </c>
      <c r="J10" s="1">
        <f t="shared" si="0"/>
        <v>0.17685200000000001</v>
      </c>
      <c r="K10" s="1">
        <f t="shared" si="1"/>
        <v>0.18615999999999999</v>
      </c>
      <c r="L10" s="1">
        <f t="shared" si="2"/>
        <v>0.20405999999999999</v>
      </c>
      <c r="M10" s="1">
        <f t="shared" si="3"/>
        <v>0.25346399999999997</v>
      </c>
      <c r="N10" s="1">
        <f t="shared" si="4"/>
        <v>0.25775999999999999</v>
      </c>
      <c r="O10" s="1">
        <f t="shared" si="5"/>
        <v>0.238428</v>
      </c>
      <c r="P10" s="1">
        <f t="shared" si="6"/>
        <v>0.21121999999999999</v>
      </c>
    </row>
    <row r="11" spans="1:16" ht="19" customHeight="1">
      <c r="A11" s="2" t="s">
        <v>17</v>
      </c>
      <c r="B11" s="6">
        <v>0.4</v>
      </c>
      <c r="C11" s="6">
        <v>0.38</v>
      </c>
      <c r="D11" s="6">
        <v>5.73</v>
      </c>
      <c r="E11" s="6">
        <v>4.67</v>
      </c>
      <c r="F11" s="6">
        <v>4.84</v>
      </c>
      <c r="G11" s="6">
        <v>4.8899999999999997</v>
      </c>
      <c r="H11" s="6">
        <v>5.54</v>
      </c>
      <c r="I11" s="1">
        <v>0.3301</v>
      </c>
      <c r="J11" s="1">
        <f t="shared" si="0"/>
        <v>0.13204000000000002</v>
      </c>
      <c r="K11" s="1">
        <f t="shared" si="1"/>
        <v>0.12543799999999999</v>
      </c>
      <c r="L11" s="1">
        <f t="shared" si="2"/>
        <v>1.8914730000000002</v>
      </c>
      <c r="M11" s="1">
        <f t="shared" si="3"/>
        <v>1.5415669999999999</v>
      </c>
      <c r="N11" s="1">
        <f t="shared" si="4"/>
        <v>1.5976839999999999</v>
      </c>
      <c r="O11" s="1">
        <f t="shared" si="5"/>
        <v>1.6141889999999999</v>
      </c>
      <c r="P11" s="1">
        <f t="shared" si="6"/>
        <v>1.828754</v>
      </c>
    </row>
    <row r="12" spans="1:16" ht="19" customHeight="1">
      <c r="A12" s="2" t="s">
        <v>18</v>
      </c>
      <c r="B12" s="6">
        <v>0.28000000000000003</v>
      </c>
      <c r="C12" s="6">
        <v>0.28000000000000003</v>
      </c>
      <c r="D12" s="6">
        <v>0.04</v>
      </c>
      <c r="E12" s="6">
        <v>0.04</v>
      </c>
      <c r="F12" s="6">
        <v>0.04</v>
      </c>
      <c r="G12" s="6">
        <v>0.03</v>
      </c>
      <c r="H12" s="6">
        <v>0.03</v>
      </c>
      <c r="I12" s="1">
        <v>0.1285</v>
      </c>
      <c r="J12" s="1">
        <f t="shared" si="0"/>
        <v>3.5980000000000005E-2</v>
      </c>
      <c r="K12" s="1">
        <f t="shared" si="1"/>
        <v>3.5980000000000005E-2</v>
      </c>
      <c r="L12" s="1">
        <f t="shared" si="2"/>
        <v>5.1400000000000005E-3</v>
      </c>
      <c r="M12" s="1">
        <f t="shared" si="3"/>
        <v>5.1400000000000005E-3</v>
      </c>
      <c r="N12" s="1">
        <f t="shared" si="4"/>
        <v>5.1400000000000005E-3</v>
      </c>
      <c r="O12" s="1">
        <f t="shared" si="5"/>
        <v>3.8549999999999999E-3</v>
      </c>
      <c r="P12" s="1">
        <f t="shared" si="6"/>
        <v>3.8549999999999999E-3</v>
      </c>
    </row>
    <row r="13" spans="1:16" ht="19" customHeight="1">
      <c r="A13" s="2" t="s">
        <v>19</v>
      </c>
      <c r="B13" s="7">
        <f t="shared" ref="B13:H13" si="7">SUM(B3:B12)</f>
        <v>100.02000000000001</v>
      </c>
      <c r="C13" s="7">
        <f t="shared" si="7"/>
        <v>100.17</v>
      </c>
      <c r="D13" s="7">
        <f t="shared" si="7"/>
        <v>99.92</v>
      </c>
      <c r="E13" s="7">
        <f t="shared" si="7"/>
        <v>100.17000000000002</v>
      </c>
      <c r="F13" s="7">
        <f t="shared" si="7"/>
        <v>100.04000000000002</v>
      </c>
      <c r="G13" s="7">
        <f t="shared" si="7"/>
        <v>100.18</v>
      </c>
      <c r="H13" s="7">
        <f t="shared" si="7"/>
        <v>99.97</v>
      </c>
      <c r="I13" s="1" t="s">
        <v>1</v>
      </c>
      <c r="J13" s="1" t="s">
        <v>2</v>
      </c>
      <c r="K13" s="1" t="s">
        <v>20</v>
      </c>
      <c r="L13" s="1" t="s">
        <v>4</v>
      </c>
      <c r="M13" s="1" t="s">
        <v>5</v>
      </c>
      <c r="N13" s="1" t="s">
        <v>6</v>
      </c>
      <c r="O13" s="1" t="s">
        <v>7</v>
      </c>
      <c r="P13" s="1" t="s">
        <v>8</v>
      </c>
    </row>
    <row r="14" spans="1:16" ht="19" customHeight="1">
      <c r="A14" s="2" t="s">
        <v>21</v>
      </c>
      <c r="B14" s="6">
        <v>2.81</v>
      </c>
      <c r="C14" s="6">
        <v>1.83</v>
      </c>
      <c r="D14" s="6">
        <v>2.94</v>
      </c>
      <c r="E14" s="6">
        <v>0.44</v>
      </c>
      <c r="F14" s="6">
        <v>0.27</v>
      </c>
      <c r="G14" s="6">
        <v>1.05</v>
      </c>
      <c r="H14" s="6">
        <v>3.02</v>
      </c>
    </row>
    <row r="15" spans="1:16" ht="19" customHeight="1">
      <c r="B15" s="6"/>
      <c r="C15" s="6"/>
      <c r="D15" s="6"/>
      <c r="E15" s="6"/>
      <c r="F15" s="6"/>
      <c r="G15" s="6"/>
      <c r="H15" s="6"/>
    </row>
    <row r="16" spans="1:16" s="12" customFormat="1" ht="19" customHeight="1">
      <c r="A16" s="10" t="s">
        <v>29</v>
      </c>
      <c r="B16" s="11">
        <v>6.2</v>
      </c>
      <c r="C16" s="11">
        <v>5.2</v>
      </c>
      <c r="D16" s="11">
        <v>177.5</v>
      </c>
      <c r="E16" s="11">
        <v>185.3</v>
      </c>
      <c r="F16" s="11">
        <v>188.6</v>
      </c>
      <c r="G16" s="11">
        <v>190.8</v>
      </c>
      <c r="H16" s="11">
        <v>192.5</v>
      </c>
    </row>
    <row r="17" spans="1:8" ht="19" customHeight="1">
      <c r="A17" s="2" t="s">
        <v>22</v>
      </c>
      <c r="B17" s="8">
        <v>232</v>
      </c>
      <c r="C17" s="8">
        <v>228</v>
      </c>
      <c r="D17" s="8">
        <v>50</v>
      </c>
      <c r="E17" s="8">
        <v>59</v>
      </c>
      <c r="F17" s="8">
        <v>58</v>
      </c>
      <c r="G17" s="8">
        <v>53</v>
      </c>
      <c r="H17" s="8">
        <v>44</v>
      </c>
    </row>
    <row r="18" spans="1:8" s="12" customFormat="1" ht="19" customHeight="1">
      <c r="A18" s="10" t="s">
        <v>30</v>
      </c>
      <c r="B18" s="11">
        <v>38.799999999999997</v>
      </c>
      <c r="C18" s="11">
        <v>38.200000000000003</v>
      </c>
      <c r="D18" s="11">
        <v>65.2</v>
      </c>
      <c r="E18" s="11">
        <v>70.5</v>
      </c>
      <c r="F18" s="11">
        <v>67.3</v>
      </c>
      <c r="G18" s="11">
        <v>61.1</v>
      </c>
      <c r="H18" s="11">
        <v>65</v>
      </c>
    </row>
    <row r="19" spans="1:8" ht="19" customHeight="1">
      <c r="A19" s="2" t="s">
        <v>23</v>
      </c>
      <c r="B19" s="8">
        <v>152</v>
      </c>
      <c r="C19" s="8">
        <v>151</v>
      </c>
      <c r="D19" s="8">
        <v>364</v>
      </c>
      <c r="E19" s="8">
        <v>349</v>
      </c>
      <c r="F19" s="8">
        <v>347</v>
      </c>
      <c r="G19" s="8">
        <v>273</v>
      </c>
      <c r="H19" s="8">
        <v>267</v>
      </c>
    </row>
    <row r="20" spans="1:8" ht="19" customHeight="1">
      <c r="A20" s="2" t="s">
        <v>24</v>
      </c>
      <c r="B20" s="8">
        <v>280</v>
      </c>
      <c r="C20" s="8">
        <v>281</v>
      </c>
      <c r="D20" s="8">
        <v>15</v>
      </c>
      <c r="E20" s="8">
        <v>13</v>
      </c>
      <c r="F20" s="8">
        <v>22</v>
      </c>
      <c r="G20" s="8">
        <v>17</v>
      </c>
      <c r="H20" s="8">
        <v>15</v>
      </c>
    </row>
    <row r="21" spans="1:8" ht="19" customHeight="1">
      <c r="A21" s="2" t="s">
        <v>28</v>
      </c>
      <c r="B21" s="8">
        <v>111</v>
      </c>
      <c r="C21" s="8">
        <v>112</v>
      </c>
      <c r="D21" s="8">
        <v>1</v>
      </c>
      <c r="E21" s="8">
        <v>2</v>
      </c>
      <c r="F21" s="8">
        <v>2</v>
      </c>
      <c r="G21" s="8">
        <v>2</v>
      </c>
      <c r="H21" s="8">
        <v>2</v>
      </c>
    </row>
    <row r="22" spans="1:8" ht="19" customHeight="1">
      <c r="A22" s="2" t="s">
        <v>25</v>
      </c>
      <c r="B22" s="13">
        <v>268</v>
      </c>
      <c r="C22" s="13">
        <v>261</v>
      </c>
      <c r="D22" s="13">
        <v>5</v>
      </c>
      <c r="E22" s="13">
        <v>6</v>
      </c>
      <c r="F22" s="13">
        <v>5</v>
      </c>
      <c r="G22" s="13">
        <v>3</v>
      </c>
      <c r="H22" s="13">
        <v>4</v>
      </c>
    </row>
    <row r="23" spans="1:8" s="12" customFormat="1" ht="19" customHeight="1">
      <c r="A23" s="10" t="s">
        <v>31</v>
      </c>
      <c r="B23" s="11">
        <v>11.6</v>
      </c>
      <c r="C23" s="11">
        <v>12.3</v>
      </c>
      <c r="D23" s="11">
        <v>57.4</v>
      </c>
      <c r="E23" s="11">
        <v>57.8</v>
      </c>
      <c r="F23" s="11">
        <v>56.6</v>
      </c>
      <c r="G23" s="11">
        <v>58.3</v>
      </c>
      <c r="H23" s="11">
        <v>58.4</v>
      </c>
    </row>
    <row r="24" spans="1:8" s="12" customFormat="1" ht="19" customHeight="1">
      <c r="A24" s="10" t="s">
        <v>32</v>
      </c>
      <c r="B24" s="11">
        <v>18.5</v>
      </c>
      <c r="C24" s="11">
        <v>18.8</v>
      </c>
      <c r="D24" s="11">
        <v>21.8</v>
      </c>
      <c r="E24" s="11">
        <v>23</v>
      </c>
      <c r="F24" s="11">
        <v>23.7</v>
      </c>
      <c r="G24" s="11">
        <v>23.1</v>
      </c>
      <c r="H24" s="11">
        <v>22.7</v>
      </c>
    </row>
    <row r="25" spans="1:8" ht="19" customHeight="1">
      <c r="A25" s="2" t="s">
        <v>26</v>
      </c>
      <c r="B25" s="13">
        <v>42</v>
      </c>
      <c r="C25" s="13">
        <v>47</v>
      </c>
      <c r="D25" s="13">
        <v>8</v>
      </c>
      <c r="E25" s="13">
        <v>10</v>
      </c>
      <c r="F25" s="13">
        <v>8</v>
      </c>
      <c r="G25" s="13">
        <v>8</v>
      </c>
      <c r="H25" s="13">
        <v>7</v>
      </c>
    </row>
    <row r="26" spans="1:8" ht="19" customHeight="1">
      <c r="A26" s="2" t="s">
        <v>33</v>
      </c>
      <c r="B26" s="13">
        <v>119</v>
      </c>
      <c r="C26" s="13">
        <v>121</v>
      </c>
      <c r="D26" s="13">
        <v>63</v>
      </c>
      <c r="E26" s="13">
        <v>49</v>
      </c>
      <c r="F26" s="13">
        <v>50</v>
      </c>
      <c r="G26" s="13">
        <v>53</v>
      </c>
      <c r="H26" s="13">
        <v>62</v>
      </c>
    </row>
    <row r="27" spans="1:8" ht="19" customHeight="1">
      <c r="A27" s="2" t="s">
        <v>27</v>
      </c>
      <c r="B27" s="13">
        <v>61</v>
      </c>
      <c r="C27" s="13">
        <v>61</v>
      </c>
      <c r="D27" s="13" t="s">
        <v>42</v>
      </c>
      <c r="E27" s="13" t="s">
        <v>42</v>
      </c>
      <c r="F27" s="13" t="s">
        <v>42</v>
      </c>
      <c r="G27" s="13" t="s">
        <v>42</v>
      </c>
      <c r="H27" s="13" t="s">
        <v>42</v>
      </c>
    </row>
    <row r="28" spans="1:8" ht="19" customHeight="1">
      <c r="A28" s="2" t="s">
        <v>34</v>
      </c>
      <c r="B28" s="13">
        <v>240</v>
      </c>
      <c r="C28" s="13">
        <v>253</v>
      </c>
      <c r="D28" s="13">
        <v>1040</v>
      </c>
      <c r="E28" s="13">
        <v>1072</v>
      </c>
      <c r="F28" s="13">
        <v>1089</v>
      </c>
      <c r="G28" s="13">
        <v>1041</v>
      </c>
      <c r="H28" s="13">
        <v>1000</v>
      </c>
    </row>
    <row r="29" spans="1:8" ht="19" customHeight="1">
      <c r="A29" s="2" t="s">
        <v>35</v>
      </c>
      <c r="B29" s="13">
        <v>15</v>
      </c>
      <c r="C29" s="13">
        <v>13</v>
      </c>
      <c r="D29" s="13">
        <v>76</v>
      </c>
      <c r="E29" s="13">
        <v>62</v>
      </c>
      <c r="F29" s="13">
        <v>72</v>
      </c>
      <c r="G29" s="13">
        <v>78</v>
      </c>
      <c r="H29" s="13">
        <v>74</v>
      </c>
    </row>
    <row r="30" spans="1:8" ht="19" customHeight="1">
      <c r="A30" s="2" t="s">
        <v>36</v>
      </c>
      <c r="B30" s="13">
        <v>34</v>
      </c>
      <c r="C30" s="13">
        <v>33</v>
      </c>
      <c r="D30" s="13">
        <v>156</v>
      </c>
      <c r="E30" s="13">
        <v>137</v>
      </c>
      <c r="F30" s="13">
        <v>141</v>
      </c>
      <c r="G30" s="13">
        <v>178</v>
      </c>
      <c r="H30" s="13">
        <v>156</v>
      </c>
    </row>
    <row r="31" spans="1:8" s="12" customFormat="1" ht="19" customHeight="1">
      <c r="A31" s="10" t="s">
        <v>37</v>
      </c>
      <c r="B31" s="11" t="s">
        <v>43</v>
      </c>
      <c r="C31" s="11" t="s">
        <v>43</v>
      </c>
      <c r="D31" s="11">
        <v>4.7</v>
      </c>
      <c r="E31" s="11">
        <v>4.2</v>
      </c>
      <c r="F31" s="11">
        <v>3.3</v>
      </c>
      <c r="G31" s="11">
        <v>2.8</v>
      </c>
      <c r="H31" s="11">
        <v>3.4</v>
      </c>
    </row>
    <row r="32" spans="1:8" s="12" customFormat="1" ht="19" customHeight="1">
      <c r="A32" s="10" t="s">
        <v>38</v>
      </c>
      <c r="B32" s="11">
        <v>0.8</v>
      </c>
      <c r="C32" s="11">
        <v>2</v>
      </c>
      <c r="D32" s="11">
        <v>45.5</v>
      </c>
      <c r="E32" s="11">
        <v>50.9</v>
      </c>
      <c r="F32" s="11">
        <v>45.6</v>
      </c>
      <c r="G32" s="11">
        <v>49.2</v>
      </c>
      <c r="H32" s="11">
        <v>48.3</v>
      </c>
    </row>
    <row r="33" spans="1:8" ht="19" customHeight="1">
      <c r="A33" s="2" t="s">
        <v>39</v>
      </c>
      <c r="B33" s="13">
        <v>28</v>
      </c>
      <c r="C33" s="13">
        <v>27</v>
      </c>
      <c r="D33" s="13" t="s">
        <v>42</v>
      </c>
      <c r="E33" s="13" t="s">
        <v>42</v>
      </c>
      <c r="F33" s="13" t="s">
        <v>42</v>
      </c>
      <c r="G33" s="13" t="s">
        <v>42</v>
      </c>
      <c r="H33" s="13" t="s">
        <v>42</v>
      </c>
    </row>
    <row r="34" spans="1:8" ht="19" customHeight="1">
      <c r="A34" s="2" t="s">
        <v>40</v>
      </c>
      <c r="B34" s="13" t="s">
        <v>42</v>
      </c>
      <c r="C34" s="13" t="s">
        <v>42</v>
      </c>
      <c r="D34" s="13">
        <v>32</v>
      </c>
      <c r="E34" s="13">
        <v>25</v>
      </c>
      <c r="F34" s="13">
        <v>29</v>
      </c>
      <c r="G34" s="13">
        <v>24</v>
      </c>
      <c r="H34" s="13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Ruler="0" workbookViewId="0">
      <selection activeCell="B1" sqref="B1:D1048576"/>
    </sheetView>
  </sheetViews>
  <sheetFormatPr baseColWidth="10" defaultRowHeight="19" customHeight="1" x14ac:dyDescent="0"/>
  <cols>
    <col min="1" max="1" width="10.7109375" style="2"/>
    <col min="2" max="8" width="8.28515625" style="1" customWidth="1"/>
    <col min="9" max="16384" width="10.7109375" style="1"/>
  </cols>
  <sheetData>
    <row r="1" spans="1:16" ht="12">
      <c r="A1" s="3"/>
      <c r="B1" s="9" t="s">
        <v>41</v>
      </c>
      <c r="C1" s="9"/>
      <c r="D1" s="9"/>
      <c r="E1" s="9"/>
      <c r="F1" s="9"/>
      <c r="G1" s="9"/>
      <c r="H1" s="9"/>
    </row>
    <row r="2" spans="1:16" ht="13" thickBot="1">
      <c r="A2" s="4" t="s">
        <v>0</v>
      </c>
      <c r="B2" s="5">
        <v>1879</v>
      </c>
      <c r="C2" s="5" t="s">
        <v>44</v>
      </c>
      <c r="D2" s="5" t="s">
        <v>45</v>
      </c>
      <c r="E2" s="5"/>
      <c r="F2" s="5"/>
      <c r="G2" s="5"/>
      <c r="H2" s="5"/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</row>
    <row r="3" spans="1:16" ht="13" thickTop="1">
      <c r="A3" s="2" t="s">
        <v>9</v>
      </c>
      <c r="B3" s="6">
        <v>74.55</v>
      </c>
      <c r="C3" s="6">
        <v>74.81</v>
      </c>
      <c r="D3" s="6">
        <v>74.569999999999993</v>
      </c>
      <c r="E3" s="6"/>
      <c r="F3" s="6"/>
      <c r="G3" s="6"/>
      <c r="H3" s="6"/>
      <c r="I3" s="1">
        <v>9.6100000000000005E-2</v>
      </c>
      <c r="J3" s="1">
        <f t="shared" ref="J3:J12" si="0">B3*I3</f>
        <v>7.1642549999999998</v>
      </c>
      <c r="K3" s="1">
        <f t="shared" ref="K3:K12" si="1">C3*I3</f>
        <v>7.1892410000000009</v>
      </c>
      <c r="L3" s="1">
        <f t="shared" ref="L3:L12" si="2">D3*I3</f>
        <v>7.1661769999999994</v>
      </c>
      <c r="M3" s="1">
        <f t="shared" ref="M3:M12" si="3">E3*I3</f>
        <v>0</v>
      </c>
      <c r="N3" s="1">
        <f t="shared" ref="N3:N12" si="4">F3*I3</f>
        <v>0</v>
      </c>
      <c r="O3" s="1">
        <f t="shared" ref="O3:O12" si="5">G3*I3</f>
        <v>0</v>
      </c>
      <c r="P3" s="1">
        <f t="shared" ref="P3:P12" si="6">H3*I3</f>
        <v>0</v>
      </c>
    </row>
    <row r="4" spans="1:16" ht="12">
      <c r="A4" s="2" t="s">
        <v>10</v>
      </c>
      <c r="B4" s="6">
        <v>0.23</v>
      </c>
      <c r="C4" s="6">
        <v>0.37</v>
      </c>
      <c r="D4" s="6">
        <v>0.41</v>
      </c>
      <c r="E4" s="6"/>
      <c r="F4" s="6"/>
      <c r="G4" s="6"/>
      <c r="H4" s="6"/>
      <c r="I4" s="1">
        <v>0.36480000000000001</v>
      </c>
      <c r="J4" s="1">
        <f t="shared" si="0"/>
        <v>8.3904000000000006E-2</v>
      </c>
      <c r="K4" s="1">
        <f t="shared" si="1"/>
        <v>0.13497600000000001</v>
      </c>
      <c r="L4" s="1">
        <f t="shared" si="2"/>
        <v>0.14956800000000001</v>
      </c>
      <c r="M4" s="1">
        <f t="shared" si="3"/>
        <v>0</v>
      </c>
      <c r="N4" s="1">
        <f t="shared" si="4"/>
        <v>0</v>
      </c>
      <c r="O4" s="1">
        <f t="shared" si="5"/>
        <v>0</v>
      </c>
      <c r="P4" s="1">
        <f t="shared" si="6"/>
        <v>0</v>
      </c>
    </row>
    <row r="5" spans="1:16" ht="12">
      <c r="A5" s="2" t="s">
        <v>11</v>
      </c>
      <c r="B5" s="6">
        <v>12.99</v>
      </c>
      <c r="C5" s="6">
        <v>12.44</v>
      </c>
      <c r="D5" s="6">
        <v>12.05</v>
      </c>
      <c r="E5" s="6"/>
      <c r="F5" s="6"/>
      <c r="G5" s="6"/>
      <c r="H5" s="6"/>
      <c r="I5" s="1">
        <v>8.77E-2</v>
      </c>
      <c r="J5" s="1">
        <f t="shared" si="0"/>
        <v>1.1392230000000001</v>
      </c>
      <c r="K5" s="1">
        <f t="shared" si="1"/>
        <v>1.0909880000000001</v>
      </c>
      <c r="L5" s="1">
        <f t="shared" si="2"/>
        <v>1.0567850000000001</v>
      </c>
      <c r="M5" s="1">
        <f t="shared" si="3"/>
        <v>0</v>
      </c>
      <c r="N5" s="1">
        <f t="shared" si="4"/>
        <v>0</v>
      </c>
      <c r="O5" s="1">
        <f t="shared" si="5"/>
        <v>0</v>
      </c>
      <c r="P5" s="1">
        <f t="shared" si="6"/>
        <v>0</v>
      </c>
    </row>
    <row r="6" spans="1:16" ht="12">
      <c r="A6" s="2" t="s">
        <v>12</v>
      </c>
      <c r="B6" s="6">
        <v>1.71</v>
      </c>
      <c r="C6" s="6">
        <v>2.4</v>
      </c>
      <c r="D6" s="6">
        <v>2.97</v>
      </c>
      <c r="E6" s="6"/>
      <c r="F6" s="6"/>
      <c r="G6" s="6"/>
      <c r="H6" s="6"/>
      <c r="I6" s="1">
        <v>0.65629999999999999</v>
      </c>
      <c r="J6" s="1">
        <f t="shared" si="0"/>
        <v>1.1222730000000001</v>
      </c>
      <c r="K6" s="1">
        <f t="shared" si="1"/>
        <v>1.5751199999999999</v>
      </c>
      <c r="L6" s="1">
        <f t="shared" si="2"/>
        <v>1.949211</v>
      </c>
      <c r="M6" s="1">
        <f t="shared" si="3"/>
        <v>0</v>
      </c>
      <c r="N6" s="1">
        <f t="shared" si="4"/>
        <v>0</v>
      </c>
      <c r="O6" s="1">
        <f t="shared" si="5"/>
        <v>0</v>
      </c>
      <c r="P6" s="1">
        <f t="shared" si="6"/>
        <v>0</v>
      </c>
    </row>
    <row r="7" spans="1:16" ht="12">
      <c r="A7" s="2" t="s">
        <v>13</v>
      </c>
      <c r="B7" s="6">
        <v>0.06</v>
      </c>
      <c r="C7" s="6">
        <v>0.06</v>
      </c>
      <c r="D7" s="6">
        <v>0.09</v>
      </c>
      <c r="E7" s="6"/>
      <c r="F7" s="6"/>
      <c r="G7" s="6"/>
      <c r="H7" s="6"/>
      <c r="I7" s="1">
        <v>0.6502</v>
      </c>
      <c r="J7" s="1">
        <f t="shared" si="0"/>
        <v>3.9011999999999998E-2</v>
      </c>
      <c r="K7" s="1">
        <f t="shared" si="1"/>
        <v>3.9011999999999998E-2</v>
      </c>
      <c r="L7" s="1">
        <f t="shared" si="2"/>
        <v>5.8518000000000001E-2</v>
      </c>
      <c r="M7" s="1">
        <f t="shared" si="3"/>
        <v>0</v>
      </c>
      <c r="N7" s="1">
        <f t="shared" si="4"/>
        <v>0</v>
      </c>
      <c r="O7" s="1">
        <f t="shared" si="5"/>
        <v>0</v>
      </c>
      <c r="P7" s="1">
        <f t="shared" si="6"/>
        <v>0</v>
      </c>
    </row>
    <row r="8" spans="1:16" ht="12">
      <c r="A8" s="2" t="s">
        <v>14</v>
      </c>
      <c r="B8" s="6">
        <v>1.17</v>
      </c>
      <c r="C8" s="6">
        <v>0.27</v>
      </c>
      <c r="D8" s="6">
        <v>0.34</v>
      </c>
      <c r="E8" s="6"/>
      <c r="F8" s="6"/>
      <c r="G8" s="6"/>
      <c r="H8" s="6"/>
      <c r="I8" s="1">
        <v>7.8799999999999995E-2</v>
      </c>
      <c r="J8" s="1">
        <f t="shared" si="0"/>
        <v>9.2195999999999986E-2</v>
      </c>
      <c r="K8" s="1">
        <f t="shared" si="1"/>
        <v>2.1276E-2</v>
      </c>
      <c r="L8" s="1">
        <f t="shared" si="2"/>
        <v>2.6792E-2</v>
      </c>
      <c r="M8" s="1">
        <f t="shared" si="3"/>
        <v>0</v>
      </c>
      <c r="N8" s="1">
        <f t="shared" si="4"/>
        <v>0</v>
      </c>
      <c r="O8" s="1">
        <f t="shared" si="5"/>
        <v>0</v>
      </c>
      <c r="P8" s="1">
        <f t="shared" si="6"/>
        <v>0</v>
      </c>
    </row>
    <row r="9" spans="1:16" ht="12">
      <c r="A9" s="2" t="s">
        <v>15</v>
      </c>
      <c r="B9" s="6">
        <v>1.95</v>
      </c>
      <c r="C9" s="6">
        <v>1.38</v>
      </c>
      <c r="D9" s="6">
        <v>1.46</v>
      </c>
      <c r="E9" s="6"/>
      <c r="F9" s="6"/>
      <c r="G9" s="6"/>
      <c r="H9" s="6"/>
      <c r="I9" s="1">
        <v>0.33139999999999997</v>
      </c>
      <c r="J9" s="1">
        <f t="shared" si="0"/>
        <v>0.64622999999999997</v>
      </c>
      <c r="K9" s="1">
        <f t="shared" si="1"/>
        <v>0.45733199999999991</v>
      </c>
      <c r="L9" s="1">
        <f t="shared" si="2"/>
        <v>0.48384399999999994</v>
      </c>
      <c r="M9" s="1">
        <f t="shared" si="3"/>
        <v>0</v>
      </c>
      <c r="N9" s="1">
        <f t="shared" si="4"/>
        <v>0</v>
      </c>
      <c r="O9" s="1">
        <f t="shared" si="5"/>
        <v>0</v>
      </c>
      <c r="P9" s="1">
        <f t="shared" si="6"/>
        <v>0</v>
      </c>
    </row>
    <row r="10" spans="1:16" ht="12">
      <c r="A10" s="2" t="s">
        <v>16</v>
      </c>
      <c r="B10" s="6">
        <v>2.25</v>
      </c>
      <c r="C10" s="6">
        <v>2.84</v>
      </c>
      <c r="D10" s="6">
        <v>3.33</v>
      </c>
      <c r="E10" s="6"/>
      <c r="F10" s="6"/>
      <c r="G10" s="6"/>
      <c r="H10" s="6"/>
      <c r="I10" s="1">
        <v>7.1599999999999997E-2</v>
      </c>
      <c r="J10" s="1">
        <f t="shared" si="0"/>
        <v>0.16109999999999999</v>
      </c>
      <c r="K10" s="1">
        <f t="shared" si="1"/>
        <v>0.20334399999999997</v>
      </c>
      <c r="L10" s="1">
        <f t="shared" si="2"/>
        <v>0.238428</v>
      </c>
      <c r="M10" s="1">
        <f t="shared" si="3"/>
        <v>0</v>
      </c>
      <c r="N10" s="1">
        <f t="shared" si="4"/>
        <v>0</v>
      </c>
      <c r="O10" s="1">
        <f t="shared" si="5"/>
        <v>0</v>
      </c>
      <c r="P10" s="1">
        <f t="shared" si="6"/>
        <v>0</v>
      </c>
    </row>
    <row r="11" spans="1:16" ht="12">
      <c r="A11" s="2" t="s">
        <v>17</v>
      </c>
      <c r="B11" s="6">
        <v>5.18</v>
      </c>
      <c r="C11" s="6">
        <v>5.44</v>
      </c>
      <c r="D11" s="6">
        <v>4.7300000000000004</v>
      </c>
      <c r="E11" s="6"/>
      <c r="F11" s="6"/>
      <c r="G11" s="6"/>
      <c r="H11" s="6"/>
      <c r="I11" s="1">
        <v>0.3301</v>
      </c>
      <c r="J11" s="1">
        <f t="shared" si="0"/>
        <v>1.7099179999999998</v>
      </c>
      <c r="K11" s="1">
        <f t="shared" si="1"/>
        <v>1.7957440000000002</v>
      </c>
      <c r="L11" s="1">
        <f t="shared" si="2"/>
        <v>1.5613730000000001</v>
      </c>
      <c r="M11" s="1">
        <f t="shared" si="3"/>
        <v>0</v>
      </c>
      <c r="N11" s="1">
        <f t="shared" si="4"/>
        <v>0</v>
      </c>
      <c r="O11" s="1">
        <f t="shared" si="5"/>
        <v>0</v>
      </c>
      <c r="P11" s="1">
        <f t="shared" si="6"/>
        <v>0</v>
      </c>
    </row>
    <row r="12" spans="1:16" ht="12">
      <c r="A12" s="2" t="s">
        <v>18</v>
      </c>
      <c r="B12" s="6">
        <v>0.04</v>
      </c>
      <c r="C12" s="6">
        <v>0.06</v>
      </c>
      <c r="D12" s="6">
        <v>7.0000000000000007E-2</v>
      </c>
      <c r="E12" s="6"/>
      <c r="F12" s="6"/>
      <c r="G12" s="6"/>
      <c r="H12" s="6"/>
      <c r="I12" s="1">
        <v>0.1285</v>
      </c>
      <c r="J12" s="1">
        <f t="shared" si="0"/>
        <v>5.1400000000000005E-3</v>
      </c>
      <c r="K12" s="1">
        <f t="shared" si="1"/>
        <v>7.7099999999999998E-3</v>
      </c>
      <c r="L12" s="1">
        <f t="shared" si="2"/>
        <v>8.9950000000000013E-3</v>
      </c>
      <c r="M12" s="1">
        <f t="shared" si="3"/>
        <v>0</v>
      </c>
      <c r="N12" s="1">
        <f t="shared" si="4"/>
        <v>0</v>
      </c>
      <c r="O12" s="1">
        <f t="shared" si="5"/>
        <v>0</v>
      </c>
      <c r="P12" s="1">
        <f t="shared" si="6"/>
        <v>0</v>
      </c>
    </row>
    <row r="13" spans="1:16" ht="12">
      <c r="A13" s="2" t="s">
        <v>19</v>
      </c>
      <c r="B13" s="7">
        <f t="shared" ref="B13:D13" si="7">SUM(B3:B12)</f>
        <v>100.13000000000001</v>
      </c>
      <c r="C13" s="7">
        <f t="shared" si="7"/>
        <v>100.07000000000001</v>
      </c>
      <c r="D13" s="7">
        <f t="shared" si="7"/>
        <v>100.01999999999998</v>
      </c>
      <c r="E13" s="7"/>
      <c r="F13" s="7"/>
      <c r="G13" s="7"/>
      <c r="H13" s="7"/>
      <c r="I13" s="1" t="s">
        <v>1</v>
      </c>
      <c r="J13" s="1" t="s">
        <v>2</v>
      </c>
      <c r="K13" s="1" t="s">
        <v>20</v>
      </c>
      <c r="L13" s="1" t="s">
        <v>4</v>
      </c>
      <c r="M13" s="1" t="s">
        <v>5</v>
      </c>
      <c r="N13" s="1" t="s">
        <v>6</v>
      </c>
      <c r="O13" s="1" t="s">
        <v>7</v>
      </c>
      <c r="P13" s="1" t="s">
        <v>8</v>
      </c>
    </row>
    <row r="14" spans="1:16" ht="12">
      <c r="A14" s="2" t="s">
        <v>21</v>
      </c>
      <c r="B14" s="6">
        <v>8.65</v>
      </c>
      <c r="C14" s="6">
        <v>3.44</v>
      </c>
      <c r="D14" s="6">
        <v>1.36</v>
      </c>
      <c r="E14" s="6"/>
      <c r="F14" s="6"/>
      <c r="G14" s="6"/>
      <c r="H14" s="6"/>
    </row>
    <row r="15" spans="1:16" ht="12">
      <c r="B15" s="6"/>
      <c r="C15" s="6"/>
      <c r="D15" s="6"/>
      <c r="E15" s="6"/>
      <c r="F15" s="6"/>
      <c r="G15" s="6"/>
      <c r="H15" s="6"/>
    </row>
    <row r="16" spans="1:16" s="12" customFormat="1" ht="12">
      <c r="A16" s="10" t="s">
        <v>29</v>
      </c>
      <c r="B16" s="11">
        <v>157.5</v>
      </c>
      <c r="C16" s="11">
        <v>169.3</v>
      </c>
      <c r="D16" s="11">
        <v>166.2</v>
      </c>
      <c r="E16" s="11"/>
      <c r="F16" s="11"/>
      <c r="G16" s="11"/>
      <c r="H16" s="11"/>
    </row>
    <row r="17" spans="1:8" ht="12">
      <c r="A17" s="2" t="s">
        <v>22</v>
      </c>
      <c r="B17" s="8">
        <v>96</v>
      </c>
      <c r="C17" s="8">
        <v>64</v>
      </c>
      <c r="D17" s="8">
        <v>93</v>
      </c>
      <c r="E17" s="8"/>
      <c r="F17" s="8"/>
      <c r="G17" s="8"/>
      <c r="H17" s="8"/>
    </row>
    <row r="18" spans="1:8" s="12" customFormat="1" ht="12">
      <c r="A18" s="10" t="s">
        <v>30</v>
      </c>
      <c r="B18" s="11">
        <v>66.3</v>
      </c>
      <c r="C18" s="11">
        <v>73</v>
      </c>
      <c r="D18" s="11">
        <v>78.8</v>
      </c>
    </row>
    <row r="19" spans="1:8" ht="12">
      <c r="A19" s="2" t="s">
        <v>23</v>
      </c>
      <c r="B19" s="8">
        <v>268</v>
      </c>
      <c r="C19" s="8">
        <v>508</v>
      </c>
      <c r="D19" s="8">
        <v>639</v>
      </c>
      <c r="E19" s="14"/>
      <c r="F19" s="14"/>
      <c r="G19" s="14"/>
      <c r="H19" s="14"/>
    </row>
    <row r="20" spans="1:8" ht="12">
      <c r="A20" s="2" t="s">
        <v>24</v>
      </c>
      <c r="B20" s="8">
        <v>17</v>
      </c>
      <c r="C20" s="8">
        <v>16</v>
      </c>
      <c r="D20" s="8">
        <v>20</v>
      </c>
      <c r="E20" s="14"/>
      <c r="F20" s="14"/>
      <c r="G20" s="14"/>
      <c r="H20" s="14"/>
    </row>
    <row r="21" spans="1:8" ht="12">
      <c r="A21" s="2" t="s">
        <v>28</v>
      </c>
      <c r="B21" s="8">
        <v>2</v>
      </c>
      <c r="C21" s="8">
        <v>2</v>
      </c>
      <c r="D21" s="8">
        <v>1</v>
      </c>
      <c r="E21" s="14"/>
      <c r="F21" s="14"/>
      <c r="G21" s="14"/>
      <c r="H21" s="14"/>
    </row>
    <row r="22" spans="1:8" ht="12">
      <c r="A22" s="2" t="s">
        <v>25</v>
      </c>
      <c r="B22" s="13">
        <v>7</v>
      </c>
      <c r="C22" s="13">
        <v>5</v>
      </c>
      <c r="D22" s="13">
        <v>3</v>
      </c>
    </row>
    <row r="23" spans="1:8" s="12" customFormat="1" ht="12">
      <c r="A23" s="10" t="s">
        <v>31</v>
      </c>
      <c r="B23" s="11">
        <v>57.4</v>
      </c>
      <c r="C23" s="11">
        <v>61.9</v>
      </c>
      <c r="D23" s="11">
        <v>63.4</v>
      </c>
    </row>
    <row r="24" spans="1:8" s="12" customFormat="1" ht="12">
      <c r="A24" s="10" t="s">
        <v>32</v>
      </c>
      <c r="B24" s="11">
        <v>22.3</v>
      </c>
      <c r="C24" s="11">
        <v>22.5</v>
      </c>
      <c r="D24" s="11">
        <v>22.7</v>
      </c>
    </row>
    <row r="25" spans="1:8" ht="12">
      <c r="A25" s="2" t="s">
        <v>26</v>
      </c>
      <c r="B25" s="13">
        <v>10</v>
      </c>
      <c r="C25" s="13">
        <v>14</v>
      </c>
      <c r="D25" s="13">
        <v>11</v>
      </c>
    </row>
    <row r="26" spans="1:8" ht="12">
      <c r="A26" s="2" t="s">
        <v>33</v>
      </c>
      <c r="B26" s="13">
        <v>67</v>
      </c>
      <c r="C26" s="13">
        <v>57</v>
      </c>
      <c r="D26" s="13">
        <v>72</v>
      </c>
    </row>
    <row r="27" spans="1:8" ht="12">
      <c r="A27" s="2" t="s">
        <v>27</v>
      </c>
      <c r="B27" s="13" t="s">
        <v>42</v>
      </c>
      <c r="C27" s="13" t="s">
        <v>42</v>
      </c>
      <c r="D27" s="13" t="s">
        <v>42</v>
      </c>
    </row>
    <row r="28" spans="1:8" ht="12">
      <c r="A28" s="2" t="s">
        <v>34</v>
      </c>
      <c r="B28" s="13">
        <v>844</v>
      </c>
      <c r="C28" s="13">
        <v>1187</v>
      </c>
      <c r="D28" s="13">
        <v>1197</v>
      </c>
    </row>
    <row r="29" spans="1:8" ht="12">
      <c r="A29" s="2" t="s">
        <v>35</v>
      </c>
      <c r="B29" s="13">
        <v>65</v>
      </c>
      <c r="C29" s="13">
        <v>82</v>
      </c>
      <c r="D29" s="13">
        <v>83</v>
      </c>
    </row>
    <row r="30" spans="1:8" ht="12">
      <c r="A30" s="2" t="s">
        <v>36</v>
      </c>
      <c r="B30" s="13">
        <v>138</v>
      </c>
      <c r="C30" s="13">
        <v>178</v>
      </c>
      <c r="D30" s="13">
        <v>184</v>
      </c>
    </row>
    <row r="31" spans="1:8" s="12" customFormat="1" ht="12">
      <c r="A31" s="10" t="s">
        <v>37</v>
      </c>
      <c r="B31" s="11">
        <v>4</v>
      </c>
      <c r="C31" s="11">
        <v>5</v>
      </c>
      <c r="D31" s="11">
        <v>5.3</v>
      </c>
    </row>
    <row r="32" spans="1:8" s="12" customFormat="1" ht="12">
      <c r="A32" s="10" t="s">
        <v>38</v>
      </c>
      <c r="B32" s="11">
        <v>49.3</v>
      </c>
      <c r="C32" s="11">
        <v>48.6</v>
      </c>
      <c r="D32" s="11">
        <v>47.3</v>
      </c>
    </row>
    <row r="33" spans="1:4" ht="12">
      <c r="A33" s="2" t="s">
        <v>39</v>
      </c>
      <c r="B33" s="13">
        <v>1</v>
      </c>
      <c r="C33" s="13" t="s">
        <v>42</v>
      </c>
      <c r="D33" s="13">
        <v>3</v>
      </c>
    </row>
    <row r="34" spans="1:4" ht="12">
      <c r="A34" s="2" t="s">
        <v>40</v>
      </c>
      <c r="B34" s="13">
        <v>35</v>
      </c>
      <c r="C34" s="13">
        <v>45</v>
      </c>
      <c r="D34" s="13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summary</vt:lpstr>
      <vt:lpstr>Original Data 1</vt:lpstr>
      <vt:lpstr>Original Data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McCurry</cp:lastModifiedBy>
  <cp:lastPrinted>2012-03-19T17:45:21Z</cp:lastPrinted>
  <dcterms:created xsi:type="dcterms:W3CDTF">2001-12-28T15:27:02Z</dcterms:created>
  <dcterms:modified xsi:type="dcterms:W3CDTF">2016-04-28T17:36:50Z</dcterms:modified>
</cp:coreProperties>
</file>