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3375" windowWidth="14955" windowHeight="11145" tabRatio="790"/>
  </bookViews>
  <sheets>
    <sheet name="Discount Rate" sheetId="7" r:id="rId1"/>
    <sheet name="Sale Price" sheetId="12" r:id="rId2"/>
    <sheet name="NPV" sheetId="6" r:id="rId3"/>
  </sheets>
  <externalReferences>
    <externalReference r:id="rId4"/>
  </externalReferences>
  <definedNames>
    <definedName name="_1_lb_to_kg">[1]conversions!$B$6</definedName>
  </definedNames>
  <calcPr calcId="152511"/>
</workbook>
</file>

<file path=xl/calcChain.xml><?xml version="1.0" encoding="utf-8"?>
<calcChain xmlns="http://schemas.openxmlformats.org/spreadsheetml/2006/main">
  <c r="A63" i="6"/>
  <c r="A64" s="1"/>
  <c r="A65" s="1"/>
  <c r="A66" s="1"/>
  <c r="A67" s="1"/>
  <c r="A68" s="1"/>
  <c r="A69" s="1"/>
  <c r="A70" s="1"/>
  <c r="A71" s="1"/>
  <c r="A72" s="1"/>
  <c r="A73" s="1"/>
  <c r="A74" s="1"/>
  <c r="A62"/>
  <c r="A61"/>
  <c r="A60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42"/>
  <c r="C85" l="1"/>
  <c r="B88"/>
  <c r="D88"/>
  <c r="A25"/>
  <c r="A24"/>
  <c r="C17"/>
  <c r="D17" s="1"/>
  <c r="E17" s="1"/>
  <c r="D11"/>
  <c r="E11"/>
  <c r="F11"/>
  <c r="G11"/>
  <c r="H11" s="1"/>
  <c r="I11" s="1"/>
  <c r="J11" s="1"/>
  <c r="K11" s="1"/>
  <c r="L11" s="1"/>
  <c r="M11" s="1"/>
  <c r="N11" s="1"/>
  <c r="O11" s="1"/>
  <c r="P11" s="1"/>
  <c r="Q11" s="1"/>
  <c r="R11" s="1"/>
  <c r="S11" s="1"/>
  <c r="C11"/>
  <c r="B13"/>
  <c r="D43" l="1"/>
  <c r="D42"/>
  <c r="D44"/>
  <c r="D45"/>
  <c r="D47"/>
  <c r="D49"/>
  <c r="D51"/>
  <c r="D53"/>
  <c r="D50"/>
  <c r="D41"/>
  <c r="D48"/>
  <c r="D55"/>
  <c r="D46"/>
  <c r="D54"/>
  <c r="D52"/>
  <c r="D56"/>
  <c r="B24"/>
  <c r="B25"/>
  <c r="B23"/>
  <c r="B60"/>
  <c r="B64"/>
  <c r="B68"/>
  <c r="B72"/>
  <c r="B62"/>
  <c r="B66"/>
  <c r="B70"/>
  <c r="B74"/>
  <c r="B61"/>
  <c r="B69"/>
  <c r="B63"/>
  <c r="B71"/>
  <c r="B65"/>
  <c r="B73"/>
  <c r="B67"/>
  <c r="B59"/>
  <c r="B42"/>
  <c r="B43"/>
  <c r="B44"/>
  <c r="B46"/>
  <c r="B48"/>
  <c r="B50"/>
  <c r="B52"/>
  <c r="B51"/>
  <c r="B41"/>
  <c r="B47"/>
  <c r="B49"/>
  <c r="B54"/>
  <c r="B56"/>
  <c r="B53"/>
  <c r="B55"/>
  <c r="B45"/>
  <c r="C59"/>
  <c r="C63"/>
  <c r="C67"/>
  <c r="C71"/>
  <c r="C61"/>
  <c r="C65"/>
  <c r="C69"/>
  <c r="C73"/>
  <c r="C60"/>
  <c r="C68"/>
  <c r="C62"/>
  <c r="C70"/>
  <c r="C64"/>
  <c r="C66"/>
  <c r="C72"/>
  <c r="C74"/>
  <c r="C42"/>
  <c r="C43"/>
  <c r="C45"/>
  <c r="C48"/>
  <c r="C53"/>
  <c r="C55"/>
  <c r="C49"/>
  <c r="C44"/>
  <c r="C46"/>
  <c r="C51"/>
  <c r="C54"/>
  <c r="C47"/>
  <c r="C52"/>
  <c r="C56"/>
  <c r="C50"/>
  <c r="C41"/>
  <c r="D62"/>
  <c r="D66"/>
  <c r="D70"/>
  <c r="D74"/>
  <c r="D60"/>
  <c r="D64"/>
  <c r="D68"/>
  <c r="D72"/>
  <c r="D59"/>
  <c r="D67"/>
  <c r="D61"/>
  <c r="D69"/>
  <c r="D63"/>
  <c r="D65"/>
  <c r="D71"/>
  <c r="D73"/>
  <c r="D13"/>
  <c r="B87"/>
  <c r="B100"/>
  <c r="C101"/>
  <c r="D102"/>
  <c r="B98"/>
  <c r="D100"/>
  <c r="D101"/>
  <c r="B99"/>
  <c r="C98"/>
  <c r="C100"/>
  <c r="B102"/>
  <c r="C99"/>
  <c r="D98"/>
  <c r="C13"/>
  <c r="B19"/>
  <c r="D84"/>
  <c r="B85"/>
  <c r="B101"/>
  <c r="C84"/>
  <c r="C102"/>
  <c r="D87"/>
  <c r="D99"/>
  <c r="C87"/>
  <c r="C86"/>
  <c r="D85"/>
  <c r="C88"/>
  <c r="B86"/>
  <c r="B84"/>
  <c r="D86"/>
  <c r="A26"/>
  <c r="B26" s="1"/>
  <c r="F17"/>
  <c r="C25" l="1"/>
  <c r="C26"/>
  <c r="C24"/>
  <c r="C23"/>
  <c r="C19"/>
  <c r="D19"/>
  <c r="A27"/>
  <c r="B27" s="1"/>
  <c r="G17"/>
  <c r="D26" l="1"/>
  <c r="D25"/>
  <c r="D24"/>
  <c r="D23"/>
  <c r="D27"/>
  <c r="C27"/>
  <c r="A28"/>
  <c r="H17"/>
  <c r="B28" l="1"/>
  <c r="C28"/>
  <c r="D28"/>
  <c r="D93"/>
  <c r="B92"/>
  <c r="C93"/>
  <c r="C92"/>
  <c r="C95"/>
  <c r="C94"/>
  <c r="B91"/>
  <c r="C91"/>
  <c r="B94"/>
  <c r="D95"/>
  <c r="D94"/>
  <c r="B95"/>
  <c r="D91"/>
  <c r="B93"/>
  <c r="D92"/>
  <c r="A29"/>
  <c r="I17"/>
  <c r="B29" l="1"/>
  <c r="C29"/>
  <c r="D29"/>
  <c r="G98"/>
  <c r="G91"/>
  <c r="F98"/>
  <c r="F91"/>
  <c r="A30"/>
  <c r="J17"/>
  <c r="B30" l="1"/>
  <c r="C30"/>
  <c r="D30"/>
  <c r="F42"/>
  <c r="F43"/>
  <c r="F46"/>
  <c r="F48"/>
  <c r="F50"/>
  <c r="F52"/>
  <c r="F49"/>
  <c r="F45"/>
  <c r="F47"/>
  <c r="F54"/>
  <c r="F56"/>
  <c r="F44"/>
  <c r="F41"/>
  <c r="F51"/>
  <c r="F53"/>
  <c r="F55"/>
  <c r="G59"/>
  <c r="G63"/>
  <c r="G67"/>
  <c r="G71"/>
  <c r="G61"/>
  <c r="G65"/>
  <c r="G69"/>
  <c r="G73"/>
  <c r="G64"/>
  <c r="G72"/>
  <c r="G66"/>
  <c r="G74"/>
  <c r="G60"/>
  <c r="G62"/>
  <c r="G68"/>
  <c r="G70"/>
  <c r="E42"/>
  <c r="E43"/>
  <c r="E47"/>
  <c r="E52"/>
  <c r="E54"/>
  <c r="E56"/>
  <c r="E45"/>
  <c r="E50"/>
  <c r="E53"/>
  <c r="E41"/>
  <c r="E44"/>
  <c r="E48"/>
  <c r="E49"/>
  <c r="E51"/>
  <c r="E46"/>
  <c r="E55"/>
  <c r="G44"/>
  <c r="G42"/>
  <c r="G46"/>
  <c r="G51"/>
  <c r="G55"/>
  <c r="G47"/>
  <c r="G43"/>
  <c r="G49"/>
  <c r="G52"/>
  <c r="G50"/>
  <c r="G56"/>
  <c r="G48"/>
  <c r="G41"/>
  <c r="G54"/>
  <c r="G45"/>
  <c r="G53"/>
  <c r="F84"/>
  <c r="F102"/>
  <c r="F95"/>
  <c r="F94"/>
  <c r="F101"/>
  <c r="G99"/>
  <c r="G92"/>
  <c r="G101"/>
  <c r="G94"/>
  <c r="E84"/>
  <c r="E102"/>
  <c r="E95"/>
  <c r="G84"/>
  <c r="G102"/>
  <c r="G95"/>
  <c r="E98"/>
  <c r="E91"/>
  <c r="E88"/>
  <c r="F88"/>
  <c r="G85"/>
  <c r="G88"/>
  <c r="A31"/>
  <c r="K17"/>
  <c r="F60" l="1"/>
  <c r="F64"/>
  <c r="F68"/>
  <c r="F72"/>
  <c r="F62"/>
  <c r="F66"/>
  <c r="F70"/>
  <c r="F74"/>
  <c r="F65"/>
  <c r="F73"/>
  <c r="F59"/>
  <c r="F67"/>
  <c r="F61"/>
  <c r="F63"/>
  <c r="F69"/>
  <c r="F71"/>
  <c r="B31"/>
  <c r="C31"/>
  <c r="D31"/>
  <c r="H62"/>
  <c r="H66"/>
  <c r="H70"/>
  <c r="H74"/>
  <c r="H60"/>
  <c r="H64"/>
  <c r="H68"/>
  <c r="H72"/>
  <c r="H63"/>
  <c r="H71"/>
  <c r="H65"/>
  <c r="H73"/>
  <c r="H59"/>
  <c r="H61"/>
  <c r="H67"/>
  <c r="H69"/>
  <c r="E61"/>
  <c r="E65"/>
  <c r="E69"/>
  <c r="E73"/>
  <c r="E59"/>
  <c r="E63"/>
  <c r="E67"/>
  <c r="E71"/>
  <c r="E66"/>
  <c r="E74"/>
  <c r="E60"/>
  <c r="E68"/>
  <c r="E62"/>
  <c r="E64"/>
  <c r="E70"/>
  <c r="E72"/>
  <c r="H42"/>
  <c r="H44"/>
  <c r="H45"/>
  <c r="H47"/>
  <c r="H49"/>
  <c r="H51"/>
  <c r="H53"/>
  <c r="H48"/>
  <c r="H41"/>
  <c r="H46"/>
  <c r="H55"/>
  <c r="H43"/>
  <c r="H50"/>
  <c r="H52"/>
  <c r="H56"/>
  <c r="H54"/>
  <c r="F92"/>
  <c r="F99"/>
  <c r="H91"/>
  <c r="H98"/>
  <c r="E101"/>
  <c r="E94"/>
  <c r="F85"/>
  <c r="H92"/>
  <c r="H99"/>
  <c r="E99"/>
  <c r="E92"/>
  <c r="H101"/>
  <c r="H94"/>
  <c r="H84"/>
  <c r="H102"/>
  <c r="H95"/>
  <c r="H88"/>
  <c r="H85"/>
  <c r="E85"/>
  <c r="A32"/>
  <c r="L17"/>
  <c r="I61" l="1"/>
  <c r="I65"/>
  <c r="I69"/>
  <c r="I73"/>
  <c r="I59"/>
  <c r="I63"/>
  <c r="I67"/>
  <c r="I71"/>
  <c r="I62"/>
  <c r="I70"/>
  <c r="I64"/>
  <c r="I72"/>
  <c r="I74"/>
  <c r="I60"/>
  <c r="I66"/>
  <c r="I68"/>
  <c r="I43"/>
  <c r="I44"/>
  <c r="I45"/>
  <c r="I50"/>
  <c r="I53"/>
  <c r="I54"/>
  <c r="I56"/>
  <c r="I46"/>
  <c r="I42"/>
  <c r="I48"/>
  <c r="I51"/>
  <c r="I41"/>
  <c r="I49"/>
  <c r="I55"/>
  <c r="I52"/>
  <c r="I47"/>
  <c r="B32"/>
  <c r="C32"/>
  <c r="D32"/>
  <c r="I95"/>
  <c r="I102"/>
  <c r="I88"/>
  <c r="I98"/>
  <c r="I91"/>
  <c r="I85"/>
  <c r="I101"/>
  <c r="I94"/>
  <c r="I99"/>
  <c r="I92"/>
  <c r="I84"/>
  <c r="A33"/>
  <c r="M17"/>
  <c r="G13"/>
  <c r="F13"/>
  <c r="J42" l="1"/>
  <c r="J43"/>
  <c r="J46"/>
  <c r="J48"/>
  <c r="J50"/>
  <c r="J52"/>
  <c r="J47"/>
  <c r="J44"/>
  <c r="J45"/>
  <c r="J53"/>
  <c r="J54"/>
  <c r="J56"/>
  <c r="J49"/>
  <c r="J55"/>
  <c r="J51"/>
  <c r="J41"/>
  <c r="B33"/>
  <c r="C33"/>
  <c r="D33"/>
  <c r="F24"/>
  <c r="F26"/>
  <c r="F28"/>
  <c r="F30"/>
  <c r="F29"/>
  <c r="F31"/>
  <c r="F33"/>
  <c r="F32"/>
  <c r="F25"/>
  <c r="F23"/>
  <c r="F27"/>
  <c r="G25"/>
  <c r="G27"/>
  <c r="G29"/>
  <c r="G31"/>
  <c r="G33"/>
  <c r="G26"/>
  <c r="G23"/>
  <c r="G28"/>
  <c r="G32"/>
  <c r="G24"/>
  <c r="G30"/>
  <c r="J88"/>
  <c r="J98"/>
  <c r="J91"/>
  <c r="J102"/>
  <c r="J95"/>
  <c r="F100"/>
  <c r="F93"/>
  <c r="J101"/>
  <c r="J94"/>
  <c r="G100"/>
  <c r="G93"/>
  <c r="G87"/>
  <c r="G86"/>
  <c r="J84"/>
  <c r="F87"/>
  <c r="F86"/>
  <c r="G19"/>
  <c r="F19"/>
  <c r="A34"/>
  <c r="N17"/>
  <c r="H13"/>
  <c r="B34" l="1"/>
  <c r="C34"/>
  <c r="D34"/>
  <c r="K59"/>
  <c r="K63"/>
  <c r="K67"/>
  <c r="K71"/>
  <c r="K61"/>
  <c r="K65"/>
  <c r="K69"/>
  <c r="K73"/>
  <c r="K60"/>
  <c r="K68"/>
  <c r="K62"/>
  <c r="K70"/>
  <c r="K72"/>
  <c r="K74"/>
  <c r="K64"/>
  <c r="K66"/>
  <c r="G34"/>
  <c r="J60"/>
  <c r="J64"/>
  <c r="J68"/>
  <c r="J72"/>
  <c r="J62"/>
  <c r="J66"/>
  <c r="J70"/>
  <c r="J74"/>
  <c r="J61"/>
  <c r="J69"/>
  <c r="J63"/>
  <c r="J71"/>
  <c r="J73"/>
  <c r="J59"/>
  <c r="J65"/>
  <c r="J67"/>
  <c r="K42"/>
  <c r="K49"/>
  <c r="K52"/>
  <c r="K55"/>
  <c r="K44"/>
  <c r="K48"/>
  <c r="K47"/>
  <c r="K50"/>
  <c r="K45"/>
  <c r="K53"/>
  <c r="K54"/>
  <c r="K43"/>
  <c r="K56"/>
  <c r="K46"/>
  <c r="K51"/>
  <c r="K41"/>
  <c r="F34"/>
  <c r="E24"/>
  <c r="E26"/>
  <c r="E28"/>
  <c r="E30"/>
  <c r="E32"/>
  <c r="E34"/>
  <c r="E25"/>
  <c r="E27"/>
  <c r="E29"/>
  <c r="E31"/>
  <c r="E33"/>
  <c r="E35"/>
  <c r="E23"/>
  <c r="H23"/>
  <c r="H25"/>
  <c r="H27"/>
  <c r="H29"/>
  <c r="H24"/>
  <c r="H26"/>
  <c r="H31"/>
  <c r="H33"/>
  <c r="H28"/>
  <c r="H30"/>
  <c r="H32"/>
  <c r="H34"/>
  <c r="K99"/>
  <c r="K92"/>
  <c r="K94"/>
  <c r="K101"/>
  <c r="H93"/>
  <c r="H100"/>
  <c r="J85"/>
  <c r="J99"/>
  <c r="J92"/>
  <c r="K102"/>
  <c r="K95"/>
  <c r="E100"/>
  <c r="E93"/>
  <c r="E87"/>
  <c r="E86"/>
  <c r="K85"/>
  <c r="H87"/>
  <c r="H86"/>
  <c r="E19"/>
  <c r="H19"/>
  <c r="A35"/>
  <c r="O17"/>
  <c r="E13"/>
  <c r="B35" l="1"/>
  <c r="C35"/>
  <c r="D35"/>
  <c r="F35"/>
  <c r="G35"/>
  <c r="L42"/>
  <c r="L44"/>
  <c r="L45"/>
  <c r="L47"/>
  <c r="L49"/>
  <c r="L51"/>
  <c r="L53"/>
  <c r="L43"/>
  <c r="L46"/>
  <c r="L41"/>
  <c r="L52"/>
  <c r="L55"/>
  <c r="L50"/>
  <c r="L54"/>
  <c r="L48"/>
  <c r="L56"/>
  <c r="H35"/>
  <c r="K88"/>
  <c r="K98"/>
  <c r="K91"/>
  <c r="L98"/>
  <c r="L91"/>
  <c r="L84"/>
  <c r="L102"/>
  <c r="L95"/>
  <c r="L101"/>
  <c r="L94"/>
  <c r="L88"/>
  <c r="K84"/>
  <c r="A36"/>
  <c r="P17"/>
  <c r="J13"/>
  <c r="B36" l="1"/>
  <c r="C36"/>
  <c r="D36"/>
  <c r="F36"/>
  <c r="G36"/>
  <c r="H36"/>
  <c r="E36"/>
  <c r="M42"/>
  <c r="M44"/>
  <c r="M48"/>
  <c r="M51"/>
  <c r="M54"/>
  <c r="M56"/>
  <c r="M43"/>
  <c r="M46"/>
  <c r="M49"/>
  <c r="M41"/>
  <c r="M47"/>
  <c r="M45"/>
  <c r="M53"/>
  <c r="M50"/>
  <c r="M52"/>
  <c r="M55"/>
  <c r="L62"/>
  <c r="L66"/>
  <c r="L70"/>
  <c r="L74"/>
  <c r="L60"/>
  <c r="L64"/>
  <c r="L68"/>
  <c r="L72"/>
  <c r="L59"/>
  <c r="L67"/>
  <c r="L61"/>
  <c r="L69"/>
  <c r="L71"/>
  <c r="L73"/>
  <c r="L63"/>
  <c r="L65"/>
  <c r="I24"/>
  <c r="I26"/>
  <c r="I28"/>
  <c r="I30"/>
  <c r="I32"/>
  <c r="I34"/>
  <c r="I36"/>
  <c r="I27"/>
  <c r="I29"/>
  <c r="I23"/>
  <c r="I25"/>
  <c r="I37"/>
  <c r="I31"/>
  <c r="I33"/>
  <c r="I35"/>
  <c r="J24"/>
  <c r="J26"/>
  <c r="J28"/>
  <c r="J25"/>
  <c r="J30"/>
  <c r="J32"/>
  <c r="J34"/>
  <c r="J36"/>
  <c r="J27"/>
  <c r="J35"/>
  <c r="J29"/>
  <c r="J37"/>
  <c r="J23"/>
  <c r="J31"/>
  <c r="J33"/>
  <c r="L92"/>
  <c r="L99"/>
  <c r="J100"/>
  <c r="J93"/>
  <c r="I93"/>
  <c r="I100"/>
  <c r="M101"/>
  <c r="M94"/>
  <c r="M102"/>
  <c r="M95"/>
  <c r="L85"/>
  <c r="I87"/>
  <c r="I86"/>
  <c r="J87"/>
  <c r="J86"/>
  <c r="J19"/>
  <c r="I19"/>
  <c r="A37"/>
  <c r="Q17"/>
  <c r="K13"/>
  <c r="I13"/>
  <c r="N42" l="1"/>
  <c r="N43"/>
  <c r="N46"/>
  <c r="N48"/>
  <c r="N50"/>
  <c r="N52"/>
  <c r="N45"/>
  <c r="N53"/>
  <c r="N49"/>
  <c r="N51"/>
  <c r="N54"/>
  <c r="N56"/>
  <c r="N41"/>
  <c r="N44"/>
  <c r="N47"/>
  <c r="N55"/>
  <c r="O59"/>
  <c r="O63"/>
  <c r="O67"/>
  <c r="O71"/>
  <c r="O61"/>
  <c r="O65"/>
  <c r="O69"/>
  <c r="O73"/>
  <c r="O64"/>
  <c r="O72"/>
  <c r="O66"/>
  <c r="O74"/>
  <c r="O68"/>
  <c r="O70"/>
  <c r="O60"/>
  <c r="O62"/>
  <c r="N60"/>
  <c r="N64"/>
  <c r="N68"/>
  <c r="N72"/>
  <c r="N62"/>
  <c r="N66"/>
  <c r="N70"/>
  <c r="N74"/>
  <c r="N65"/>
  <c r="N73"/>
  <c r="N59"/>
  <c r="N67"/>
  <c r="N69"/>
  <c r="N71"/>
  <c r="N61"/>
  <c r="N63"/>
  <c r="O43"/>
  <c r="O44"/>
  <c r="O47"/>
  <c r="O50"/>
  <c r="O55"/>
  <c r="O45"/>
  <c r="O48"/>
  <c r="O53"/>
  <c r="O42"/>
  <c r="O46"/>
  <c r="O51"/>
  <c r="O56"/>
  <c r="O41"/>
  <c r="O49"/>
  <c r="O54"/>
  <c r="O52"/>
  <c r="B37"/>
  <c r="C37"/>
  <c r="D37"/>
  <c r="G37"/>
  <c r="F37"/>
  <c r="E37"/>
  <c r="H37"/>
  <c r="M61"/>
  <c r="M65"/>
  <c r="M69"/>
  <c r="M73"/>
  <c r="M59"/>
  <c r="M63"/>
  <c r="M67"/>
  <c r="M71"/>
  <c r="M66"/>
  <c r="M74"/>
  <c r="M60"/>
  <c r="M68"/>
  <c r="M70"/>
  <c r="M72"/>
  <c r="M62"/>
  <c r="M64"/>
  <c r="K25"/>
  <c r="K27"/>
  <c r="K29"/>
  <c r="K31"/>
  <c r="K33"/>
  <c r="K35"/>
  <c r="K37"/>
  <c r="K24"/>
  <c r="K30"/>
  <c r="K32"/>
  <c r="K34"/>
  <c r="K36"/>
  <c r="K26"/>
  <c r="K28"/>
  <c r="K23"/>
  <c r="O99"/>
  <c r="O92"/>
  <c r="N99"/>
  <c r="N92"/>
  <c r="K100"/>
  <c r="K93"/>
  <c r="N102"/>
  <c r="N95"/>
  <c r="O95"/>
  <c r="O102"/>
  <c r="M85"/>
  <c r="M99"/>
  <c r="M92"/>
  <c r="M88"/>
  <c r="M98"/>
  <c r="M91"/>
  <c r="N101"/>
  <c r="N94"/>
  <c r="M84"/>
  <c r="K87"/>
  <c r="K86"/>
  <c r="N85"/>
  <c r="K19"/>
  <c r="O84"/>
  <c r="A38"/>
  <c r="R17"/>
  <c r="P62" l="1"/>
  <c r="P66"/>
  <c r="P70"/>
  <c r="P74"/>
  <c r="P60"/>
  <c r="P64"/>
  <c r="P68"/>
  <c r="P72"/>
  <c r="P63"/>
  <c r="P71"/>
  <c r="P65"/>
  <c r="P73"/>
  <c r="P67"/>
  <c r="P69"/>
  <c r="P59"/>
  <c r="P61"/>
  <c r="B38"/>
  <c r="C38"/>
  <c r="D38"/>
  <c r="G38"/>
  <c r="F38"/>
  <c r="H38"/>
  <c r="E38"/>
  <c r="I38"/>
  <c r="J38"/>
  <c r="P42"/>
  <c r="P44"/>
  <c r="P45"/>
  <c r="P47"/>
  <c r="P49"/>
  <c r="P51"/>
  <c r="P53"/>
  <c r="P52"/>
  <c r="P41"/>
  <c r="P50"/>
  <c r="P55"/>
  <c r="P43"/>
  <c r="P48"/>
  <c r="P46"/>
  <c r="P56"/>
  <c r="P54"/>
  <c r="K38"/>
  <c r="P85"/>
  <c r="P101"/>
  <c r="P94"/>
  <c r="O85"/>
  <c r="O101"/>
  <c r="O94"/>
  <c r="P88"/>
  <c r="P98"/>
  <c r="P91"/>
  <c r="P92"/>
  <c r="P99"/>
  <c r="N88"/>
  <c r="N91"/>
  <c r="N98"/>
  <c r="O88"/>
  <c r="O98"/>
  <c r="O91"/>
  <c r="P102"/>
  <c r="P95"/>
  <c r="N84"/>
  <c r="P84"/>
  <c r="S17"/>
  <c r="M13"/>
  <c r="Q61" l="1"/>
  <c r="Q65"/>
  <c r="Q69"/>
  <c r="Q73"/>
  <c r="Q59"/>
  <c r="Q63"/>
  <c r="Q67"/>
  <c r="Q71"/>
  <c r="Q62"/>
  <c r="Q70"/>
  <c r="Q64"/>
  <c r="Q72"/>
  <c r="Q66"/>
  <c r="Q68"/>
  <c r="Q74"/>
  <c r="Q60"/>
  <c r="Q46"/>
  <c r="Q49"/>
  <c r="Q54"/>
  <c r="Q56"/>
  <c r="Q45"/>
  <c r="Q44"/>
  <c r="Q47"/>
  <c r="Q52"/>
  <c r="Q41"/>
  <c r="Q50"/>
  <c r="Q55"/>
  <c r="Q42"/>
  <c r="Q51"/>
  <c r="Q53"/>
  <c r="Q43"/>
  <c r="Q48"/>
  <c r="L23"/>
  <c r="L25"/>
  <c r="L27"/>
  <c r="L29"/>
  <c r="L28"/>
  <c r="L31"/>
  <c r="L33"/>
  <c r="L35"/>
  <c r="L37"/>
  <c r="L24"/>
  <c r="L36"/>
  <c r="L26"/>
  <c r="L30"/>
  <c r="L38"/>
  <c r="L32"/>
  <c r="L34"/>
  <c r="M24"/>
  <c r="M26"/>
  <c r="M28"/>
  <c r="M30"/>
  <c r="M32"/>
  <c r="M34"/>
  <c r="M36"/>
  <c r="M38"/>
  <c r="M23"/>
  <c r="M25"/>
  <c r="M31"/>
  <c r="M33"/>
  <c r="M35"/>
  <c r="M37"/>
  <c r="M27"/>
  <c r="M29"/>
  <c r="Q85"/>
  <c r="Q94"/>
  <c r="Q101"/>
  <c r="Q84"/>
  <c r="Q102"/>
  <c r="Q95"/>
  <c r="Q98"/>
  <c r="Q91"/>
  <c r="M93"/>
  <c r="M100"/>
  <c r="Q92"/>
  <c r="Q99"/>
  <c r="L100"/>
  <c r="L93"/>
  <c r="M87"/>
  <c r="M86"/>
  <c r="L87"/>
  <c r="L86"/>
  <c r="Q88"/>
  <c r="L19"/>
  <c r="M19"/>
  <c r="N13"/>
  <c r="L13"/>
  <c r="R42" l="1"/>
  <c r="R43"/>
  <c r="R44"/>
  <c r="R46"/>
  <c r="R48"/>
  <c r="R50"/>
  <c r="R52"/>
  <c r="R51"/>
  <c r="R47"/>
  <c r="R49"/>
  <c r="R54"/>
  <c r="R56"/>
  <c r="R45"/>
  <c r="R55"/>
  <c r="R41"/>
  <c r="R53"/>
  <c r="S59"/>
  <c r="S63"/>
  <c r="S67"/>
  <c r="S71"/>
  <c r="S61"/>
  <c r="S65"/>
  <c r="S69"/>
  <c r="S73"/>
  <c r="S60"/>
  <c r="S68"/>
  <c r="S62"/>
  <c r="S70"/>
  <c r="S64"/>
  <c r="S66"/>
  <c r="S72"/>
  <c r="S74"/>
  <c r="S42"/>
  <c r="S43"/>
  <c r="S45"/>
  <c r="S48"/>
  <c r="S53"/>
  <c r="S55"/>
  <c r="S49"/>
  <c r="S46"/>
  <c r="S51"/>
  <c r="S44"/>
  <c r="S47"/>
  <c r="S52"/>
  <c r="S54"/>
  <c r="S56"/>
  <c r="S50"/>
  <c r="S41"/>
  <c r="R60"/>
  <c r="R64"/>
  <c r="R68"/>
  <c r="R72"/>
  <c r="R62"/>
  <c r="R66"/>
  <c r="R70"/>
  <c r="R74"/>
  <c r="R61"/>
  <c r="R69"/>
  <c r="R63"/>
  <c r="R71"/>
  <c r="R65"/>
  <c r="R67"/>
  <c r="R73"/>
  <c r="R59"/>
  <c r="N24"/>
  <c r="N26"/>
  <c r="N28"/>
  <c r="N29"/>
  <c r="N23"/>
  <c r="N25"/>
  <c r="N33"/>
  <c r="N34"/>
  <c r="N35"/>
  <c r="N36"/>
  <c r="N27"/>
  <c r="N30"/>
  <c r="N37"/>
  <c r="N38"/>
  <c r="N31"/>
  <c r="N32"/>
  <c r="R98"/>
  <c r="R91"/>
  <c r="R84"/>
  <c r="R102"/>
  <c r="R95"/>
  <c r="S99"/>
  <c r="S92"/>
  <c r="R85"/>
  <c r="R101"/>
  <c r="R94"/>
  <c r="N100"/>
  <c r="N93"/>
  <c r="S102"/>
  <c r="S95"/>
  <c r="R92"/>
  <c r="R99"/>
  <c r="R88"/>
  <c r="N87"/>
  <c r="N86"/>
  <c r="N19"/>
  <c r="O13"/>
  <c r="T95" l="1"/>
  <c r="O25"/>
  <c r="O27"/>
  <c r="O29"/>
  <c r="O31"/>
  <c r="O33"/>
  <c r="O35"/>
  <c r="O37"/>
  <c r="O26"/>
  <c r="O30"/>
  <c r="O32"/>
  <c r="O34"/>
  <c r="O36"/>
  <c r="O38"/>
  <c r="O28"/>
  <c r="O24"/>
  <c r="O23"/>
  <c r="T99"/>
  <c r="S85"/>
  <c r="T85" s="1"/>
  <c r="S101"/>
  <c r="T101" s="1"/>
  <c r="S94"/>
  <c r="T94" s="1"/>
  <c r="O100"/>
  <c r="O93"/>
  <c r="S88"/>
  <c r="T88" s="1"/>
  <c r="S91"/>
  <c r="T91" s="1"/>
  <c r="S98"/>
  <c r="T98" s="1"/>
  <c r="T92"/>
  <c r="T102"/>
  <c r="S84"/>
  <c r="T84" s="1"/>
  <c r="O87"/>
  <c r="O86"/>
  <c r="O19"/>
  <c r="P13" l="1"/>
  <c r="P23" l="1"/>
  <c r="P25"/>
  <c r="P27"/>
  <c r="P29"/>
  <c r="P24"/>
  <c r="P26"/>
  <c r="P30"/>
  <c r="P32"/>
  <c r="P34"/>
  <c r="P36"/>
  <c r="P38"/>
  <c r="P31"/>
  <c r="P33"/>
  <c r="P35"/>
  <c r="P28"/>
  <c r="P37"/>
  <c r="P100"/>
  <c r="P93"/>
  <c r="P87"/>
  <c r="P86"/>
  <c r="P19"/>
  <c r="Q13"/>
  <c r="Q24" l="1"/>
  <c r="Q26"/>
  <c r="Q28"/>
  <c r="Q30"/>
  <c r="Q32"/>
  <c r="Q34"/>
  <c r="Q36"/>
  <c r="Q38"/>
  <c r="Q27"/>
  <c r="Q31"/>
  <c r="Q33"/>
  <c r="Q35"/>
  <c r="Q37"/>
  <c r="Q29"/>
  <c r="Q23"/>
  <c r="Q25"/>
  <c r="Q100"/>
  <c r="Q93"/>
  <c r="Q87"/>
  <c r="Q86"/>
  <c r="S13"/>
  <c r="Q19"/>
  <c r="R13"/>
  <c r="S25" l="1"/>
  <c r="S27"/>
  <c r="S29"/>
  <c r="S31"/>
  <c r="S33"/>
  <c r="S35"/>
  <c r="S37"/>
  <c r="S24"/>
  <c r="S23"/>
  <c r="S26"/>
  <c r="S28"/>
  <c r="S30"/>
  <c r="S38"/>
  <c r="S32"/>
  <c r="S34"/>
  <c r="S36"/>
  <c r="R24"/>
  <c r="R26"/>
  <c r="R28"/>
  <c r="R25"/>
  <c r="R23"/>
  <c r="R27"/>
  <c r="R31"/>
  <c r="R33"/>
  <c r="R35"/>
  <c r="R37"/>
  <c r="R32"/>
  <c r="R34"/>
  <c r="R36"/>
  <c r="R29"/>
  <c r="R30"/>
  <c r="R38"/>
  <c r="T59"/>
  <c r="T60"/>
  <c r="T69"/>
  <c r="T73"/>
  <c r="R100"/>
  <c r="R93"/>
  <c r="T49"/>
  <c r="T42"/>
  <c r="S100"/>
  <c r="T100" s="1"/>
  <c r="S93"/>
  <c r="T93" s="1"/>
  <c r="S87"/>
  <c r="S86"/>
  <c r="R87"/>
  <c r="R86"/>
  <c r="T13"/>
  <c r="S19"/>
  <c r="T18"/>
  <c r="R19"/>
  <c r="T12"/>
  <c r="T87" l="1"/>
  <c r="T38"/>
  <c r="T62"/>
  <c r="T63"/>
  <c r="T47"/>
  <c r="T61"/>
  <c r="T68"/>
  <c r="T67"/>
  <c r="T70"/>
  <c r="T64"/>
  <c r="T66"/>
  <c r="T65"/>
  <c r="T72"/>
  <c r="T71"/>
  <c r="T74"/>
  <c r="T46"/>
  <c r="T51"/>
  <c r="T52"/>
  <c r="T54"/>
  <c r="T50"/>
  <c r="T53"/>
  <c r="T56"/>
  <c r="T41"/>
  <c r="T44"/>
  <c r="T55"/>
  <c r="T43"/>
  <c r="T45"/>
  <c r="T48"/>
  <c r="T86"/>
  <c r="T23"/>
  <c r="T37"/>
  <c r="T33"/>
  <c r="T29"/>
  <c r="T25"/>
  <c r="T19"/>
  <c r="T36"/>
  <c r="T32"/>
  <c r="T28"/>
  <c r="T24"/>
  <c r="T35"/>
  <c r="T31"/>
  <c r="T27"/>
  <c r="T34"/>
  <c r="T30"/>
  <c r="T26"/>
</calcChain>
</file>

<file path=xl/sharedStrings.xml><?xml version="1.0" encoding="utf-8"?>
<sst xmlns="http://schemas.openxmlformats.org/spreadsheetml/2006/main" count="22" uniqueCount="16">
  <si>
    <t>Discount Rate</t>
  </si>
  <si>
    <t>Terms</t>
  </si>
  <si>
    <t>NPV</t>
  </si>
  <si>
    <t>Year</t>
  </si>
  <si>
    <t>Net Revenue</t>
  </si>
  <si>
    <t>Total</t>
  </si>
  <si>
    <t>Construction</t>
  </si>
  <si>
    <t>Operation</t>
  </si>
  <si>
    <t>y = 274.842425x - 1,461,571.963837</t>
  </si>
  <si>
    <t>Risk Table for various Discount Rates for $4200/ton plant</t>
  </si>
  <si>
    <t>Risk Table for various Discount Rates for $6000/ton plant</t>
  </si>
  <si>
    <t>Risk Table for various Discount Rates for $3000/ton plant</t>
  </si>
  <si>
    <t>Base Table for various Lithium Selling Prices</t>
  </si>
  <si>
    <t>Risk Table for various various Lithium Selling Prices with 18.5% Discount Rate</t>
  </si>
  <si>
    <t>Risk Table for various various Lithium Selling Prices with 10% Discount Rate</t>
  </si>
  <si>
    <t>Risk Table for various various Lithium Selling Prices with 5% Discount Rate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</si>
</sst>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 wrapText="1"/>
    </xf>
    <xf numFmtId="44" fontId="1" fillId="0" borderId="0" applyFont="0" applyFill="0" applyBorder="0" applyAlignment="0" applyProtection="0"/>
  </cellStyleXfs>
  <cellXfs count="28">
    <xf numFmtId="0" fontId="0" fillId="0" borderId="0" xfId="0" applyAlignment="1"/>
    <xf numFmtId="0" fontId="1" fillId="0" borderId="0" xfId="0" applyFont="1" applyAlignment="1"/>
    <xf numFmtId="10" fontId="0" fillId="0" borderId="0" xfId="0" applyNumberFormat="1" applyAlignment="1"/>
    <xf numFmtId="6" fontId="0" fillId="0" borderId="0" xfId="0" applyNumberFormat="1" applyAlignment="1"/>
    <xf numFmtId="8" fontId="0" fillId="0" borderId="0" xfId="0" applyNumberFormat="1" applyAlignment="1"/>
    <xf numFmtId="6" fontId="0" fillId="0" borderId="5" xfId="0" applyNumberFormat="1" applyBorder="1" applyAlignment="1"/>
    <xf numFmtId="6" fontId="0" fillId="0" borderId="0" xfId="0" applyNumberFormat="1" applyBorder="1" applyAlignment="1"/>
    <xf numFmtId="6" fontId="0" fillId="0" borderId="6" xfId="0" applyNumberFormat="1" applyBorder="1" applyAlignment="1"/>
    <xf numFmtId="6" fontId="0" fillId="0" borderId="7" xfId="0" applyNumberFormat="1" applyBorder="1" applyAlignment="1"/>
    <xf numFmtId="6" fontId="0" fillId="0" borderId="1" xfId="0" applyNumberFormat="1" applyBorder="1" applyAlignment="1"/>
    <xf numFmtId="6" fontId="0" fillId="0" borderId="8" xfId="0" applyNumberFormat="1" applyBorder="1" applyAlignment="1"/>
    <xf numFmtId="0" fontId="0" fillId="0" borderId="9" xfId="0" applyBorder="1" applyAlignment="1"/>
    <xf numFmtId="6" fontId="0" fillId="0" borderId="10" xfId="0" applyNumberFormat="1" applyBorder="1" applyAlignment="1"/>
    <xf numFmtId="6" fontId="0" fillId="0" borderId="11" xfId="0" applyNumberFormat="1" applyBorder="1" applyAlignment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0" xfId="0" applyFont="1" applyBorder="1" applyAlignment="1"/>
    <xf numFmtId="9" fontId="0" fillId="0" borderId="0" xfId="0" applyNumberFormat="1" applyAlignment="1"/>
    <xf numFmtId="44" fontId="0" fillId="0" borderId="0" xfId="1" applyFont="1" applyAlignme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DCF vs Discount Rate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2"/>
          <c:order val="0"/>
          <c:tx>
            <c:v>$3000/metric ton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NPV!$A$59:$A$74</c:f>
              <c:numCache>
                <c:formatCode>0.00%</c:formatCode>
                <c:ptCount val="16"/>
                <c:pt idx="0" formatCode="0%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0.20000000000000004</c:v>
                </c:pt>
              </c:numCache>
            </c:numRef>
          </c:xVal>
          <c:yVal>
            <c:numRef>
              <c:f>NPV!$T$59:$T$74</c:f>
              <c:numCache>
                <c:formatCode>"$"#,##0_);[Red]\("$"#,##0\)</c:formatCode>
                <c:ptCount val="16"/>
                <c:pt idx="0">
                  <c:v>-357704.01563587599</c:v>
                </c:pt>
                <c:pt idx="1">
                  <c:v>-400145.05145218002</c:v>
                </c:pt>
                <c:pt idx="2">
                  <c:v>-437144.6615400897</c:v>
                </c:pt>
                <c:pt idx="3">
                  <c:v>-469420.95270252012</c:v>
                </c:pt>
                <c:pt idx="4">
                  <c:v>-497589.10615733772</c:v>
                </c:pt>
                <c:pt idx="5">
                  <c:v>-522177.2747130692</c:v>
                </c:pt>
                <c:pt idx="6">
                  <c:v>-543639.86279000412</c:v>
                </c:pt>
                <c:pt idx="7">
                  <c:v>-562368.6445952194</c:v>
                </c:pt>
                <c:pt idx="8">
                  <c:v>-578702.09259459109</c:v>
                </c:pt>
                <c:pt idx="9">
                  <c:v>-592933.22113035526</c:v>
                </c:pt>
                <c:pt idx="10">
                  <c:v>-605316.19545700098</c:v>
                </c:pt>
                <c:pt idx="11">
                  <c:v>-616071.91210874193</c:v>
                </c:pt>
                <c:pt idx="12">
                  <c:v>-625392.72037682054</c:v>
                </c:pt>
                <c:pt idx="13">
                  <c:v>-633446.42517597298</c:v>
                </c:pt>
                <c:pt idx="14">
                  <c:v>-640379.68744645175</c:v>
                </c:pt>
                <c:pt idx="15">
                  <c:v>-646320.91845358547</c:v>
                </c:pt>
              </c:numCache>
            </c:numRef>
          </c:yVal>
        </c:ser>
        <c:ser>
          <c:idx val="0"/>
          <c:order val="1"/>
          <c:tx>
            <c:v>$4200/metric ton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NPV!$A$23:$A$38</c:f>
              <c:numCache>
                <c:formatCode>0.00%</c:formatCode>
                <c:ptCount val="16"/>
                <c:pt idx="0" formatCode="0%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0.20000000000000004</c:v>
                </c:pt>
              </c:numCache>
            </c:numRef>
          </c:xVal>
          <c:yVal>
            <c:numRef>
              <c:f>NPV!$T$23:$T$38</c:f>
              <c:numCache>
                <c:formatCode>"$"#,##0_);[Red]\("$"#,##0\)</c:formatCode>
                <c:ptCount val="16"/>
                <c:pt idx="0">
                  <c:v>572025.43251529278</c:v>
                </c:pt>
                <c:pt idx="1">
                  <c:v>449248.26612839272</c:v>
                </c:pt>
                <c:pt idx="2">
                  <c:v>340758.89519265073</c:v>
                </c:pt>
                <c:pt idx="3">
                  <c:v>244706.58693381713</c:v>
                </c:pt>
                <c:pt idx="4">
                  <c:v>159504.60995984331</c:v>
                </c:pt>
                <c:pt idx="5">
                  <c:v>83789.516476325691</c:v>
                </c:pt>
                <c:pt idx="6">
                  <c:v>16387.124687911739</c:v>
                </c:pt>
                <c:pt idx="7">
                  <c:v>-43715.964048395967</c:v>
                </c:pt>
                <c:pt idx="8">
                  <c:v>-97396.265891579693</c:v>
                </c:pt>
                <c:pt idx="9">
                  <c:v>-145413.51333985059</c:v>
                </c:pt>
                <c:pt idx="10">
                  <c:v>-188427.59285431859</c:v>
                </c:pt>
                <c:pt idx="11">
                  <c:v>-227012.84838855345</c:v>
                </c:pt>
                <c:pt idx="12">
                  <c:v>-261670.18543968265</c:v>
                </c:pt>
                <c:pt idx="13">
                  <c:v>-292837.33473145851</c:v>
                </c:pt>
                <c:pt idx="14">
                  <c:v>-320897.57286862441</c:v>
                </c:pt>
                <c:pt idx="15">
                  <c:v>-346187.14666064485</c:v>
                </c:pt>
              </c:numCache>
            </c:numRef>
          </c:yVal>
        </c:ser>
        <c:ser>
          <c:idx val="1"/>
          <c:order val="2"/>
          <c:tx>
            <c:v>$6000/metric ton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NPV!$A$41:$A$56</c:f>
              <c:numCache>
                <c:formatCode>0.00%</c:formatCode>
                <c:ptCount val="16"/>
                <c:pt idx="0" formatCode="0%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0.20000000000000004</c:v>
                </c:pt>
              </c:numCache>
            </c:numRef>
          </c:xVal>
          <c:yVal>
            <c:numRef>
              <c:f>NPV!$T$41:$T$56</c:f>
              <c:numCache>
                <c:formatCode>"$"#,##0_);[Red]\("$"#,##0\)</c:formatCode>
                <c:ptCount val="16"/>
                <c:pt idx="0">
                  <c:v>1966619.6047420453</c:v>
                </c:pt>
                <c:pt idx="1">
                  <c:v>1723338.2424992509</c:v>
                </c:pt>
                <c:pt idx="2">
                  <c:v>1507614.230291761</c:v>
                </c:pt>
                <c:pt idx="3">
                  <c:v>1315897.8963883221</c:v>
                </c:pt>
                <c:pt idx="4">
                  <c:v>1145145.1841356142</c:v>
                </c:pt>
                <c:pt idx="5">
                  <c:v>992739.70326041733</c:v>
                </c:pt>
                <c:pt idx="6">
                  <c:v>856427.60590478487</c:v>
                </c:pt>
                <c:pt idx="7">
                  <c:v>734263.05677183846</c:v>
                </c:pt>
                <c:pt idx="8">
                  <c:v>624562.47416293679</c:v>
                </c:pt>
                <c:pt idx="9">
                  <c:v>525866.04834590585</c:v>
                </c:pt>
                <c:pt idx="10">
                  <c:v>436905.31104970491</c:v>
                </c:pt>
                <c:pt idx="11">
                  <c:v>356575.74719172879</c:v>
                </c:pt>
                <c:pt idx="12">
                  <c:v>283913.61696602416</c:v>
                </c:pt>
                <c:pt idx="13">
                  <c:v>218076.30093531281</c:v>
                </c:pt>
                <c:pt idx="14">
                  <c:v>158325.59899811615</c:v>
                </c:pt>
                <c:pt idx="15">
                  <c:v>104013.51102876569</c:v>
                </c:pt>
              </c:numCache>
            </c:numRef>
          </c:yVal>
        </c:ser>
        <c:dLbls/>
        <c:axId val="99605504"/>
        <c:axId val="99652736"/>
      </c:scatterChart>
      <c:valAx>
        <c:axId val="996055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Discount Rate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52736"/>
        <c:crosses val="autoZero"/>
        <c:crossBetween val="midCat"/>
      </c:valAx>
      <c:valAx>
        <c:axId val="996527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Present Value ($)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&quot;$&quot;#,##0_);[Red]\(&quot;$&quot;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05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DCF vs LiCl Price</a:t>
            </a:r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18.5% Discount Rate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NPV!$A$84:$A$88</c:f>
              <c:numCache>
                <c:formatCode>_("$"* #,##0.00_);_("$"* \(#,##0.00\);_("$"* "-"??_);_(@_)</c:formatCode>
                <c:ptCount val="5"/>
                <c:pt idx="0">
                  <c:v>2000</c:v>
                </c:pt>
                <c:pt idx="1">
                  <c:v>3000</c:v>
                </c:pt>
                <c:pt idx="2">
                  <c:v>4200</c:v>
                </c:pt>
                <c:pt idx="3">
                  <c:v>5000</c:v>
                </c:pt>
                <c:pt idx="4">
                  <c:v>6000</c:v>
                </c:pt>
              </c:numCache>
            </c:numRef>
          </c:xVal>
          <c:yVal>
            <c:numRef>
              <c:f>NPV!$T$84:$T$88</c:f>
              <c:numCache>
                <c:formatCode>"$"#,##0_);[Red]\("$"#,##0\)</c:formatCode>
                <c:ptCount val="5"/>
                <c:pt idx="0">
                  <c:v>-911887.11396295391</c:v>
                </c:pt>
                <c:pt idx="1">
                  <c:v>-637044.68902612606</c:v>
                </c:pt>
                <c:pt idx="2">
                  <c:v>-307233.77910193248</c:v>
                </c:pt>
                <c:pt idx="3">
                  <c:v>-87359.839152470173</c:v>
                </c:pt>
                <c:pt idx="4">
                  <c:v>187482.58578435768</c:v>
                </c:pt>
              </c:numCache>
            </c:numRef>
          </c:yVal>
        </c:ser>
        <c:ser>
          <c:idx val="1"/>
          <c:order val="1"/>
          <c:tx>
            <c:v>10% Discount Rate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NPV!$A$91:$A$95</c:f>
              <c:numCache>
                <c:formatCode>_("$"* #,##0.00_);_("$"* \(#,##0.00\);_("$"* "-"??_);_(@_)</c:formatCode>
                <c:ptCount val="5"/>
                <c:pt idx="0">
                  <c:v>2000</c:v>
                </c:pt>
                <c:pt idx="1">
                  <c:v>3000</c:v>
                </c:pt>
                <c:pt idx="2">
                  <c:v>4200</c:v>
                </c:pt>
                <c:pt idx="3">
                  <c:v>5000</c:v>
                </c:pt>
                <c:pt idx="4">
                  <c:v>6000</c:v>
                </c:pt>
              </c:numCache>
            </c:numRef>
          </c:xVal>
          <c:yVal>
            <c:numRef>
              <c:f>NPV!$T$91:$T$95</c:f>
              <c:numCache>
                <c:formatCode>"$"#,##0_);[Red]\("$"#,##0\)</c:formatCode>
                <c:ptCount val="5"/>
                <c:pt idx="0">
                  <c:v>-1027149.6007042313</c:v>
                </c:pt>
                <c:pt idx="1">
                  <c:v>-522177.2747130692</c:v>
                </c:pt>
                <c:pt idx="2">
                  <c:v>83789.516476325691</c:v>
                </c:pt>
                <c:pt idx="3">
                  <c:v>487767.37726925546</c:v>
                </c:pt>
                <c:pt idx="4">
                  <c:v>992739.70326041733</c:v>
                </c:pt>
              </c:numCache>
            </c:numRef>
          </c:yVal>
        </c:ser>
        <c:ser>
          <c:idx val="2"/>
          <c:order val="2"/>
          <c:tx>
            <c:v>5% Discount Rate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NPV!$A$98:$A$102</c:f>
              <c:numCache>
                <c:formatCode>_("$"* #,##0.00_);_("$"* \(#,##0.00\);_("$"* "-"??_);_(@_)</c:formatCode>
                <c:ptCount val="5"/>
                <c:pt idx="0">
                  <c:v>2000</c:v>
                </c:pt>
                <c:pt idx="1">
                  <c:v>3000</c:v>
                </c:pt>
                <c:pt idx="2">
                  <c:v>4200</c:v>
                </c:pt>
                <c:pt idx="3">
                  <c:v>5000</c:v>
                </c:pt>
                <c:pt idx="4">
                  <c:v>6000</c:v>
                </c:pt>
              </c:numCache>
            </c:numRef>
          </c:xVal>
          <c:yVal>
            <c:numRef>
              <c:f>NPV!$T$98:$T$102</c:f>
              <c:numCache>
                <c:formatCode>"$"#,##0_);[Red]\("$"#,##0\)</c:formatCode>
                <c:ptCount val="5"/>
                <c:pt idx="0">
                  <c:v>-1132478.5557618495</c:v>
                </c:pt>
                <c:pt idx="1">
                  <c:v>-357704.01563587599</c:v>
                </c:pt>
                <c:pt idx="2">
                  <c:v>572025.43251529278</c:v>
                </c:pt>
                <c:pt idx="3">
                  <c:v>1191845.0646160715</c:v>
                </c:pt>
                <c:pt idx="4">
                  <c:v>1966619.6047420453</c:v>
                </c:pt>
              </c:numCache>
            </c:numRef>
          </c:yVal>
        </c:ser>
        <c:dLbls/>
        <c:axId val="104857600"/>
        <c:axId val="104859520"/>
      </c:scatterChart>
      <c:valAx>
        <c:axId val="104857600"/>
        <c:scaling>
          <c:orientation val="minMax"/>
          <c:min val="10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LiCl price ($/metric ton)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_(&quot;$&quot;* #,##0.00_);_(&quot;$&quot;* \(#,##0.00\);_(&quot;$&quot;* &quot;-&quot;??_);_(@_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59520"/>
        <c:crosses val="autoZero"/>
        <c:crossBetween val="midCat"/>
      </c:valAx>
      <c:valAx>
        <c:axId val="104859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 Present</a:t>
                </a:r>
                <a:r>
                  <a:rPr lang="en-US" baseline="0"/>
                  <a:t> Value ($)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&quot;$&quot;#,##0_);[Red]\(&quot;$&quot;#,##0\)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5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7673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w/AppData/Local/Microsoft/Windows/Temporary%20Internet%20Files/Content.Outlook/22L7IBHK/First%20pass%20TEA%20500gp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&amp;E"/>
      <sheetName val="Cooling Tower"/>
      <sheetName val="Membrane Distillation"/>
      <sheetName val="Li Recovery"/>
      <sheetName val="pump specs"/>
      <sheetName val="Brine Properties"/>
      <sheetName val="RO Prices"/>
      <sheetName val="conver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6">
            <v>0.453592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V102"/>
  <sheetViews>
    <sheetView workbookViewId="0">
      <selection activeCell="E93" sqref="E93"/>
    </sheetView>
  </sheetViews>
  <sheetFormatPr defaultRowHeight="12.75"/>
  <cols>
    <col min="1" max="1" width="12.7109375" bestFit="1" customWidth="1"/>
    <col min="2" max="2" width="12.28515625" bestFit="1" customWidth="1"/>
    <col min="3" max="4" width="9.7109375" bestFit="1" customWidth="1"/>
    <col min="17" max="18" width="10.7109375" bestFit="1" customWidth="1"/>
    <col min="20" max="20" width="11.28515625" bestFit="1" customWidth="1"/>
  </cols>
  <sheetData>
    <row r="5" spans="1:21">
      <c r="A5" s="1" t="s">
        <v>0</v>
      </c>
      <c r="B5" s="2">
        <v>0.185</v>
      </c>
    </row>
    <row r="6" spans="1:21">
      <c r="A6" s="1" t="s">
        <v>1</v>
      </c>
      <c r="B6">
        <v>15</v>
      </c>
    </row>
    <row r="8" spans="1:21">
      <c r="A8" s="1"/>
      <c r="B8" s="4"/>
    </row>
    <row r="10" spans="1:21">
      <c r="A10" s="11"/>
      <c r="B10" s="25" t="s">
        <v>6</v>
      </c>
      <c r="C10" s="26"/>
      <c r="D10" s="27"/>
      <c r="E10" s="25" t="s">
        <v>7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11"/>
    </row>
    <row r="11" spans="1:21">
      <c r="A11" s="18" t="s">
        <v>3</v>
      </c>
      <c r="B11" s="14">
        <v>0</v>
      </c>
      <c r="C11" s="15">
        <f>B11+1</f>
        <v>1</v>
      </c>
      <c r="D11" s="16">
        <f t="shared" ref="D11:S11" si="0">C11+1</f>
        <v>2</v>
      </c>
      <c r="E11" s="14">
        <f t="shared" si="0"/>
        <v>3</v>
      </c>
      <c r="F11" s="15">
        <f t="shared" si="0"/>
        <v>4</v>
      </c>
      <c r="G11" s="15">
        <f t="shared" si="0"/>
        <v>5</v>
      </c>
      <c r="H11" s="15">
        <f t="shared" si="0"/>
        <v>6</v>
      </c>
      <c r="I11" s="15">
        <f t="shared" si="0"/>
        <v>7</v>
      </c>
      <c r="J11" s="15">
        <f t="shared" si="0"/>
        <v>8</v>
      </c>
      <c r="K11" s="15">
        <f t="shared" si="0"/>
        <v>9</v>
      </c>
      <c r="L11" s="15">
        <f t="shared" si="0"/>
        <v>10</v>
      </c>
      <c r="M11" s="15">
        <f t="shared" si="0"/>
        <v>11</v>
      </c>
      <c r="N11" s="15">
        <f t="shared" si="0"/>
        <v>12</v>
      </c>
      <c r="O11" s="15">
        <f t="shared" si="0"/>
        <v>13</v>
      </c>
      <c r="P11" s="15">
        <f t="shared" si="0"/>
        <v>14</v>
      </c>
      <c r="Q11" s="15">
        <f t="shared" si="0"/>
        <v>15</v>
      </c>
      <c r="R11" s="15">
        <f t="shared" si="0"/>
        <v>16</v>
      </c>
      <c r="S11" s="16">
        <f t="shared" si="0"/>
        <v>17</v>
      </c>
      <c r="T11" s="17" t="s">
        <v>5</v>
      </c>
    </row>
    <row r="12" spans="1:21">
      <c r="A12" s="19" t="s">
        <v>4</v>
      </c>
      <c r="B12" s="5">
        <v>-326257.137692291</v>
      </c>
      <c r="C12" s="6">
        <v>-326257.137692291</v>
      </c>
      <c r="D12" s="7">
        <v>-326257.137692291</v>
      </c>
      <c r="E12" s="5">
        <v>93488.081584048166</v>
      </c>
      <c r="F12" s="6">
        <v>144795.67317115114</v>
      </c>
      <c r="G12" s="6">
        <v>148270.76932725887</v>
      </c>
      <c r="H12" s="6">
        <v>151829.267791113</v>
      </c>
      <c r="I12" s="6">
        <v>155473.17021809972</v>
      </c>
      <c r="J12" s="6">
        <v>159204.5263033341</v>
      </c>
      <c r="K12" s="6">
        <v>163025.43493461411</v>
      </c>
      <c r="L12" s="6">
        <v>166938.04537304491</v>
      </c>
      <c r="M12" s="6">
        <v>170944.55846199795</v>
      </c>
      <c r="N12" s="6">
        <v>175047.22786508594</v>
      </c>
      <c r="O12" s="6">
        <v>179248.36133384804</v>
      </c>
      <c r="P12" s="6">
        <v>183550.32200586039</v>
      </c>
      <c r="Q12" s="6">
        <v>187955.52973400103</v>
      </c>
      <c r="R12" s="6">
        <v>192466.46244761703</v>
      </c>
      <c r="S12" s="7">
        <v>197085.65754635981</v>
      </c>
      <c r="T12" s="12">
        <f>SUM(B12:S12)</f>
        <v>1490551.6750205616</v>
      </c>
      <c r="U12" s="3"/>
    </row>
    <row r="13" spans="1:21">
      <c r="A13" s="18" t="s">
        <v>2</v>
      </c>
      <c r="B13" s="8">
        <f>B12/(1+$B$5)^B11</f>
        <v>-326257.137692291</v>
      </c>
      <c r="C13" s="9">
        <f t="shared" ref="C13:D13" si="1">C12/(1+$B$5)^C11</f>
        <v>-275322.47906522447</v>
      </c>
      <c r="D13" s="10">
        <f t="shared" si="1"/>
        <v>-232339.64478078013</v>
      </c>
      <c r="E13" s="8">
        <f>E12/(1+$B$5)^E11</f>
        <v>56182.517653166295</v>
      </c>
      <c r="F13" s="9">
        <f t="shared" ref="F13:S13" si="2">F12/(1+$B$5)^F11</f>
        <v>73431.4633480755</v>
      </c>
      <c r="G13" s="9">
        <f t="shared" si="2"/>
        <v>63454.699129476248</v>
      </c>
      <c r="H13" s="9">
        <f t="shared" si="2"/>
        <v>54833.427770956667</v>
      </c>
      <c r="I13" s="9">
        <f t="shared" si="2"/>
        <v>47383.485263679009</v>
      </c>
      <c r="J13" s="9">
        <f t="shared" si="2"/>
        <v>40945.729037980847</v>
      </c>
      <c r="K13" s="9">
        <f t="shared" si="2"/>
        <v>35382.638426069519</v>
      </c>
      <c r="L13" s="9">
        <f t="shared" si="2"/>
        <v>30575.377002780762</v>
      </c>
      <c r="M13" s="9">
        <f t="shared" si="2"/>
        <v>26421.254051348096</v>
      </c>
      <c r="N13" s="9">
        <f t="shared" si="2"/>
        <v>22831.530927072112</v>
      </c>
      <c r="O13" s="9">
        <f t="shared" si="2"/>
        <v>19729.525459343331</v>
      </c>
      <c r="P13" s="9">
        <f t="shared" si="2"/>
        <v>17048.973899044366</v>
      </c>
      <c r="Q13" s="9">
        <f t="shared" si="2"/>
        <v>14732.615419933694</v>
      </c>
      <c r="R13" s="9">
        <f t="shared" si="2"/>
        <v>12730.968936719071</v>
      </c>
      <c r="S13" s="10">
        <f t="shared" si="2"/>
        <v>11001.276110717576</v>
      </c>
      <c r="T13" s="13">
        <f>SUM(B13:S13)</f>
        <v>-307233.77910193248</v>
      </c>
    </row>
    <row r="14" spans="1:21">
      <c r="A14" s="1"/>
      <c r="Q14" s="3"/>
      <c r="R14" s="3"/>
    </row>
    <row r="15" spans="1:21">
      <c r="Q15" s="3"/>
    </row>
    <row r="16" spans="1:21">
      <c r="A16" s="11"/>
      <c r="B16" s="25" t="s">
        <v>6</v>
      </c>
      <c r="C16" s="26"/>
      <c r="D16" s="27"/>
      <c r="E16" s="25" t="s">
        <v>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1"/>
    </row>
    <row r="17" spans="1:21">
      <c r="A17" s="18" t="s">
        <v>3</v>
      </c>
      <c r="B17" s="14">
        <v>0</v>
      </c>
      <c r="C17" s="15">
        <f>B17+1</f>
        <v>1</v>
      </c>
      <c r="D17" s="16">
        <f t="shared" ref="D17:S17" si="3">C17+1</f>
        <v>2</v>
      </c>
      <c r="E17" s="14">
        <f t="shared" si="3"/>
        <v>3</v>
      </c>
      <c r="F17" s="15">
        <f t="shared" si="3"/>
        <v>4</v>
      </c>
      <c r="G17" s="15">
        <f t="shared" si="3"/>
        <v>5</v>
      </c>
      <c r="H17" s="15">
        <f t="shared" si="3"/>
        <v>6</v>
      </c>
      <c r="I17" s="15">
        <f t="shared" si="3"/>
        <v>7</v>
      </c>
      <c r="J17" s="15">
        <f t="shared" si="3"/>
        <v>8</v>
      </c>
      <c r="K17" s="15">
        <f t="shared" si="3"/>
        <v>9</v>
      </c>
      <c r="L17" s="15">
        <f t="shared" si="3"/>
        <v>10</v>
      </c>
      <c r="M17" s="15">
        <f t="shared" si="3"/>
        <v>11</v>
      </c>
      <c r="N17" s="15">
        <f t="shared" si="3"/>
        <v>12</v>
      </c>
      <c r="O17" s="15">
        <f t="shared" si="3"/>
        <v>13</v>
      </c>
      <c r="P17" s="15">
        <f t="shared" si="3"/>
        <v>14</v>
      </c>
      <c r="Q17" s="15">
        <f t="shared" si="3"/>
        <v>15</v>
      </c>
      <c r="R17" s="15">
        <f t="shared" si="3"/>
        <v>16</v>
      </c>
      <c r="S17" s="16">
        <f t="shared" si="3"/>
        <v>17</v>
      </c>
      <c r="T17" s="17" t="s">
        <v>5</v>
      </c>
    </row>
    <row r="18" spans="1:21">
      <c r="A18" s="19" t="s">
        <v>4</v>
      </c>
      <c r="B18" s="5">
        <v>-326257.137692291</v>
      </c>
      <c r="C18" s="6">
        <v>-326257.137692291</v>
      </c>
      <c r="D18" s="7">
        <v>-326257.137692291</v>
      </c>
      <c r="E18" s="5">
        <v>93488.081584048166</v>
      </c>
      <c r="F18" s="6">
        <v>144795.67317115114</v>
      </c>
      <c r="G18" s="6">
        <v>148270.76932725887</v>
      </c>
      <c r="H18" s="6">
        <v>151829.267791113</v>
      </c>
      <c r="I18" s="6">
        <v>155473.17021809972</v>
      </c>
      <c r="J18" s="6">
        <v>159204.5263033341</v>
      </c>
      <c r="K18" s="6">
        <v>163025.43493461411</v>
      </c>
      <c r="L18" s="6">
        <v>166938.04537304491</v>
      </c>
      <c r="M18" s="6">
        <v>170944.55846199795</v>
      </c>
      <c r="N18" s="6">
        <v>175047.22786508594</v>
      </c>
      <c r="O18" s="6">
        <v>179248.36133384804</v>
      </c>
      <c r="P18" s="6">
        <v>183550.32200586039</v>
      </c>
      <c r="Q18" s="6">
        <v>187955.52973400103</v>
      </c>
      <c r="R18" s="6">
        <v>192466.46244761703</v>
      </c>
      <c r="S18" s="7">
        <v>197085.65754635981</v>
      </c>
      <c r="T18" s="12">
        <f>SUM(B18:S18)</f>
        <v>1490551.6750205616</v>
      </c>
      <c r="U18" s="3"/>
    </row>
    <row r="19" spans="1:21">
      <c r="A19" s="18" t="s">
        <v>2</v>
      </c>
      <c r="B19" s="8">
        <f>B18/(1+$B$5)^B17</f>
        <v>-326257.137692291</v>
      </c>
      <c r="C19" s="9">
        <f t="shared" ref="C19" si="4">C18/(1+$B$5)^C17</f>
        <v>-275322.47906522447</v>
      </c>
      <c r="D19" s="10">
        <f t="shared" ref="D19" si="5">D18/(1+$B$5)^D17</f>
        <v>-232339.64478078013</v>
      </c>
      <c r="E19" s="8">
        <f>E18/(1+$B$5)^E17</f>
        <v>56182.517653166295</v>
      </c>
      <c r="F19" s="9">
        <f t="shared" ref="F19" si="6">F18/(1+$B$5)^F17</f>
        <v>73431.4633480755</v>
      </c>
      <c r="G19" s="9">
        <f t="shared" ref="G19" si="7">G18/(1+$B$5)^G17</f>
        <v>63454.699129476248</v>
      </c>
      <c r="H19" s="9">
        <f t="shared" ref="H19" si="8">H18/(1+$B$5)^H17</f>
        <v>54833.427770956667</v>
      </c>
      <c r="I19" s="9">
        <f t="shared" ref="I19" si="9">I18/(1+$B$5)^I17</f>
        <v>47383.485263679009</v>
      </c>
      <c r="J19" s="9">
        <f t="shared" ref="J19" si="10">J18/(1+$B$5)^J17</f>
        <v>40945.729037980847</v>
      </c>
      <c r="K19" s="9">
        <f t="shared" ref="K19" si="11">K18/(1+$B$5)^K17</f>
        <v>35382.638426069519</v>
      </c>
      <c r="L19" s="9">
        <f t="shared" ref="L19" si="12">L18/(1+$B$5)^L17</f>
        <v>30575.377002780762</v>
      </c>
      <c r="M19" s="9">
        <f t="shared" ref="M19" si="13">M18/(1+$B$5)^M17</f>
        <v>26421.254051348096</v>
      </c>
      <c r="N19" s="9">
        <f t="shared" ref="N19" si="14">N18/(1+$B$5)^N17</f>
        <v>22831.530927072112</v>
      </c>
      <c r="O19" s="9">
        <f t="shared" ref="O19" si="15">O18/(1+$B$5)^O17</f>
        <v>19729.525459343331</v>
      </c>
      <c r="P19" s="9">
        <f t="shared" ref="P19" si="16">P18/(1+$B$5)^P17</f>
        <v>17048.973899044366</v>
      </c>
      <c r="Q19" s="9">
        <f t="shared" ref="Q19" si="17">Q18/(1+$B$5)^Q17</f>
        <v>14732.615419933694</v>
      </c>
      <c r="R19" s="9">
        <f t="shared" ref="R19" si="18">R18/(1+$B$5)^R17</f>
        <v>12730.968936719071</v>
      </c>
      <c r="S19" s="10">
        <f t="shared" ref="S19" si="19">S18/(1+$B$5)^S17</f>
        <v>11001.276110717576</v>
      </c>
      <c r="T19" s="13">
        <f>SUM(B19:S19)</f>
        <v>-307233.77910193248</v>
      </c>
    </row>
    <row r="22" spans="1:21">
      <c r="A22" s="22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</row>
    <row r="23" spans="1:21">
      <c r="A23" s="20">
        <v>0.05</v>
      </c>
      <c r="B23" s="6">
        <f>B$18/((1+$A23)^B$17)</f>
        <v>-326257.137692291</v>
      </c>
      <c r="C23" s="6">
        <f t="shared" ref="C23:S37" si="20">C$18/((1+$A23)^C$17)</f>
        <v>-310721.0835164676</v>
      </c>
      <c r="D23" s="6">
        <f t="shared" si="20"/>
        <v>-295924.84144425485</v>
      </c>
      <c r="E23" s="6">
        <f t="shared" si="20"/>
        <v>80758.519886878872</v>
      </c>
      <c r="F23" s="6">
        <f t="shared" si="20"/>
        <v>119123.75865706256</v>
      </c>
      <c r="G23" s="6">
        <f t="shared" si="20"/>
        <v>116174.02749031631</v>
      </c>
      <c r="H23" s="6">
        <f t="shared" si="20"/>
        <v>113297.33728579414</v>
      </c>
      <c r="I23" s="6">
        <f t="shared" si="20"/>
        <v>110491.87941014589</v>
      </c>
      <c r="J23" s="6">
        <f t="shared" si="20"/>
        <v>107755.890015228</v>
      </c>
      <c r="K23" s="6">
        <f t="shared" si="20"/>
        <v>105087.64892913663</v>
      </c>
      <c r="L23" s="6">
        <f t="shared" si="20"/>
        <v>102485.4785747009</v>
      </c>
      <c r="M23" s="6">
        <f t="shared" si="20"/>
        <v>99947.742914755901</v>
      </c>
      <c r="N23" s="6">
        <f t="shared" si="20"/>
        <v>97472.84642353341</v>
      </c>
      <c r="O23" s="6">
        <f t="shared" si="20"/>
        <v>95059.233083522107</v>
      </c>
      <c r="P23" s="6">
        <f t="shared" si="20"/>
        <v>92705.385407168244</v>
      </c>
      <c r="Q23" s="6">
        <f t="shared" si="20"/>
        <v>90409.823482800231</v>
      </c>
      <c r="R23" s="6">
        <f t="shared" si="20"/>
        <v>88171.104044178515</v>
      </c>
      <c r="S23" s="6">
        <f t="shared" si="20"/>
        <v>85987.819563084544</v>
      </c>
      <c r="T23" s="3">
        <f>SUM(B23:S23)</f>
        <v>572025.43251529278</v>
      </c>
    </row>
    <row r="24" spans="1:21">
      <c r="A24" s="2">
        <f>A23+0.01</f>
        <v>6.0000000000000005E-2</v>
      </c>
      <c r="B24" s="6">
        <f t="shared" ref="B24:Q38" si="21">B$18/((1+$A24)^B$17)</f>
        <v>-326257.137692291</v>
      </c>
      <c r="C24" s="6">
        <f t="shared" si="20"/>
        <v>-307789.75253989716</v>
      </c>
      <c r="D24" s="6">
        <f t="shared" si="20"/>
        <v>-290367.69107537466</v>
      </c>
      <c r="E24" s="6">
        <f t="shared" si="20"/>
        <v>78494.39603166384</v>
      </c>
      <c r="F24" s="6">
        <f t="shared" si="20"/>
        <v>114691.73518315225</v>
      </c>
      <c r="G24" s="6">
        <f t="shared" si="20"/>
        <v>110796.54417693205</v>
      </c>
      <c r="H24" s="6">
        <f t="shared" si="20"/>
        <v>107033.64267658336</v>
      </c>
      <c r="I24" s="6">
        <f t="shared" si="20"/>
        <v>103398.53783096354</v>
      </c>
      <c r="J24" s="6">
        <f t="shared" si="20"/>
        <v>99886.889376327046</v>
      </c>
      <c r="K24" s="6">
        <f t="shared" si="20"/>
        <v>96494.504454112161</v>
      </c>
      <c r="L24" s="6">
        <f t="shared" si="20"/>
        <v>93217.332604727242</v>
      </c>
      <c r="M24" s="6">
        <f t="shared" si="20"/>
        <v>90051.460931359106</v>
      </c>
      <c r="N24" s="6">
        <f t="shared" si="20"/>
        <v>86993.109428029944</v>
      </c>
      <c r="O24" s="6">
        <f t="shared" si="20"/>
        <v>84038.626466323272</v>
      </c>
      <c r="P24" s="6">
        <f t="shared" si="20"/>
        <v>81184.484435391554</v>
      </c>
      <c r="Q24" s="6">
        <f t="shared" si="20"/>
        <v>78427.275530038605</v>
      </c>
      <c r="R24" s="6">
        <f t="shared" si="20"/>
        <v>75763.707681848624</v>
      </c>
      <c r="S24" s="6">
        <f t="shared" si="20"/>
        <v>73190.600628502798</v>
      </c>
      <c r="T24" s="3">
        <f t="shared" ref="T24:T38" si="22">SUM(B24:S24)</f>
        <v>449248.26612839272</v>
      </c>
    </row>
    <row r="25" spans="1:21">
      <c r="A25" s="2">
        <f t="shared" ref="A25:A38" si="23">A24+0.01</f>
        <v>7.0000000000000007E-2</v>
      </c>
      <c r="B25" s="6">
        <f t="shared" si="21"/>
        <v>-326257.137692291</v>
      </c>
      <c r="C25" s="6">
        <f t="shared" si="20"/>
        <v>-304913.2127965336</v>
      </c>
      <c r="D25" s="6">
        <f t="shared" si="20"/>
        <v>-284965.61943601276</v>
      </c>
      <c r="E25" s="6">
        <f t="shared" si="20"/>
        <v>76314.122511657275</v>
      </c>
      <c r="F25" s="6">
        <f t="shared" si="20"/>
        <v>110463.9257874695</v>
      </c>
      <c r="G25" s="6">
        <f t="shared" si="20"/>
        <v>105715.00935174657</v>
      </c>
      <c r="H25" s="6">
        <f t="shared" si="20"/>
        <v>101170.25194036304</v>
      </c>
      <c r="I25" s="6">
        <f t="shared" si="20"/>
        <v>96820.876623300705</v>
      </c>
      <c r="J25" s="6">
        <f t="shared" si="20"/>
        <v>92658.483796504588</v>
      </c>
      <c r="K25" s="6">
        <f t="shared" si="20"/>
        <v>88675.034960393168</v>
      </c>
      <c r="L25" s="6">
        <f t="shared" si="20"/>
        <v>84862.83719574078</v>
      </c>
      <c r="M25" s="6">
        <f t="shared" si="20"/>
        <v>81214.528306951892</v>
      </c>
      <c r="N25" s="6">
        <f t="shared" si="20"/>
        <v>77723.06260403624</v>
      </c>
      <c r="O25" s="6">
        <f t="shared" si="20"/>
        <v>74381.697295825346</v>
      </c>
      <c r="P25" s="6">
        <f t="shared" si="20"/>
        <v>71183.979468154357</v>
      </c>
      <c r="Q25" s="6">
        <f t="shared" si="20"/>
        <v>68123.73362185985</v>
      </c>
      <c r="R25" s="6">
        <f t="shared" si="20"/>
        <v>65195.049746527562</v>
      </c>
      <c r="S25" s="6">
        <f t="shared" si="20"/>
        <v>62392.271906957212</v>
      </c>
      <c r="T25" s="3">
        <f t="shared" si="22"/>
        <v>340758.89519265073</v>
      </c>
    </row>
    <row r="26" spans="1:21">
      <c r="A26" s="2">
        <f t="shared" si="23"/>
        <v>0.08</v>
      </c>
      <c r="B26" s="6">
        <f t="shared" si="21"/>
        <v>-326257.137692291</v>
      </c>
      <c r="C26" s="6">
        <f t="shared" si="20"/>
        <v>-302089.94230767683</v>
      </c>
      <c r="D26" s="6">
        <f t="shared" si="20"/>
        <v>-279712.90954414522</v>
      </c>
      <c r="E26" s="6">
        <f t="shared" si="20"/>
        <v>74213.853312541396</v>
      </c>
      <c r="F26" s="6">
        <f t="shared" si="20"/>
        <v>106429.14233655458</v>
      </c>
      <c r="G26" s="6">
        <f t="shared" si="20"/>
        <v>100910.59421539996</v>
      </c>
      <c r="H26" s="6">
        <f t="shared" si="20"/>
        <v>95678.193033860647</v>
      </c>
      <c r="I26" s="6">
        <f t="shared" si="20"/>
        <v>90717.10154321602</v>
      </c>
      <c r="J26" s="6">
        <f t="shared" si="20"/>
        <v>86013.251833567774</v>
      </c>
      <c r="K26" s="6">
        <f t="shared" si="20"/>
        <v>81553.305442197583</v>
      </c>
      <c r="L26" s="6">
        <f t="shared" si="20"/>
        <v>77324.615530379961</v>
      </c>
      <c r="M26" s="6">
        <f t="shared" si="20"/>
        <v>73315.191021397273</v>
      </c>
      <c r="N26" s="6">
        <f t="shared" si="20"/>
        <v>69513.662598065581</v>
      </c>
      <c r="O26" s="6">
        <f t="shared" si="20"/>
        <v>65909.250463351083</v>
      </c>
      <c r="P26" s="6">
        <f t="shared" si="20"/>
        <v>62491.733772658787</v>
      </c>
      <c r="Q26" s="6">
        <f t="shared" si="20"/>
        <v>59251.421651113509</v>
      </c>
      <c r="R26" s="6">
        <f t="shared" si="20"/>
        <v>56179.125713648362</v>
      </c>
      <c r="S26" s="6">
        <f t="shared" si="20"/>
        <v>53266.134009977693</v>
      </c>
      <c r="T26" s="3">
        <f t="shared" si="22"/>
        <v>244706.58693381713</v>
      </c>
    </row>
    <row r="27" spans="1:21">
      <c r="A27" s="2">
        <f t="shared" si="23"/>
        <v>0.09</v>
      </c>
      <c r="B27" s="6">
        <f t="shared" si="21"/>
        <v>-326257.137692291</v>
      </c>
      <c r="C27" s="6">
        <f t="shared" si="20"/>
        <v>-299318.47494705592</v>
      </c>
      <c r="D27" s="6">
        <f t="shared" si="20"/>
        <v>-274604.10545601463</v>
      </c>
      <c r="E27" s="6">
        <f t="shared" si="20"/>
        <v>72189.95218180299</v>
      </c>
      <c r="F27" s="6">
        <f t="shared" si="20"/>
        <v>102576.90532759995</v>
      </c>
      <c r="G27" s="6">
        <f t="shared" si="20"/>
        <v>96365.826656387522</v>
      </c>
      <c r="H27" s="6">
        <f t="shared" si="20"/>
        <v>90530.83164783557</v>
      </c>
      <c r="I27" s="6">
        <f t="shared" si="20"/>
        <v>85049.148263654715</v>
      </c>
      <c r="J27" s="6">
        <f t="shared" si="20"/>
        <v>79899.383322919646</v>
      </c>
      <c r="K27" s="6">
        <f t="shared" si="20"/>
        <v>75061.439011623574</v>
      </c>
      <c r="L27" s="6">
        <f t="shared" si="20"/>
        <v>70516.434447617023</v>
      </c>
      <c r="M27" s="6">
        <f t="shared" si="20"/>
        <v>66246.631994825526</v>
      </c>
      <c r="N27" s="6">
        <f t="shared" si="20"/>
        <v>62235.368039175555</v>
      </c>
      <c r="O27" s="6">
        <f t="shared" si="20"/>
        <v>58466.987956069512</v>
      </c>
      <c r="P27" s="6">
        <f t="shared" si="20"/>
        <v>54926.785015610258</v>
      </c>
      <c r="Q27" s="6">
        <f t="shared" si="20"/>
        <v>51600.942987142109</v>
      </c>
      <c r="R27" s="6">
        <f t="shared" si="20"/>
        <v>48476.482219113313</v>
      </c>
      <c r="S27" s="6">
        <f t="shared" si="20"/>
        <v>45541.20898382755</v>
      </c>
      <c r="T27" s="3">
        <f t="shared" si="22"/>
        <v>159504.60995984331</v>
      </c>
    </row>
    <row r="28" spans="1:21">
      <c r="A28" s="2">
        <f t="shared" si="23"/>
        <v>9.9999999999999992E-2</v>
      </c>
      <c r="B28" s="6">
        <f t="shared" si="21"/>
        <v>-326257.137692291</v>
      </c>
      <c r="C28" s="6">
        <f t="shared" si="20"/>
        <v>-296597.39790208271</v>
      </c>
      <c r="D28" s="6">
        <f t="shared" si="20"/>
        <v>-269633.99809280242</v>
      </c>
      <c r="E28" s="6">
        <f t="shared" si="20"/>
        <v>70238.979401989578</v>
      </c>
      <c r="F28" s="6">
        <f t="shared" si="20"/>
        <v>98897.393054539381</v>
      </c>
      <c r="G28" s="6">
        <f t="shared" si="20"/>
        <v>92064.482261680343</v>
      </c>
      <c r="H28" s="6">
        <f t="shared" si="20"/>
        <v>85703.663487236918</v>
      </c>
      <c r="I28" s="6">
        <f t="shared" si="20"/>
        <v>79782.319464482367</v>
      </c>
      <c r="J28" s="6">
        <f t="shared" si="20"/>
        <v>74270.08648329995</v>
      </c>
      <c r="K28" s="6">
        <f t="shared" si="20"/>
        <v>69138.698689908299</v>
      </c>
      <c r="L28" s="6">
        <f t="shared" si="20"/>
        <v>64361.843144060113</v>
      </c>
      <c r="M28" s="6">
        <f t="shared" si="20"/>
        <v>59915.024890470479</v>
      </c>
      <c r="N28" s="6">
        <f t="shared" si="20"/>
        <v>55775.441352583446</v>
      </c>
      <c r="O28" s="6">
        <f t="shared" si="20"/>
        <v>51921.865404586781</v>
      </c>
      <c r="P28" s="6">
        <f t="shared" si="20"/>
        <v>48334.536522088049</v>
      </c>
      <c r="Q28" s="6">
        <f t="shared" si="20"/>
        <v>44995.059453289236</v>
      </c>
      <c r="R28" s="6">
        <f t="shared" si="20"/>
        <v>41886.309891061974</v>
      </c>
      <c r="S28" s="6">
        <f t="shared" si="20"/>
        <v>38992.346662224954</v>
      </c>
      <c r="T28" s="3">
        <f t="shared" si="22"/>
        <v>83789.516476325691</v>
      </c>
    </row>
    <row r="29" spans="1:21">
      <c r="A29" s="2">
        <f t="shared" si="23"/>
        <v>0.10999999999999999</v>
      </c>
      <c r="B29" s="6">
        <f t="shared" si="21"/>
        <v>-326257.137692291</v>
      </c>
      <c r="C29" s="6">
        <f t="shared" si="20"/>
        <v>-293925.34927233425</v>
      </c>
      <c r="D29" s="6">
        <f t="shared" si="20"/>
        <v>-264797.6119570579</v>
      </c>
      <c r="E29" s="6">
        <f t="shared" si="20"/>
        <v>68357.679508616129</v>
      </c>
      <c r="F29" s="6">
        <f t="shared" si="20"/>
        <v>95381.394840013512</v>
      </c>
      <c r="G29" s="6">
        <f t="shared" si="20"/>
        <v>87991.484969526049</v>
      </c>
      <c r="H29" s="6">
        <f t="shared" si="20"/>
        <v>81174.126674589774</v>
      </c>
      <c r="I29" s="6">
        <f t="shared" si="20"/>
        <v>74884.960103405334</v>
      </c>
      <c r="J29" s="6">
        <f t="shared" si="20"/>
        <v>69083.062293591967</v>
      </c>
      <c r="K29" s="6">
        <f t="shared" si="20"/>
        <v>63730.680890665019</v>
      </c>
      <c r="L29" s="6">
        <f t="shared" si="20"/>
        <v>58792.988497334249</v>
      </c>
      <c r="M29" s="6">
        <f t="shared" si="20"/>
        <v>54237.856055198434</v>
      </c>
      <c r="N29" s="6">
        <f t="shared" si="20"/>
        <v>50035.643784255146</v>
      </c>
      <c r="O29" s="6">
        <f t="shared" si="20"/>
        <v>46159.00831988945</v>
      </c>
      <c r="P29" s="6">
        <f t="shared" si="20"/>
        <v>42582.724792402529</v>
      </c>
      <c r="Q29" s="6">
        <f t="shared" si="20"/>
        <v>39283.522691369537</v>
      </c>
      <c r="R29" s="6">
        <f t="shared" si="20"/>
        <v>36239.934446812978</v>
      </c>
      <c r="S29" s="6">
        <f t="shared" si="20"/>
        <v>33432.155741924762</v>
      </c>
      <c r="T29" s="3">
        <f t="shared" si="22"/>
        <v>16387.124687911739</v>
      </c>
    </row>
    <row r="30" spans="1:21">
      <c r="A30" s="2">
        <f t="shared" si="23"/>
        <v>0.11999999999999998</v>
      </c>
      <c r="B30" s="6">
        <f t="shared" si="21"/>
        <v>-326257.137692291</v>
      </c>
      <c r="C30" s="6">
        <f t="shared" si="20"/>
        <v>-291301.01579668844</v>
      </c>
      <c r="D30" s="6">
        <f t="shared" si="20"/>
        <v>-260090.1926756147</v>
      </c>
      <c r="E30" s="6">
        <f t="shared" si="20"/>
        <v>66542.969877494223</v>
      </c>
      <c r="F30" s="6">
        <f t="shared" si="20"/>
        <v>92020.267975064009</v>
      </c>
      <c r="G30" s="6">
        <f t="shared" si="20"/>
        <v>84132.816434344306</v>
      </c>
      <c r="H30" s="6">
        <f t="shared" si="20"/>
        <v>76921.432168543324</v>
      </c>
      <c r="I30" s="6">
        <f t="shared" si="20"/>
        <v>70328.166554096766</v>
      </c>
      <c r="J30" s="6">
        <f t="shared" si="20"/>
        <v>64300.037992317048</v>
      </c>
      <c r="K30" s="6">
        <f t="shared" si="20"/>
        <v>58788.606164404162</v>
      </c>
      <c r="L30" s="6">
        <f t="shared" si="20"/>
        <v>53749.582778883821</v>
      </c>
      <c r="M30" s="6">
        <f t="shared" si="20"/>
        <v>49142.475683550925</v>
      </c>
      <c r="N30" s="6">
        <f t="shared" si="20"/>
        <v>44930.263482103721</v>
      </c>
      <c r="O30" s="6">
        <f t="shared" si="20"/>
        <v>41079.098040780555</v>
      </c>
      <c r="P30" s="6">
        <f t="shared" si="20"/>
        <v>37558.032494427942</v>
      </c>
      <c r="Q30" s="6">
        <f t="shared" si="20"/>
        <v>34338.772566334119</v>
      </c>
      <c r="R30" s="6">
        <f t="shared" si="20"/>
        <v>31395.449203505479</v>
      </c>
      <c r="S30" s="6">
        <f t="shared" si="20"/>
        <v>28704.410700347868</v>
      </c>
      <c r="T30" s="3">
        <f t="shared" si="22"/>
        <v>-43715.964048395967</v>
      </c>
    </row>
    <row r="31" spans="1:21">
      <c r="A31" s="2">
        <f t="shared" si="23"/>
        <v>0.12999999999999998</v>
      </c>
      <c r="B31" s="6">
        <f t="shared" si="21"/>
        <v>-326257.137692291</v>
      </c>
      <c r="C31" s="6">
        <f t="shared" si="20"/>
        <v>-288723.13070114248</v>
      </c>
      <c r="D31" s="6">
        <f t="shared" si="20"/>
        <v>-255507.19531074562</v>
      </c>
      <c r="E31" s="6">
        <f t="shared" si="20"/>
        <v>64791.930112855043</v>
      </c>
      <c r="F31" s="6">
        <f t="shared" si="20"/>
        <v>88805.898042809291</v>
      </c>
      <c r="G31" s="6">
        <f t="shared" si="20"/>
        <v>80475.433270652022</v>
      </c>
      <c r="H31" s="6">
        <f t="shared" si="20"/>
        <v>72926.410326679339</v>
      </c>
      <c r="I31" s="6">
        <f t="shared" si="20"/>
        <v>66085.525818158989</v>
      </c>
      <c r="J31" s="6">
        <f t="shared" si="20"/>
        <v>59886.352599818405</v>
      </c>
      <c r="K31" s="6">
        <f t="shared" si="20"/>
        <v>54268.694745322166</v>
      </c>
      <c r="L31" s="6">
        <f t="shared" si="20"/>
        <v>49178.003025849488</v>
      </c>
      <c r="M31" s="6">
        <f t="shared" si="20"/>
        <v>44564.845219884846</v>
      </c>
      <c r="N31" s="6">
        <f t="shared" si="20"/>
        <v>40384.426110762921</v>
      </c>
      <c r="O31" s="6">
        <f t="shared" si="20"/>
        <v>36596.152510992244</v>
      </c>
      <c r="P31" s="6">
        <f t="shared" si="20"/>
        <v>33163.239089607145</v>
      </c>
      <c r="Q31" s="6">
        <f t="shared" si="20"/>
        <v>30052.351175006825</v>
      </c>
      <c r="R31" s="6">
        <f t="shared" si="20"/>
        <v>27233.281064784944</v>
      </c>
      <c r="S31" s="6">
        <f t="shared" si="20"/>
        <v>24678.654699415736</v>
      </c>
      <c r="T31" s="3">
        <f t="shared" si="22"/>
        <v>-97396.265891579693</v>
      </c>
    </row>
    <row r="32" spans="1:21">
      <c r="A32" s="2">
        <f t="shared" si="23"/>
        <v>0.13999999999999999</v>
      </c>
      <c r="B32" s="6">
        <f t="shared" si="21"/>
        <v>-326257.137692291</v>
      </c>
      <c r="C32" s="6">
        <f t="shared" si="20"/>
        <v>-286190.4716599044</v>
      </c>
      <c r="D32" s="6">
        <f t="shared" si="20"/>
        <v>-251044.27338588107</v>
      </c>
      <c r="E32" s="6">
        <f t="shared" si="20"/>
        <v>63101.7921736028</v>
      </c>
      <c r="F32" s="6">
        <f t="shared" si="20"/>
        <v>85730.662333178523</v>
      </c>
      <c r="G32" s="6">
        <f t="shared" si="20"/>
        <v>77007.191429100756</v>
      </c>
      <c r="H32" s="6">
        <f t="shared" si="20"/>
        <v>69171.371950350134</v>
      </c>
      <c r="I32" s="6">
        <f t="shared" si="20"/>
        <v>62132.881471191708</v>
      </c>
      <c r="J32" s="6">
        <f t="shared" si="20"/>
        <v>55810.588268859901</v>
      </c>
      <c r="K32" s="6">
        <f t="shared" si="20"/>
        <v>50131.616129221526</v>
      </c>
      <c r="L32" s="6">
        <f t="shared" si="20"/>
        <v>45030.504312563913</v>
      </c>
      <c r="M32" s="6">
        <f t="shared" si="20"/>
        <v>40448.452996548629</v>
      </c>
      <c r="N32" s="6">
        <f t="shared" si="20"/>
        <v>36332.645498654223</v>
      </c>
      <c r="O32" s="6">
        <f t="shared" si="20"/>
        <v>32635.639465457836</v>
      </c>
      <c r="P32" s="6">
        <f t="shared" si="20"/>
        <v>29314.820011077918</v>
      </c>
      <c r="Q32" s="6">
        <f t="shared" si="20"/>
        <v>26331.908501178765</v>
      </c>
      <c r="R32" s="6">
        <f t="shared" si="20"/>
        <v>23652.521320357057</v>
      </c>
      <c r="S32" s="6">
        <f t="shared" si="20"/>
        <v>21245.773536882127</v>
      </c>
      <c r="T32" s="3">
        <f t="shared" si="22"/>
        <v>-145413.51333985059</v>
      </c>
    </row>
    <row r="33" spans="1:20">
      <c r="A33" s="2">
        <f t="shared" si="23"/>
        <v>0.15</v>
      </c>
      <c r="B33" s="6">
        <f t="shared" si="21"/>
        <v>-326257.137692291</v>
      </c>
      <c r="C33" s="6">
        <f t="shared" si="20"/>
        <v>-283701.85886286176</v>
      </c>
      <c r="D33" s="6">
        <f t="shared" si="20"/>
        <v>-246697.26857640155</v>
      </c>
      <c r="E33" s="6">
        <f t="shared" si="20"/>
        <v>61469.931180437707</v>
      </c>
      <c r="F33" s="6">
        <f t="shared" si="20"/>
        <v>82787.396083433763</v>
      </c>
      <c r="G33" s="6">
        <f t="shared" si="20"/>
        <v>73716.777034292376</v>
      </c>
      <c r="H33" s="6">
        <f t="shared" si="20"/>
        <v>65639.982333143795</v>
      </c>
      <c r="I33" s="6">
        <f t="shared" si="20"/>
        <v>58448.123399251541</v>
      </c>
      <c r="J33" s="6">
        <f t="shared" si="20"/>
        <v>52044.242052898757</v>
      </c>
      <c r="K33" s="6">
        <f t="shared" si="20"/>
        <v>46342.003358407244</v>
      </c>
      <c r="L33" s="6">
        <f t="shared" si="20"/>
        <v>41264.531686094815</v>
      </c>
      <c r="M33" s="6">
        <f t="shared" si="20"/>
        <v>36743.374301357464</v>
      </c>
      <c r="N33" s="6">
        <f t="shared" si="20"/>
        <v>32717.578508339182</v>
      </c>
      <c r="O33" s="6">
        <f t="shared" si="20"/>
        <v>29132.869906555938</v>
      </c>
      <c r="P33" s="6">
        <f t="shared" si="20"/>
        <v>25940.920682011547</v>
      </c>
      <c r="Q33" s="6">
        <f t="shared" si="20"/>
        <v>23098.698068156373</v>
      </c>
      <c r="R33" s="6">
        <f t="shared" si="20"/>
        <v>20567.884192862719</v>
      </c>
      <c r="S33" s="6">
        <f t="shared" si="20"/>
        <v>18314.359489992541</v>
      </c>
      <c r="T33" s="3">
        <f t="shared" si="22"/>
        <v>-188427.59285431859</v>
      </c>
    </row>
    <row r="34" spans="1:20">
      <c r="A34" s="2">
        <f t="shared" si="23"/>
        <v>0.16</v>
      </c>
      <c r="B34" s="6">
        <f t="shared" si="21"/>
        <v>-326257.137692291</v>
      </c>
      <c r="C34" s="6">
        <f t="shared" si="20"/>
        <v>-281256.15318300948</v>
      </c>
      <c r="D34" s="6">
        <f t="shared" si="20"/>
        <v>-242462.20101983577</v>
      </c>
      <c r="E34" s="6">
        <f t="shared" si="20"/>
        <v>59893.85685148029</v>
      </c>
      <c r="F34" s="6">
        <f t="shared" si="20"/>
        <v>79969.361304037462</v>
      </c>
      <c r="G34" s="6">
        <f t="shared" si="20"/>
        <v>70593.643082184848</v>
      </c>
      <c r="H34" s="6">
        <f t="shared" si="20"/>
        <v>62317.146996687283</v>
      </c>
      <c r="I34" s="6">
        <f t="shared" si="20"/>
        <v>55010.998728110164</v>
      </c>
      <c r="J34" s="6">
        <f t="shared" si="20"/>
        <v>48561.433359986899</v>
      </c>
      <c r="K34" s="6">
        <f t="shared" si="20"/>
        <v>42868.023931574637</v>
      </c>
      <c r="L34" s="6">
        <f t="shared" si="20"/>
        <v>37842.117677527967</v>
      </c>
      <c r="M34" s="6">
        <f t="shared" si="20"/>
        <v>33405.455604990202</v>
      </c>
      <c r="N34" s="6">
        <f t="shared" si="20"/>
        <v>29488.953913370671</v>
      </c>
      <c r="O34" s="6">
        <f t="shared" si="20"/>
        <v>26031.628282147911</v>
      </c>
      <c r="P34" s="6">
        <f t="shared" si="20"/>
        <v>22979.644276654708</v>
      </c>
      <c r="Q34" s="6">
        <f t="shared" si="20"/>
        <v>20285.479085598639</v>
      </c>
      <c r="R34" s="6">
        <f t="shared" si="20"/>
        <v>17907.181537631899</v>
      </c>
      <c r="S34" s="6">
        <f t="shared" si="20"/>
        <v>15807.718874599192</v>
      </c>
      <c r="T34" s="3">
        <f t="shared" si="22"/>
        <v>-227012.84838855345</v>
      </c>
    </row>
    <row r="35" spans="1:20">
      <c r="A35" s="2">
        <f t="shared" si="23"/>
        <v>0.17</v>
      </c>
      <c r="B35" s="6">
        <f t="shared" si="21"/>
        <v>-326257.137692291</v>
      </c>
      <c r="C35" s="6">
        <f t="shared" si="20"/>
        <v>-278852.25443785556</v>
      </c>
      <c r="D35" s="6">
        <f t="shared" si="20"/>
        <v>-238335.26020329539</v>
      </c>
      <c r="E35" s="6">
        <f t="shared" si="20"/>
        <v>58371.205518466806</v>
      </c>
      <c r="F35" s="6">
        <f t="shared" si="20"/>
        <v>77270.217971737569</v>
      </c>
      <c r="G35" s="6">
        <f t="shared" si="20"/>
        <v>67627.951455606264</v>
      </c>
      <c r="H35" s="6">
        <f t="shared" si="20"/>
        <v>59188.907940633151</v>
      </c>
      <c r="I35" s="6">
        <f t="shared" si="20"/>
        <v>51802.941650605433</v>
      </c>
      <c r="J35" s="6">
        <f t="shared" si="20"/>
        <v>45338.642948905952</v>
      </c>
      <c r="K35" s="6">
        <f t="shared" si="20"/>
        <v>39681.000324512563</v>
      </c>
      <c r="L35" s="6">
        <f t="shared" si="20"/>
        <v>34729.35413017169</v>
      </c>
      <c r="M35" s="6">
        <f t="shared" si="20"/>
        <v>30395.605666064788</v>
      </c>
      <c r="N35" s="6">
        <f t="shared" si="20"/>
        <v>26602.649745342187</v>
      </c>
      <c r="O35" s="6">
        <f t="shared" si="20"/>
        <v>23283.002854043083</v>
      </c>
      <c r="P35" s="6">
        <f t="shared" si="20"/>
        <v>20377.602497897533</v>
      </c>
      <c r="Q35" s="6">
        <f t="shared" si="20"/>
        <v>17834.756374228273</v>
      </c>
      <c r="R35" s="6">
        <f t="shared" si="20"/>
        <v>15609.222672828846</v>
      </c>
      <c r="S35" s="6">
        <f t="shared" si="20"/>
        <v>13661.405142715159</v>
      </c>
      <c r="T35" s="3">
        <f t="shared" si="22"/>
        <v>-261670.18543968265</v>
      </c>
    </row>
    <row r="36" spans="1:20">
      <c r="A36" s="2">
        <f t="shared" si="23"/>
        <v>0.18000000000000002</v>
      </c>
      <c r="B36" s="6">
        <f t="shared" si="21"/>
        <v>-326257.137692291</v>
      </c>
      <c r="C36" s="6">
        <f t="shared" si="20"/>
        <v>-276489.09973922966</v>
      </c>
      <c r="D36" s="6">
        <f t="shared" si="20"/>
        <v>-234312.7963891777</v>
      </c>
      <c r="E36" s="6">
        <f t="shared" si="20"/>
        <v>56899.732679611945</v>
      </c>
      <c r="F36" s="6">
        <f t="shared" si="20"/>
        <v>74683.997391816156</v>
      </c>
      <c r="G36" s="6">
        <f t="shared" si="20"/>
        <v>64810.519770525258</v>
      </c>
      <c r="H36" s="6">
        <f t="shared" si="20"/>
        <v>56242.349360184598</v>
      </c>
      <c r="I36" s="6">
        <f t="shared" si="20"/>
        <v>48806.920122736468</v>
      </c>
      <c r="J36" s="6">
        <f t="shared" si="20"/>
        <v>42354.479835323851</v>
      </c>
      <c r="K36" s="6">
        <f t="shared" si="20"/>
        <v>36755.074026586124</v>
      </c>
      <c r="L36" s="6">
        <f t="shared" si="20"/>
        <v>31895.928646800174</v>
      </c>
      <c r="M36" s="6">
        <f t="shared" si="20"/>
        <v>27679.178757901162</v>
      </c>
      <c r="N36" s="6">
        <f t="shared" si="20"/>
        <v>24019.897498382034</v>
      </c>
      <c r="O36" s="6">
        <f t="shared" si="20"/>
        <v>20844.385625714585</v>
      </c>
      <c r="P36" s="6">
        <f t="shared" si="20"/>
        <v>18088.68718706079</v>
      </c>
      <c r="Q36" s="6">
        <f t="shared" si="20"/>
        <v>15697.301423347668</v>
      </c>
      <c r="R36" s="6">
        <f t="shared" si="20"/>
        <v>13622.064963989842</v>
      </c>
      <c r="S36" s="6">
        <f t="shared" si="20"/>
        <v>11821.181799258979</v>
      </c>
      <c r="T36" s="3">
        <f t="shared" si="22"/>
        <v>-292837.33473145851</v>
      </c>
    </row>
    <row r="37" spans="1:20">
      <c r="A37" s="2">
        <f t="shared" si="23"/>
        <v>0.19000000000000003</v>
      </c>
      <c r="B37" s="6">
        <f t="shared" si="21"/>
        <v>-326257.137692291</v>
      </c>
      <c r="C37" s="6">
        <f t="shared" si="20"/>
        <v>-274165.66192629497</v>
      </c>
      <c r="D37" s="6">
        <f t="shared" si="20"/>
        <v>-230391.31254310501</v>
      </c>
      <c r="E37" s="6">
        <f t="shared" si="20"/>
        <v>55477.306048894003</v>
      </c>
      <c r="F37" s="6">
        <f t="shared" si="20"/>
        <v>72205.07754952398</v>
      </c>
      <c r="G37" s="6">
        <f t="shared" si="20"/>
        <v>62132.77261404421</v>
      </c>
      <c r="H37" s="6">
        <f t="shared" si="20"/>
        <v>53465.511896454824</v>
      </c>
      <c r="I37" s="6">
        <f t="shared" si="20"/>
        <v>46007.29763190735</v>
      </c>
      <c r="J37" s="6">
        <f t="shared" si="20"/>
        <v>39589.472920229506</v>
      </c>
      <c r="K37" s="6">
        <f t="shared" si="20"/>
        <v>34066.907790180689</v>
      </c>
      <c r="L37" s="6">
        <f t="shared" si="20"/>
        <v>29314.717291718516</v>
      </c>
      <c r="M37" s="6">
        <f t="shared" si="20"/>
        <v>25225.437400604835</v>
      </c>
      <c r="N37" s="6">
        <f t="shared" si="20"/>
        <v>21706.594872453243</v>
      </c>
      <c r="O37" s="6">
        <f t="shared" si="20"/>
        <v>18678.616091926157</v>
      </c>
      <c r="P37" s="6">
        <f t="shared" si="20"/>
        <v>16073.027628682677</v>
      </c>
      <c r="Q37" s="6">
        <f t="shared" si="20"/>
        <v>13830.907808210974</v>
      </c>
      <c r="R37" s="6">
        <f t="shared" si="20"/>
        <v>11901.554282023559</v>
      </c>
      <c r="S37" s="6">
        <f t="shared" si="20"/>
        <v>10241.337466211868</v>
      </c>
      <c r="T37" s="3">
        <f t="shared" si="22"/>
        <v>-320897.57286862441</v>
      </c>
    </row>
    <row r="38" spans="1:20">
      <c r="A38" s="2">
        <f t="shared" si="23"/>
        <v>0.20000000000000004</v>
      </c>
      <c r="B38" s="6">
        <f t="shared" si="21"/>
        <v>-326257.137692291</v>
      </c>
      <c r="C38" s="6">
        <f t="shared" si="21"/>
        <v>-271880.94807690918</v>
      </c>
      <c r="D38" s="6">
        <f t="shared" si="21"/>
        <v>-226567.45673075764</v>
      </c>
      <c r="E38" s="6">
        <f t="shared" si="21"/>
        <v>54101.899064842692</v>
      </c>
      <c r="F38" s="6">
        <f t="shared" si="21"/>
        <v>69828.160287013481</v>
      </c>
      <c r="G38" s="6">
        <f t="shared" si="21"/>
        <v>59586.696778251542</v>
      </c>
      <c r="H38" s="6">
        <f t="shared" si="21"/>
        <v>50847.31458410796</v>
      </c>
      <c r="I38" s="6">
        <f t="shared" si="21"/>
        <v>43389.708445105462</v>
      </c>
      <c r="J38" s="6">
        <f t="shared" si="21"/>
        <v>37025.884539823324</v>
      </c>
      <c r="K38" s="6">
        <f t="shared" si="21"/>
        <v>31595.421473982566</v>
      </c>
      <c r="L38" s="6">
        <f t="shared" si="21"/>
        <v>26961.426324465134</v>
      </c>
      <c r="M38" s="6">
        <f t="shared" si="21"/>
        <v>23007.083796876912</v>
      </c>
      <c r="N38" s="6">
        <f t="shared" si="21"/>
        <v>19632.711506668304</v>
      </c>
      <c r="O38" s="6">
        <f t="shared" si="21"/>
        <v>16753.247152356955</v>
      </c>
      <c r="P38" s="6">
        <f t="shared" si="21"/>
        <v>14296.104236677935</v>
      </c>
      <c r="Q38" s="6">
        <f t="shared" si="21"/>
        <v>12199.34228196517</v>
      </c>
      <c r="R38" s="6">
        <f t="shared" ref="R38:S38" si="24">R$18/((1+$A38)^R$17)</f>
        <v>10410.105413943613</v>
      </c>
      <c r="S38" s="6">
        <f t="shared" si="24"/>
        <v>8883.2899532318806</v>
      </c>
      <c r="T38" s="3">
        <f t="shared" si="22"/>
        <v>-346187.14666064485</v>
      </c>
    </row>
    <row r="39" spans="1:20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3"/>
    </row>
    <row r="40" spans="1:20">
      <c r="A40" s="22" t="s">
        <v>10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</row>
    <row r="41" spans="1:20">
      <c r="A41" s="20">
        <v>0.05</v>
      </c>
      <c r="B41" s="6">
        <f t="shared" ref="B41:K55" si="25">B$81/(1+$A41)^B$17</f>
        <v>-326257.137692291</v>
      </c>
      <c r="C41" s="6">
        <f t="shared" si="25"/>
        <v>-310721.0835164676</v>
      </c>
      <c r="D41" s="6">
        <f t="shared" si="25"/>
        <v>-295924.84144425485</v>
      </c>
      <c r="E41" s="6">
        <f t="shared" si="25"/>
        <v>173785.9655912848</v>
      </c>
      <c r="F41" s="6">
        <f t="shared" si="25"/>
        <v>227992.44940141868</v>
      </c>
      <c r="G41" s="6">
        <f t="shared" si="25"/>
        <v>222346.92208290737</v>
      </c>
      <c r="H41" s="6">
        <f t="shared" si="25"/>
        <v>216841.18877418776</v>
      </c>
      <c r="I41" s="6">
        <f t="shared" si="25"/>
        <v>211471.78790930306</v>
      </c>
      <c r="J41" s="6">
        <f t="shared" si="25"/>
        <v>206235.34363726329</v>
      </c>
      <c r="K41" s="6">
        <f t="shared" si="25"/>
        <v>201128.5636995786</v>
      </c>
      <c r="L41" s="6">
        <f t="shared" ref="L41:S55" si="26">L$81/(1+$A41)^L$17</f>
        <v>196148.2373603509</v>
      </c>
      <c r="M41" s="6">
        <f t="shared" si="26"/>
        <v>191291.23338761844</v>
      </c>
      <c r="N41" s="6">
        <f t="shared" si="26"/>
        <v>186554.4980846869</v>
      </c>
      <c r="O41" s="6">
        <f t="shared" si="26"/>
        <v>181935.05337020895</v>
      </c>
      <c r="P41" s="6">
        <f t="shared" si="26"/>
        <v>177429.99490580382</v>
      </c>
      <c r="Q41" s="6">
        <f t="shared" si="26"/>
        <v>173036.49027004105</v>
      </c>
      <c r="R41" s="6">
        <f t="shared" si="26"/>
        <v>168751.77717763997</v>
      </c>
      <c r="S41" s="6">
        <f t="shared" si="26"/>
        <v>164573.16174276505</v>
      </c>
      <c r="T41" s="3">
        <f>SUM(B41:S41)</f>
        <v>1966619.6047420453</v>
      </c>
    </row>
    <row r="42" spans="1:20">
      <c r="A42" s="2">
        <f>A41+0.01</f>
        <v>6.0000000000000005E-2</v>
      </c>
      <c r="B42" s="6">
        <f t="shared" si="25"/>
        <v>-326257.137692291</v>
      </c>
      <c r="C42" s="6">
        <f t="shared" si="25"/>
        <v>-307789.75253989716</v>
      </c>
      <c r="D42" s="6">
        <f t="shared" si="25"/>
        <v>-290367.69107537466</v>
      </c>
      <c r="E42" s="6">
        <f t="shared" si="25"/>
        <v>168913.7496201655</v>
      </c>
      <c r="F42" s="6">
        <f t="shared" si="25"/>
        <v>219509.94432423788</v>
      </c>
      <c r="G42" s="6">
        <f t="shared" si="25"/>
        <v>212054.88961133923</v>
      </c>
      <c r="H42" s="6">
        <f t="shared" si="25"/>
        <v>204853.02543585974</v>
      </c>
      <c r="I42" s="6">
        <f t="shared" si="25"/>
        <v>197895.75287388713</v>
      </c>
      <c r="J42" s="6">
        <f t="shared" si="25"/>
        <v>191174.76504043446</v>
      </c>
      <c r="K42" s="6">
        <f t="shared" si="25"/>
        <v>184682.03717113665</v>
      </c>
      <c r="L42" s="6">
        <f t="shared" si="26"/>
        <v>178409.8170407961</v>
      </c>
      <c r="M42" s="6">
        <f t="shared" si="26"/>
        <v>172350.61570733512</v>
      </c>
      <c r="N42" s="6">
        <f t="shared" si="26"/>
        <v>166497.19857010481</v>
      </c>
      <c r="O42" s="6">
        <f t="shared" si="26"/>
        <v>160842.57673187484</v>
      </c>
      <c r="P42" s="6">
        <f t="shared" si="26"/>
        <v>155379.99865418853</v>
      </c>
      <c r="Q42" s="6">
        <f t="shared" si="26"/>
        <v>150102.94209612175</v>
      </c>
      <c r="R42" s="6">
        <f t="shared" si="26"/>
        <v>145005.10632681948</v>
      </c>
      <c r="S42" s="6">
        <f t="shared" si="26"/>
        <v>140080.40460251237</v>
      </c>
      <c r="T42" s="3">
        <f t="shared" ref="T42:T56" si="27">SUM(B42:S42)</f>
        <v>1723338.2424992509</v>
      </c>
    </row>
    <row r="43" spans="1:20">
      <c r="A43" s="2">
        <f t="shared" ref="A43:A56" si="28">A42+0.01</f>
        <v>7.0000000000000007E-2</v>
      </c>
      <c r="B43" s="6">
        <f t="shared" si="25"/>
        <v>-326257.137692291</v>
      </c>
      <c r="C43" s="6">
        <f t="shared" si="25"/>
        <v>-304913.2127965336</v>
      </c>
      <c r="D43" s="6">
        <f t="shared" si="25"/>
        <v>-284965.61943601276</v>
      </c>
      <c r="E43" s="6">
        <f t="shared" si="25"/>
        <v>164221.97295736647</v>
      </c>
      <c r="F43" s="6">
        <f t="shared" si="25"/>
        <v>211418.28712175676</v>
      </c>
      <c r="G43" s="6">
        <f t="shared" si="25"/>
        <v>202329.2766473635</v>
      </c>
      <c r="H43" s="6">
        <f t="shared" si="25"/>
        <v>193631.00867934598</v>
      </c>
      <c r="I43" s="6">
        <f t="shared" si="25"/>
        <v>185306.68494172921</v>
      </c>
      <c r="J43" s="6">
        <f t="shared" si="25"/>
        <v>177340.22932741197</v>
      </c>
      <c r="K43" s="6">
        <f t="shared" si="25"/>
        <v>169716.25685165401</v>
      </c>
      <c r="L43" s="6">
        <f t="shared" si="26"/>
        <v>162420.04394027448</v>
      </c>
      <c r="M43" s="6">
        <f t="shared" si="26"/>
        <v>155437.49999517857</v>
      </c>
      <c r="N43" s="6">
        <f t="shared" si="26"/>
        <v>148755.14018230172</v>
      </c>
      <c r="O43" s="6">
        <f t="shared" si="26"/>
        <v>142360.05938941776</v>
      </c>
      <c r="P43" s="6">
        <f t="shared" si="26"/>
        <v>136239.90730351754</v>
      </c>
      <c r="Q43" s="6">
        <f t="shared" si="26"/>
        <v>130382.86455962803</v>
      </c>
      <c r="R43" s="6">
        <f t="shared" si="26"/>
        <v>124777.61991500847</v>
      </c>
      <c r="S43" s="6">
        <f t="shared" si="26"/>
        <v>119413.34840464361</v>
      </c>
      <c r="T43" s="3">
        <f t="shared" si="27"/>
        <v>1507614.230291761</v>
      </c>
    </row>
    <row r="44" spans="1:20">
      <c r="A44" s="2">
        <f t="shared" si="28"/>
        <v>0.08</v>
      </c>
      <c r="B44" s="6">
        <f t="shared" si="25"/>
        <v>-326257.137692291</v>
      </c>
      <c r="C44" s="6">
        <f t="shared" si="25"/>
        <v>-302089.94230767683</v>
      </c>
      <c r="D44" s="6">
        <f t="shared" si="25"/>
        <v>-279712.90954414522</v>
      </c>
      <c r="E44" s="6">
        <f t="shared" si="25"/>
        <v>159702.35928340055</v>
      </c>
      <c r="F44" s="6">
        <f t="shared" si="25"/>
        <v>203696.06468562089</v>
      </c>
      <c r="G44" s="6">
        <f t="shared" si="25"/>
        <v>193134.04651673688</v>
      </c>
      <c r="H44" s="6">
        <f t="shared" si="25"/>
        <v>183119.68854920231</v>
      </c>
      <c r="I44" s="6">
        <f t="shared" si="25"/>
        <v>173624.59358739181</v>
      </c>
      <c r="J44" s="6">
        <f t="shared" si="25"/>
        <v>164621.83688286046</v>
      </c>
      <c r="K44" s="6">
        <f t="shared" si="25"/>
        <v>156085.8897852306</v>
      </c>
      <c r="L44" s="6">
        <f t="shared" si="26"/>
        <v>147992.54735192232</v>
      </c>
      <c r="M44" s="6">
        <f t="shared" si="26"/>
        <v>140318.8597114523</v>
      </c>
      <c r="N44" s="6">
        <f t="shared" si="26"/>
        <v>133043.06698567324</v>
      </c>
      <c r="O44" s="6">
        <f t="shared" si="26"/>
        <v>126144.53758641615</v>
      </c>
      <c r="P44" s="6">
        <f t="shared" si="26"/>
        <v>119603.70971156491</v>
      </c>
      <c r="Q44" s="6">
        <f t="shared" si="26"/>
        <v>113402.03587466897</v>
      </c>
      <c r="R44" s="6">
        <f t="shared" si="26"/>
        <v>107521.93031079722</v>
      </c>
      <c r="S44" s="6">
        <f t="shared" si="26"/>
        <v>101946.71910949661</v>
      </c>
      <c r="T44" s="3">
        <f t="shared" si="27"/>
        <v>1315897.8963883221</v>
      </c>
    </row>
    <row r="45" spans="1:20">
      <c r="A45" s="2">
        <f t="shared" si="28"/>
        <v>0.09</v>
      </c>
      <c r="B45" s="6">
        <f t="shared" si="25"/>
        <v>-326257.137692291</v>
      </c>
      <c r="C45" s="6">
        <f t="shared" si="25"/>
        <v>-299318.47494705592</v>
      </c>
      <c r="D45" s="6">
        <f t="shared" si="25"/>
        <v>-274604.10545601463</v>
      </c>
      <c r="E45" s="6">
        <f t="shared" si="25"/>
        <v>155347.08366964065</v>
      </c>
      <c r="F45" s="6">
        <f t="shared" si="25"/>
        <v>196323.220164531</v>
      </c>
      <c r="G45" s="6">
        <f t="shared" si="25"/>
        <v>184435.75912704563</v>
      </c>
      <c r="H45" s="6">
        <f t="shared" si="25"/>
        <v>173268.08930834374</v>
      </c>
      <c r="I45" s="6">
        <f t="shared" si="25"/>
        <v>162776.62701994862</v>
      </c>
      <c r="J45" s="6">
        <f t="shared" si="25"/>
        <v>152920.42758571325</v>
      </c>
      <c r="K45" s="6">
        <f t="shared" si="25"/>
        <v>143661.02554841313</v>
      </c>
      <c r="L45" s="6">
        <f t="shared" si="26"/>
        <v>134962.28455190366</v>
      </c>
      <c r="M45" s="6">
        <f t="shared" si="26"/>
        <v>126790.2563129811</v>
      </c>
      <c r="N45" s="6">
        <f t="shared" si="26"/>
        <v>119113.04813256202</v>
      </c>
      <c r="O45" s="6">
        <f t="shared" si="26"/>
        <v>111900.69842912249</v>
      </c>
      <c r="P45" s="6">
        <f t="shared" si="26"/>
        <v>105125.05980864351</v>
      </c>
      <c r="Q45" s="6">
        <f t="shared" si="26"/>
        <v>98759.689214725673</v>
      </c>
      <c r="R45" s="6">
        <f t="shared" si="26"/>
        <v>92779.744730164268</v>
      </c>
      <c r="S45" s="6">
        <f t="shared" si="26"/>
        <v>87161.888627236869</v>
      </c>
      <c r="T45" s="3">
        <f t="shared" si="27"/>
        <v>1145145.1841356142</v>
      </c>
    </row>
    <row r="46" spans="1:20">
      <c r="A46" s="2">
        <f t="shared" si="28"/>
        <v>9.9999999999999992E-2</v>
      </c>
      <c r="B46" s="6">
        <f t="shared" si="25"/>
        <v>-326257.137692291</v>
      </c>
      <c r="C46" s="6">
        <f t="shared" si="25"/>
        <v>-296597.39790208271</v>
      </c>
      <c r="D46" s="6">
        <f t="shared" si="25"/>
        <v>-269633.99809280242</v>
      </c>
      <c r="E46" s="6">
        <f t="shared" si="25"/>
        <v>151148.74411541026</v>
      </c>
      <c r="F46" s="6">
        <f t="shared" si="25"/>
        <v>189280.95567258596</v>
      </c>
      <c r="G46" s="6">
        <f t="shared" si="25"/>
        <v>176203.36237157093</v>
      </c>
      <c r="H46" s="6">
        <f t="shared" si="25"/>
        <v>164029.31188044418</v>
      </c>
      <c r="I46" s="6">
        <f t="shared" si="25"/>
        <v>152696.377605068</v>
      </c>
      <c r="J46" s="6">
        <f t="shared" si="25"/>
        <v>142146.4460614452</v>
      </c>
      <c r="K46" s="6">
        <f t="shared" si="25"/>
        <v>132325.41887901802</v>
      </c>
      <c r="L46" s="6">
        <f t="shared" si="26"/>
        <v>123182.93539283129</v>
      </c>
      <c r="M46" s="6">
        <f t="shared" si="26"/>
        <v>114672.11440205386</v>
      </c>
      <c r="N46" s="6">
        <f t="shared" si="26"/>
        <v>106749.3137706392</v>
      </c>
      <c r="O46" s="6">
        <f t="shared" si="26"/>
        <v>99373.906637395063</v>
      </c>
      <c r="P46" s="6">
        <f t="shared" si="26"/>
        <v>92508.073087902289</v>
      </c>
      <c r="Q46" s="6">
        <f t="shared" si="26"/>
        <v>86116.606220010872</v>
      </c>
      <c r="R46" s="6">
        <f t="shared" si="26"/>
        <v>80166.731608446469</v>
      </c>
      <c r="S46" s="6">
        <f t="shared" si="26"/>
        <v>74627.939242771972</v>
      </c>
      <c r="T46" s="3">
        <f t="shared" si="27"/>
        <v>992739.70326041733</v>
      </c>
    </row>
    <row r="47" spans="1:20">
      <c r="A47" s="2">
        <f t="shared" si="28"/>
        <v>0.10999999999999999</v>
      </c>
      <c r="B47" s="6">
        <f t="shared" si="25"/>
        <v>-326257.137692291</v>
      </c>
      <c r="C47" s="6">
        <f t="shared" si="25"/>
        <v>-293925.34927233425</v>
      </c>
      <c r="D47" s="6">
        <f t="shared" si="25"/>
        <v>-264797.6119570579</v>
      </c>
      <c r="E47" s="6">
        <f t="shared" si="25"/>
        <v>147100.33511788718</v>
      </c>
      <c r="F47" s="6">
        <f t="shared" si="25"/>
        <v>182551.64277935785</v>
      </c>
      <c r="G47" s="6">
        <f t="shared" si="25"/>
        <v>168408.00198744365</v>
      </c>
      <c r="H47" s="6">
        <f t="shared" si="25"/>
        <v>155360.17480643452</v>
      </c>
      <c r="I47" s="6">
        <f t="shared" si="25"/>
        <v>143323.260361972</v>
      </c>
      <c r="J47" s="6">
        <f t="shared" si="25"/>
        <v>132218.93568527879</v>
      </c>
      <c r="K47" s="6">
        <f t="shared" si="25"/>
        <v>121974.94607362653</v>
      </c>
      <c r="L47" s="6">
        <f t="shared" si="26"/>
        <v>112524.63493639059</v>
      </c>
      <c r="M47" s="6">
        <f t="shared" si="26"/>
        <v>103806.51006744505</v>
      </c>
      <c r="N47" s="6">
        <f t="shared" si="26"/>
        <v>95763.843521679009</v>
      </c>
      <c r="O47" s="6">
        <f t="shared" si="26"/>
        <v>88344.302492071496</v>
      </c>
      <c r="P47" s="6">
        <f t="shared" si="26"/>
        <v>81499.608785478573</v>
      </c>
      <c r="Q47" s="6">
        <f t="shared" si="26"/>
        <v>75185.224681378444</v>
      </c>
      <c r="R47" s="6">
        <f t="shared" si="26"/>
        <v>69360.063129487855</v>
      </c>
      <c r="S47" s="6">
        <f t="shared" si="26"/>
        <v>63986.220400536542</v>
      </c>
      <c r="T47" s="3">
        <f t="shared" si="27"/>
        <v>856427.60590478487</v>
      </c>
    </row>
    <row r="48" spans="1:20">
      <c r="A48" s="2">
        <f t="shared" si="28"/>
        <v>0.11999999999999998</v>
      </c>
      <c r="B48" s="6">
        <f t="shared" si="25"/>
        <v>-326257.137692291</v>
      </c>
      <c r="C48" s="6">
        <f t="shared" si="25"/>
        <v>-291301.01579668844</v>
      </c>
      <c r="D48" s="6">
        <f t="shared" si="25"/>
        <v>-260090.1926756147</v>
      </c>
      <c r="E48" s="6">
        <f t="shared" si="25"/>
        <v>143195.22311293616</v>
      </c>
      <c r="F48" s="6">
        <f t="shared" si="25"/>
        <v>176118.74009623454</v>
      </c>
      <c r="G48" s="6">
        <f t="shared" si="25"/>
        <v>161022.84808798588</v>
      </c>
      <c r="H48" s="6">
        <f t="shared" si="25"/>
        <v>147220.88968044423</v>
      </c>
      <c r="I48" s="6">
        <f t="shared" si="25"/>
        <v>134601.95627926331</v>
      </c>
      <c r="J48" s="6">
        <f t="shared" si="25"/>
        <v>123064.64574104082</v>
      </c>
      <c r="K48" s="6">
        <f t="shared" si="25"/>
        <v>112516.24753466588</v>
      </c>
      <c r="L48" s="6">
        <f t="shared" si="26"/>
        <v>102871.9977459802</v>
      </c>
      <c r="M48" s="6">
        <f t="shared" si="26"/>
        <v>94054.397939181945</v>
      </c>
      <c r="N48" s="6">
        <f t="shared" si="26"/>
        <v>85992.592401537768</v>
      </c>
      <c r="O48" s="6">
        <f t="shared" si="26"/>
        <v>78621.798767120272</v>
      </c>
      <c r="P48" s="6">
        <f t="shared" si="26"/>
        <v>71882.787444224246</v>
      </c>
      <c r="Q48" s="6">
        <f t="shared" si="26"/>
        <v>65721.40566329076</v>
      </c>
      <c r="R48" s="6">
        <f t="shared" si="26"/>
        <v>60088.142320722975</v>
      </c>
      <c r="S48" s="6">
        <f t="shared" si="26"/>
        <v>54937.730121803856</v>
      </c>
      <c r="T48" s="3">
        <f t="shared" si="27"/>
        <v>734263.05677183846</v>
      </c>
    </row>
    <row r="49" spans="1:20">
      <c r="A49" s="2">
        <f t="shared" si="28"/>
        <v>0.12999999999999998</v>
      </c>
      <c r="B49" s="6">
        <f t="shared" si="25"/>
        <v>-326257.137692291</v>
      </c>
      <c r="C49" s="6">
        <f t="shared" si="25"/>
        <v>-288723.13070114248</v>
      </c>
      <c r="D49" s="6">
        <f t="shared" si="25"/>
        <v>-255507.19531074562</v>
      </c>
      <c r="E49" s="6">
        <f t="shared" si="25"/>
        <v>139427.12363918644</v>
      </c>
      <c r="F49" s="6">
        <f t="shared" si="25"/>
        <v>169966.71733940748</v>
      </c>
      <c r="G49" s="6">
        <f t="shared" si="25"/>
        <v>154022.93677482591</v>
      </c>
      <c r="H49" s="6">
        <f t="shared" si="25"/>
        <v>139574.76748444402</v>
      </c>
      <c r="I49" s="6">
        <f t="shared" si="25"/>
        <v>126481.91318944309</v>
      </c>
      <c r="J49" s="6">
        <f t="shared" si="25"/>
        <v>114617.23814689362</v>
      </c>
      <c r="K49" s="6">
        <f t="shared" si="25"/>
        <v>103865.53262160977</v>
      </c>
      <c r="L49" s="6">
        <f t="shared" si="26"/>
        <v>94122.394163299468</v>
      </c>
      <c r="M49" s="6">
        <f t="shared" si="26"/>
        <v>85293.213825857252</v>
      </c>
      <c r="N49" s="6">
        <f t="shared" si="26"/>
        <v>77292.257484670627</v>
      </c>
      <c r="O49" s="6">
        <f t="shared" si="26"/>
        <v>70041.83333124136</v>
      </c>
      <c r="P49" s="6">
        <f t="shared" si="26"/>
        <v>63471.537461231128</v>
      </c>
      <c r="Q49" s="6">
        <f t="shared" si="26"/>
        <v>57517.570230354591</v>
      </c>
      <c r="R49" s="6">
        <f t="shared" si="26"/>
        <v>52122.116739719553</v>
      </c>
      <c r="S49" s="6">
        <f t="shared" si="26"/>
        <v>47232.785434931699</v>
      </c>
      <c r="T49" s="3">
        <f t="shared" si="27"/>
        <v>624562.47416293679</v>
      </c>
    </row>
    <row r="50" spans="1:20">
      <c r="A50" s="2">
        <f t="shared" si="28"/>
        <v>0.13999999999999999</v>
      </c>
      <c r="B50" s="6">
        <f t="shared" si="25"/>
        <v>-326257.137692291</v>
      </c>
      <c r="C50" s="6">
        <f t="shared" si="25"/>
        <v>-286190.4716599044</v>
      </c>
      <c r="D50" s="6">
        <f t="shared" si="25"/>
        <v>-251044.27338588107</v>
      </c>
      <c r="E50" s="6">
        <f t="shared" si="25"/>
        <v>135790.08009050769</v>
      </c>
      <c r="F50" s="6">
        <f t="shared" si="25"/>
        <v>164080.98530887385</v>
      </c>
      <c r="G50" s="6">
        <f t="shared" si="25"/>
        <v>147385.02540025162</v>
      </c>
      <c r="H50" s="6">
        <f t="shared" si="25"/>
        <v>132387.95264022602</v>
      </c>
      <c r="I50" s="6">
        <f t="shared" si="25"/>
        <v>118916.89781016792</v>
      </c>
      <c r="J50" s="6">
        <f t="shared" si="25"/>
        <v>106816.58189264211</v>
      </c>
      <c r="K50" s="6">
        <f t="shared" si="25"/>
        <v>95947.52619128552</v>
      </c>
      <c r="L50" s="6">
        <f t="shared" si="26"/>
        <v>86184.444578838913</v>
      </c>
      <c r="M50" s="6">
        <f t="shared" si="26"/>
        <v>77414.799340992162</v>
      </c>
      <c r="N50" s="6">
        <f t="shared" si="26"/>
        <v>69537.503969452591</v>
      </c>
      <c r="O50" s="6">
        <f t="shared" si="26"/>
        <v>62461.757951508313</v>
      </c>
      <c r="P50" s="6">
        <f t="shared" si="26"/>
        <v>56106.000124863611</v>
      </c>
      <c r="Q50" s="6">
        <f t="shared" si="26"/>
        <v>50396.968533210842</v>
      </c>
      <c r="R50" s="6">
        <f t="shared" si="26"/>
        <v>45268.85594562094</v>
      </c>
      <c r="S50" s="6">
        <f t="shared" si="26"/>
        <v>40662.551305540212</v>
      </c>
      <c r="T50" s="3">
        <f t="shared" si="27"/>
        <v>525866.04834590585</v>
      </c>
    </row>
    <row r="51" spans="1:20">
      <c r="A51" s="2">
        <f t="shared" si="28"/>
        <v>0.15</v>
      </c>
      <c r="B51" s="6">
        <f t="shared" si="25"/>
        <v>-326257.137692291</v>
      </c>
      <c r="C51" s="6">
        <f t="shared" si="25"/>
        <v>-283701.85886286176</v>
      </c>
      <c r="D51" s="6">
        <f t="shared" si="25"/>
        <v>-246697.26857640155</v>
      </c>
      <c r="E51" s="6">
        <f t="shared" si="25"/>
        <v>132278.44393366395</v>
      </c>
      <c r="F51" s="6">
        <f t="shared" si="25"/>
        <v>158447.83127575059</v>
      </c>
      <c r="G51" s="6">
        <f t="shared" si="25"/>
        <v>141087.46019684226</v>
      </c>
      <c r="H51" s="6">
        <f t="shared" si="25"/>
        <v>125629.18194918825</v>
      </c>
      <c r="I51" s="6">
        <f t="shared" si="25"/>
        <v>111864.59331823373</v>
      </c>
      <c r="J51" s="6">
        <f t="shared" si="25"/>
        <v>99608.124832931659</v>
      </c>
      <c r="K51" s="6">
        <f t="shared" si="25"/>
        <v>88694.5389816713</v>
      </c>
      <c r="L51" s="6">
        <f t="shared" si="26"/>
        <v>78976.702536722951</v>
      </c>
      <c r="M51" s="6">
        <f t="shared" si="26"/>
        <v>70323.602954438553</v>
      </c>
      <c r="N51" s="6">
        <f t="shared" si="26"/>
        <v>62618.58210899571</v>
      </c>
      <c r="O51" s="6">
        <f t="shared" si="26"/>
        <v>55757.763547488365</v>
      </c>
      <c r="P51" s="6">
        <f t="shared" si="26"/>
        <v>49648.652063154856</v>
      </c>
      <c r="Q51" s="6">
        <f t="shared" si="26"/>
        <v>44208.886706670084</v>
      </c>
      <c r="R51" s="6">
        <f t="shared" si="26"/>
        <v>39365.130424026225</v>
      </c>
      <c r="S51" s="6">
        <f t="shared" si="26"/>
        <v>35052.081351480738</v>
      </c>
      <c r="T51" s="3">
        <f t="shared" si="27"/>
        <v>436905.31104970491</v>
      </c>
    </row>
    <row r="52" spans="1:20">
      <c r="A52" s="2">
        <f t="shared" si="28"/>
        <v>0.16</v>
      </c>
      <c r="B52" s="6">
        <f t="shared" si="25"/>
        <v>-326257.137692291</v>
      </c>
      <c r="C52" s="6">
        <f t="shared" si="25"/>
        <v>-281256.15318300948</v>
      </c>
      <c r="D52" s="6">
        <f t="shared" si="25"/>
        <v>-242462.20101983577</v>
      </c>
      <c r="E52" s="6">
        <f t="shared" si="25"/>
        <v>128886.85627845232</v>
      </c>
      <c r="F52" s="6">
        <f t="shared" si="25"/>
        <v>153054.35931771263</v>
      </c>
      <c r="G52" s="6">
        <f t="shared" si="25"/>
        <v>135110.05512184289</v>
      </c>
      <c r="H52" s="6">
        <f t="shared" si="25"/>
        <v>119269.56590066128</v>
      </c>
      <c r="I52" s="6">
        <f t="shared" si="25"/>
        <v>105286.2374847217</v>
      </c>
      <c r="J52" s="6">
        <f t="shared" si="25"/>
        <v>92942.333779616441</v>
      </c>
      <c r="K52" s="6">
        <f t="shared" si="25"/>
        <v>82045.646370971735</v>
      </c>
      <c r="L52" s="6">
        <f t="shared" si="26"/>
        <v>72426.501624030207</v>
      </c>
      <c r="M52" s="6">
        <f t="shared" si="26"/>
        <v>63935.118675005993</v>
      </c>
      <c r="N52" s="6">
        <f t="shared" si="26"/>
        <v>56439.277175177689</v>
      </c>
      <c r="O52" s="6">
        <f t="shared" si="26"/>
        <v>49822.25847188101</v>
      </c>
      <c r="P52" s="6">
        <f t="shared" si="26"/>
        <v>43981.028168281162</v>
      </c>
      <c r="Q52" s="6">
        <f t="shared" si="26"/>
        <v>38824.631762344769</v>
      </c>
      <c r="R52" s="6">
        <f t="shared" si="26"/>
        <v>34272.778383311233</v>
      </c>
      <c r="S52" s="6">
        <f t="shared" si="26"/>
        <v>30254.590572854049</v>
      </c>
      <c r="T52" s="3">
        <f t="shared" si="27"/>
        <v>356575.74719172879</v>
      </c>
    </row>
    <row r="53" spans="1:20">
      <c r="A53" s="2">
        <f t="shared" si="28"/>
        <v>0.17</v>
      </c>
      <c r="B53" s="6">
        <f t="shared" si="25"/>
        <v>-326257.137692291</v>
      </c>
      <c r="C53" s="6">
        <f t="shared" si="25"/>
        <v>-278852.25443785556</v>
      </c>
      <c r="D53" s="6">
        <f t="shared" si="25"/>
        <v>-238335.26020329539</v>
      </c>
      <c r="E53" s="6">
        <f t="shared" si="25"/>
        <v>125610.23069718535</v>
      </c>
      <c r="F53" s="6">
        <f t="shared" si="25"/>
        <v>147888.43518507885</v>
      </c>
      <c r="G53" s="6">
        <f t="shared" si="25"/>
        <v>129433.98087993229</v>
      </c>
      <c r="H53" s="6">
        <f t="shared" si="25"/>
        <v>113282.39010346208</v>
      </c>
      <c r="I53" s="6">
        <f t="shared" si="25"/>
        <v>99146.296979440333</v>
      </c>
      <c r="J53" s="6">
        <f t="shared" si="25"/>
        <v>86774.194963202535</v>
      </c>
      <c r="K53" s="6">
        <f t="shared" si="25"/>
        <v>75945.962087452455</v>
      </c>
      <c r="L53" s="6">
        <f t="shared" si="26"/>
        <v>66468.944596197689</v>
      </c>
      <c r="M53" s="6">
        <f t="shared" si="26"/>
        <v>58174.529287612357</v>
      </c>
      <c r="N53" s="6">
        <f t="shared" si="26"/>
        <v>50915.143581636788</v>
      </c>
      <c r="O53" s="6">
        <f t="shared" si="26"/>
        <v>44561.629938116319</v>
      </c>
      <c r="P53" s="6">
        <f t="shared" si="26"/>
        <v>39000.94791165051</v>
      </c>
      <c r="Q53" s="6">
        <f t="shared" si="26"/>
        <v>34134.162958572771</v>
      </c>
      <c r="R53" s="6">
        <f t="shared" si="26"/>
        <v>29874.686213314966</v>
      </c>
      <c r="S53" s="6">
        <f t="shared" si="26"/>
        <v>26146.733916610705</v>
      </c>
      <c r="T53" s="3">
        <f t="shared" si="27"/>
        <v>283913.61696602416</v>
      </c>
    </row>
    <row r="54" spans="1:20">
      <c r="A54" s="2">
        <f t="shared" si="28"/>
        <v>0.18000000000000002</v>
      </c>
      <c r="B54" s="6">
        <f t="shared" si="25"/>
        <v>-326257.137692291</v>
      </c>
      <c r="C54" s="6">
        <f t="shared" si="25"/>
        <v>-276489.09973922966</v>
      </c>
      <c r="D54" s="6">
        <f t="shared" si="25"/>
        <v>-234312.7963891777</v>
      </c>
      <c r="E54" s="6">
        <f t="shared" si="25"/>
        <v>122443.73719903881</v>
      </c>
      <c r="F54" s="6">
        <f t="shared" si="25"/>
        <v>142938.63531848707</v>
      </c>
      <c r="G54" s="6">
        <f t="shared" si="25"/>
        <v>124041.66319163625</v>
      </c>
      <c r="H54" s="6">
        <f t="shared" si="25"/>
        <v>107642.93483748772</v>
      </c>
      <c r="I54" s="6">
        <f t="shared" si="25"/>
        <v>93412.173960667307</v>
      </c>
      <c r="J54" s="6">
        <f t="shared" si="25"/>
        <v>81062.767911629984</v>
      </c>
      <c r="K54" s="6">
        <f t="shared" si="25"/>
        <v>70345.99520466871</v>
      </c>
      <c r="L54" s="6">
        <f t="shared" si="26"/>
        <v>61046.0161776108</v>
      </c>
      <c r="M54" s="6">
        <f t="shared" si="26"/>
        <v>52975.525903282607</v>
      </c>
      <c r="N54" s="6">
        <f t="shared" si="26"/>
        <v>45971.981800814734</v>
      </c>
      <c r="O54" s="6">
        <f t="shared" si="26"/>
        <v>39894.329969520593</v>
      </c>
      <c r="P54" s="6">
        <f t="shared" si="26"/>
        <v>34620.164312533117</v>
      </c>
      <c r="Q54" s="6">
        <f t="shared" si="26"/>
        <v>30043.261233927053</v>
      </c>
      <c r="R54" s="6">
        <f t="shared" si="26"/>
        <v>26071.440257238388</v>
      </c>
      <c r="S54" s="6">
        <f t="shared" si="26"/>
        <v>22624.707477467888</v>
      </c>
      <c r="T54" s="3">
        <f t="shared" si="27"/>
        <v>218076.30093531281</v>
      </c>
    </row>
    <row r="55" spans="1:20">
      <c r="A55" s="2">
        <f t="shared" si="28"/>
        <v>0.19000000000000003</v>
      </c>
      <c r="B55" s="6">
        <f t="shared" si="25"/>
        <v>-326257.137692291</v>
      </c>
      <c r="C55" s="6">
        <f t="shared" si="25"/>
        <v>-274165.66192629497</v>
      </c>
      <c r="D55" s="6">
        <f t="shared" si="25"/>
        <v>-230391.31254310501</v>
      </c>
      <c r="E55" s="6">
        <f t="shared" si="25"/>
        <v>119382.78727266158</v>
      </c>
      <c r="F55" s="6">
        <f t="shared" si="25"/>
        <v>138194.19967369668</v>
      </c>
      <c r="G55" s="6">
        <f t="shared" si="25"/>
        <v>118916.68946711381</v>
      </c>
      <c r="H55" s="6">
        <f t="shared" si="25"/>
        <v>102328.31093640717</v>
      </c>
      <c r="I55" s="6">
        <f t="shared" si="25"/>
        <v>88053.941511664656</v>
      </c>
      <c r="J55" s="6">
        <f t="shared" si="25"/>
        <v>75770.786645331638</v>
      </c>
      <c r="K55" s="6">
        <f t="shared" si="25"/>
        <v>65201.080272957624</v>
      </c>
      <c r="L55" s="6">
        <f t="shared" si="26"/>
        <v>56105.803528998818</v>
      </c>
      <c r="M55" s="6">
        <f t="shared" si="26"/>
        <v>48279.279675373786</v>
      </c>
      <c r="N55" s="6">
        <f t="shared" si="26"/>
        <v>41544.523014775412</v>
      </c>
      <c r="O55" s="6">
        <f t="shared" si="26"/>
        <v>35749.236611033644</v>
      </c>
      <c r="P55" s="6">
        <f t="shared" si="26"/>
        <v>30762.368310670969</v>
      </c>
      <c r="Q55" s="6">
        <f t="shared" si="26"/>
        <v>26471.147184980735</v>
      </c>
      <c r="R55" s="6">
        <f t="shared" si="26"/>
        <v>22778.533375983417</v>
      </c>
      <c r="S55" s="6">
        <f t="shared" si="26"/>
        <v>19601.023678157155</v>
      </c>
      <c r="T55" s="3">
        <f t="shared" si="27"/>
        <v>158325.59899811615</v>
      </c>
    </row>
    <row r="56" spans="1:20">
      <c r="A56" s="2">
        <f t="shared" si="28"/>
        <v>0.20000000000000004</v>
      </c>
      <c r="B56" s="6">
        <f t="shared" ref="B56:Q56" si="29">B$81/(1+$A56)^B$17</f>
        <v>-326257.137692291</v>
      </c>
      <c r="C56" s="6">
        <f t="shared" si="29"/>
        <v>-271880.94807690918</v>
      </c>
      <c r="D56" s="6">
        <f t="shared" si="29"/>
        <v>-226567.45673075764</v>
      </c>
      <c r="E56" s="6">
        <f t="shared" si="29"/>
        <v>116423.01991759901</v>
      </c>
      <c r="F56" s="6">
        <f t="shared" si="29"/>
        <v>133644.98804023591</v>
      </c>
      <c r="G56" s="6">
        <f t="shared" si="29"/>
        <v>114043.72312766798</v>
      </c>
      <c r="H56" s="6">
        <f t="shared" si="29"/>
        <v>97317.310402276678</v>
      </c>
      <c r="I56" s="6">
        <f t="shared" si="29"/>
        <v>83044.104876609432</v>
      </c>
      <c r="J56" s="6">
        <f t="shared" si="29"/>
        <v>70864.302828040076</v>
      </c>
      <c r="K56" s="6">
        <f t="shared" si="29"/>
        <v>60470.871746594181</v>
      </c>
      <c r="L56" s="6">
        <f t="shared" si="29"/>
        <v>51601.810557093697</v>
      </c>
      <c r="M56" s="6">
        <f t="shared" si="29"/>
        <v>44033.545008719964</v>
      </c>
      <c r="N56" s="6">
        <f t="shared" si="29"/>
        <v>37575.291740774359</v>
      </c>
      <c r="O56" s="6">
        <f t="shared" si="29"/>
        <v>32064.248952127458</v>
      </c>
      <c r="P56" s="6">
        <f t="shared" si="29"/>
        <v>27361.492439148766</v>
      </c>
      <c r="Q56" s="6">
        <f t="shared" si="29"/>
        <v>23348.47354807362</v>
      </c>
      <c r="R56" s="6">
        <f t="shared" ref="R56:S56" si="30">R$81/(1+$A56)^R$17</f>
        <v>19924.030761022819</v>
      </c>
      <c r="S56" s="6">
        <f t="shared" si="30"/>
        <v>17001.839582739471</v>
      </c>
      <c r="T56" s="3">
        <f t="shared" si="27"/>
        <v>104013.51102876569</v>
      </c>
    </row>
    <row r="57" spans="1:20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3"/>
    </row>
    <row r="58" spans="1:20">
      <c r="A58" s="22" t="s">
        <v>11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4"/>
    </row>
    <row r="59" spans="1:20">
      <c r="A59" s="20">
        <v>0.05</v>
      </c>
      <c r="B59" s="6">
        <f t="shared" ref="B59:K73" si="31">B$78/(1+$A59)^B$17</f>
        <v>-326257.137692291</v>
      </c>
      <c r="C59" s="6">
        <f t="shared" si="31"/>
        <v>-310721.0835164676</v>
      </c>
      <c r="D59" s="6">
        <f t="shared" si="31"/>
        <v>-295924.84144425485</v>
      </c>
      <c r="E59" s="6">
        <f t="shared" si="31"/>
        <v>18740.222750608285</v>
      </c>
      <c r="F59" s="6">
        <f t="shared" si="31"/>
        <v>46544.631494158515</v>
      </c>
      <c r="G59" s="6">
        <f t="shared" si="31"/>
        <v>45392.097761922152</v>
      </c>
      <c r="H59" s="6">
        <f t="shared" si="31"/>
        <v>44268.102960198426</v>
      </c>
      <c r="I59" s="6">
        <f t="shared" si="31"/>
        <v>43171.940410707721</v>
      </c>
      <c r="J59" s="6">
        <f t="shared" si="31"/>
        <v>42102.920933871181</v>
      </c>
      <c r="K59" s="6">
        <f t="shared" si="31"/>
        <v>41060.372415508667</v>
      </c>
      <c r="L59" s="6">
        <f t="shared" ref="L59:S73" si="32">L$78/(1+$A59)^L$17</f>
        <v>40043.639384267459</v>
      </c>
      <c r="M59" s="6">
        <f t="shared" si="32"/>
        <v>39052.082599514215</v>
      </c>
      <c r="N59" s="6">
        <f t="shared" si="32"/>
        <v>38085.078649430965</v>
      </c>
      <c r="O59" s="6">
        <f t="shared" si="32"/>
        <v>37142.019559064152</v>
      </c>
      <c r="P59" s="6">
        <f t="shared" si="32"/>
        <v>36222.312408077763</v>
      </c>
      <c r="Q59" s="6">
        <f t="shared" si="32"/>
        <v>35325.378957972978</v>
      </c>
      <c r="R59" s="6">
        <f t="shared" si="32"/>
        <v>34450.655288537469</v>
      </c>
      <c r="S59" s="6">
        <f t="shared" si="32"/>
        <v>33597.591443297461</v>
      </c>
      <c r="T59" s="3">
        <f>SUM(B59:S59)</f>
        <v>-357704.01563587599</v>
      </c>
    </row>
    <row r="60" spans="1:20">
      <c r="A60" s="2">
        <f>A59+0.01</f>
        <v>6.0000000000000005E-2</v>
      </c>
      <c r="B60" s="6">
        <f t="shared" si="31"/>
        <v>-326257.137692291</v>
      </c>
      <c r="C60" s="6">
        <f t="shared" si="31"/>
        <v>-307789.75253989716</v>
      </c>
      <c r="D60" s="6">
        <f t="shared" si="31"/>
        <v>-290367.69107537466</v>
      </c>
      <c r="E60" s="6">
        <f t="shared" si="31"/>
        <v>18214.826972662762</v>
      </c>
      <c r="F60" s="6">
        <f t="shared" si="31"/>
        <v>44812.929089095218</v>
      </c>
      <c r="G60" s="6">
        <f t="shared" si="31"/>
        <v>43290.98055399381</v>
      </c>
      <c r="H60" s="6">
        <f t="shared" si="31"/>
        <v>41820.720837065775</v>
      </c>
      <c r="I60" s="6">
        <f t="shared" si="31"/>
        <v>40400.39446901442</v>
      </c>
      <c r="J60" s="6">
        <f t="shared" si="31"/>
        <v>39028.305600255466</v>
      </c>
      <c r="K60" s="6">
        <f t="shared" si="31"/>
        <v>37702.815976095859</v>
      </c>
      <c r="L60" s="6">
        <f t="shared" si="32"/>
        <v>36422.342980681235</v>
      </c>
      <c r="M60" s="6">
        <f t="shared" si="32"/>
        <v>35185.357747375114</v>
      </c>
      <c r="N60" s="6">
        <f t="shared" si="32"/>
        <v>33990.383333313279</v>
      </c>
      <c r="O60" s="6">
        <f t="shared" si="32"/>
        <v>32835.992955955517</v>
      </c>
      <c r="P60" s="6">
        <f t="shared" si="32"/>
        <v>31720.808289526802</v>
      </c>
      <c r="Q60" s="6">
        <f t="shared" si="32"/>
        <v>30643.497819316457</v>
      </c>
      <c r="R60" s="6">
        <f t="shared" si="32"/>
        <v>29602.775251867984</v>
      </c>
      <c r="S60" s="6">
        <f t="shared" si="32"/>
        <v>28597.397979163012</v>
      </c>
      <c r="T60" s="3">
        <f t="shared" ref="T60:T74" si="33">SUM(B60:S60)</f>
        <v>-400145.05145218002</v>
      </c>
    </row>
    <row r="61" spans="1:20">
      <c r="A61" s="2">
        <f t="shared" ref="A61:A74" si="34">A60+0.01</f>
        <v>7.0000000000000007E-2</v>
      </c>
      <c r="B61" s="6">
        <f t="shared" si="31"/>
        <v>-326257.137692291</v>
      </c>
      <c r="C61" s="6">
        <f t="shared" si="31"/>
        <v>-304913.2127965336</v>
      </c>
      <c r="D61" s="6">
        <f t="shared" si="31"/>
        <v>-284965.61943601276</v>
      </c>
      <c r="E61" s="6">
        <f t="shared" si="31"/>
        <v>17708.88888118451</v>
      </c>
      <c r="F61" s="6">
        <f t="shared" si="31"/>
        <v>43161.018231278038</v>
      </c>
      <c r="G61" s="6">
        <f t="shared" si="31"/>
        <v>41305.497821335193</v>
      </c>
      <c r="H61" s="6">
        <f t="shared" si="31"/>
        <v>39529.747447707756</v>
      </c>
      <c r="I61" s="6">
        <f t="shared" si="31"/>
        <v>37830.337744348297</v>
      </c>
      <c r="J61" s="6">
        <f t="shared" si="31"/>
        <v>36203.986775899699</v>
      </c>
      <c r="K61" s="6">
        <f t="shared" si="31"/>
        <v>34647.553699552613</v>
      </c>
      <c r="L61" s="6">
        <f t="shared" si="32"/>
        <v>33158.032699384894</v>
      </c>
      <c r="M61" s="6">
        <f t="shared" si="32"/>
        <v>31732.547181467449</v>
      </c>
      <c r="N61" s="6">
        <f t="shared" si="32"/>
        <v>30368.344218525832</v>
      </c>
      <c r="O61" s="6">
        <f t="shared" si="32"/>
        <v>29062.789233430365</v>
      </c>
      <c r="P61" s="6">
        <f t="shared" si="32"/>
        <v>27813.36091124548</v>
      </c>
      <c r="Q61" s="6">
        <f t="shared" si="32"/>
        <v>26617.64633001437</v>
      </c>
      <c r="R61" s="6">
        <f t="shared" si="32"/>
        <v>25473.336300873572</v>
      </c>
      <c r="S61" s="6">
        <f t="shared" si="32"/>
        <v>24378.220908499548</v>
      </c>
      <c r="T61" s="3">
        <f t="shared" si="33"/>
        <v>-437144.6615400897</v>
      </c>
    </row>
    <row r="62" spans="1:20">
      <c r="A62" s="2">
        <f t="shared" si="34"/>
        <v>0.08</v>
      </c>
      <c r="B62" s="6">
        <f t="shared" si="31"/>
        <v>-326257.137692291</v>
      </c>
      <c r="C62" s="6">
        <f t="shared" si="31"/>
        <v>-302089.94230767683</v>
      </c>
      <c r="D62" s="6">
        <f t="shared" si="31"/>
        <v>-279712.90954414522</v>
      </c>
      <c r="E62" s="6">
        <f t="shared" si="31"/>
        <v>17221.515998635336</v>
      </c>
      <c r="F62" s="6">
        <f t="shared" si="31"/>
        <v>41584.527437177072</v>
      </c>
      <c r="G62" s="6">
        <f t="shared" si="31"/>
        <v>39428.292681175248</v>
      </c>
      <c r="H62" s="6">
        <f t="shared" si="31"/>
        <v>37383.862690299538</v>
      </c>
      <c r="I62" s="6">
        <f t="shared" si="31"/>
        <v>35445.440180432102</v>
      </c>
      <c r="J62" s="6">
        <f t="shared" si="31"/>
        <v>33607.528467372678</v>
      </c>
      <c r="K62" s="6">
        <f t="shared" si="31"/>
        <v>31864.915880175588</v>
      </c>
      <c r="L62" s="6">
        <f t="shared" si="32"/>
        <v>30212.660982684964</v>
      </c>
      <c r="M62" s="6">
        <f t="shared" si="32"/>
        <v>28646.078561360595</v>
      </c>
      <c r="N62" s="6">
        <f t="shared" si="32"/>
        <v>27160.726339660381</v>
      </c>
      <c r="O62" s="6">
        <f t="shared" si="32"/>
        <v>25752.392381307658</v>
      </c>
      <c r="P62" s="6">
        <f t="shared" si="32"/>
        <v>24417.083146721303</v>
      </c>
      <c r="Q62" s="6">
        <f t="shared" si="32"/>
        <v>23151.012168743164</v>
      </c>
      <c r="R62" s="6">
        <f t="shared" si="32"/>
        <v>21950.589315549081</v>
      </c>
      <c r="S62" s="6">
        <f t="shared" si="32"/>
        <v>20812.410610298371</v>
      </c>
      <c r="T62" s="3">
        <f t="shared" si="33"/>
        <v>-469420.95270252012</v>
      </c>
    </row>
    <row r="63" spans="1:20">
      <c r="A63" s="2">
        <f t="shared" si="34"/>
        <v>0.09</v>
      </c>
      <c r="B63" s="6">
        <f t="shared" si="31"/>
        <v>-326257.137692291</v>
      </c>
      <c r="C63" s="6">
        <f t="shared" si="31"/>
        <v>-299318.47494705592</v>
      </c>
      <c r="D63" s="6">
        <f t="shared" si="31"/>
        <v>-274604.10545601463</v>
      </c>
      <c r="E63" s="6">
        <f t="shared" si="31"/>
        <v>16751.864523244585</v>
      </c>
      <c r="F63" s="6">
        <f t="shared" si="31"/>
        <v>40079.362102979299</v>
      </c>
      <c r="G63" s="6">
        <f t="shared" si="31"/>
        <v>37652.538342615364</v>
      </c>
      <c r="H63" s="6">
        <f t="shared" si="31"/>
        <v>35372.659874163466</v>
      </c>
      <c r="I63" s="6">
        <f t="shared" si="31"/>
        <v>33230.829092792053</v>
      </c>
      <c r="J63" s="6">
        <f t="shared" si="31"/>
        <v>31218.687147723926</v>
      </c>
      <c r="K63" s="6">
        <f t="shared" si="31"/>
        <v>29328.381320430559</v>
      </c>
      <c r="L63" s="6">
        <f t="shared" si="32"/>
        <v>27552.534378092525</v>
      </c>
      <c r="M63" s="6">
        <f t="shared" si="32"/>
        <v>25884.215782721818</v>
      </c>
      <c r="N63" s="6">
        <f t="shared" si="32"/>
        <v>24316.914643584507</v>
      </c>
      <c r="O63" s="6">
        <f t="shared" si="32"/>
        <v>22844.514307367492</v>
      </c>
      <c r="P63" s="6">
        <f t="shared" si="32"/>
        <v>21461.268486921363</v>
      </c>
      <c r="Q63" s="6">
        <f t="shared" si="32"/>
        <v>20161.778835419707</v>
      </c>
      <c r="R63" s="6">
        <f t="shared" si="32"/>
        <v>18940.973878412642</v>
      </c>
      <c r="S63" s="6">
        <f t="shared" si="32"/>
        <v>17794.089221554616</v>
      </c>
      <c r="T63" s="3">
        <f t="shared" si="33"/>
        <v>-497589.10615733772</v>
      </c>
    </row>
    <row r="64" spans="1:20">
      <c r="A64" s="2">
        <f t="shared" si="34"/>
        <v>9.9999999999999992E-2</v>
      </c>
      <c r="B64" s="6">
        <f t="shared" si="31"/>
        <v>-326257.137692291</v>
      </c>
      <c r="C64" s="6">
        <f t="shared" si="31"/>
        <v>-296597.39790208271</v>
      </c>
      <c r="D64" s="6">
        <f t="shared" si="31"/>
        <v>-269633.99809280242</v>
      </c>
      <c r="E64" s="6">
        <f t="shared" si="31"/>
        <v>16299.136259709174</v>
      </c>
      <c r="F64" s="6">
        <f t="shared" si="31"/>
        <v>38641.684642508364</v>
      </c>
      <c r="G64" s="6">
        <f t="shared" si="31"/>
        <v>35971.895521753198</v>
      </c>
      <c r="H64" s="6">
        <f t="shared" si="31"/>
        <v>33486.564558432103</v>
      </c>
      <c r="I64" s="6">
        <f t="shared" si="31"/>
        <v>31172.947370758564</v>
      </c>
      <c r="J64" s="6">
        <f t="shared" si="31"/>
        <v>29019.180097869808</v>
      </c>
      <c r="K64" s="6">
        <f t="shared" si="31"/>
        <v>27014.218563835173</v>
      </c>
      <c r="L64" s="6">
        <f t="shared" si="32"/>
        <v>25147.781644879258</v>
      </c>
      <c r="M64" s="6">
        <f t="shared" si="32"/>
        <v>23410.2985494149</v>
      </c>
      <c r="N64" s="6">
        <f t="shared" si="32"/>
        <v>21792.85974054621</v>
      </c>
      <c r="O64" s="6">
        <f t="shared" si="32"/>
        <v>20287.171249381227</v>
      </c>
      <c r="P64" s="6">
        <f t="shared" si="32"/>
        <v>18885.512144878499</v>
      </c>
      <c r="Q64" s="6">
        <f t="shared" si="32"/>
        <v>17580.694942141443</v>
      </c>
      <c r="R64" s="6">
        <f t="shared" si="32"/>
        <v>16366.028746138945</v>
      </c>
      <c r="S64" s="6">
        <f t="shared" si="32"/>
        <v>15235.284941860244</v>
      </c>
      <c r="T64" s="3">
        <f t="shared" si="33"/>
        <v>-522177.2747130692</v>
      </c>
    </row>
    <row r="65" spans="1:20">
      <c r="A65" s="2">
        <f t="shared" si="34"/>
        <v>0.10999999999999999</v>
      </c>
      <c r="B65" s="6">
        <f t="shared" si="31"/>
        <v>-326257.137692291</v>
      </c>
      <c r="C65" s="6">
        <f t="shared" si="31"/>
        <v>-293925.34927233425</v>
      </c>
      <c r="D65" s="6">
        <f t="shared" si="31"/>
        <v>-264797.6119570579</v>
      </c>
      <c r="E65" s="6">
        <f t="shared" si="31"/>
        <v>15862.575769102135</v>
      </c>
      <c r="F65" s="6">
        <f t="shared" si="31"/>
        <v>37267.896213784006</v>
      </c>
      <c r="G65" s="6">
        <f t="shared" si="31"/>
        <v>34380.473624247556</v>
      </c>
      <c r="H65" s="6">
        <f t="shared" si="31"/>
        <v>31716.761253359949</v>
      </c>
      <c r="I65" s="6">
        <f t="shared" si="31"/>
        <v>29259.426597694179</v>
      </c>
      <c r="J65" s="6">
        <f t="shared" si="31"/>
        <v>26992.480032467447</v>
      </c>
      <c r="K65" s="6">
        <f t="shared" si="31"/>
        <v>24901.170768690699</v>
      </c>
      <c r="L65" s="6">
        <f t="shared" si="32"/>
        <v>22971.890871296622</v>
      </c>
      <c r="M65" s="6">
        <f t="shared" si="32"/>
        <v>21192.086713700694</v>
      </c>
      <c r="N65" s="6">
        <f t="shared" si="32"/>
        <v>19550.177292639182</v>
      </c>
      <c r="O65" s="6">
        <f t="shared" si="32"/>
        <v>18035.478871768064</v>
      </c>
      <c r="P65" s="6">
        <f t="shared" si="32"/>
        <v>16638.135463685117</v>
      </c>
      <c r="Q65" s="6">
        <f t="shared" si="32"/>
        <v>15349.054698030239</v>
      </c>
      <c r="R65" s="6">
        <f t="shared" si="32"/>
        <v>14159.848658363035</v>
      </c>
      <c r="S65" s="6">
        <f t="shared" si="32"/>
        <v>13062.779302850215</v>
      </c>
      <c r="T65" s="3">
        <f t="shared" si="33"/>
        <v>-543639.86279000412</v>
      </c>
    </row>
    <row r="66" spans="1:20">
      <c r="A66" s="2">
        <f t="shared" si="34"/>
        <v>0.11999999999999998</v>
      </c>
      <c r="B66" s="6">
        <f t="shared" si="31"/>
        <v>-326257.137692291</v>
      </c>
      <c r="C66" s="6">
        <f t="shared" si="31"/>
        <v>-291301.01579668844</v>
      </c>
      <c r="D66" s="6">
        <f t="shared" si="31"/>
        <v>-260090.1926756147</v>
      </c>
      <c r="E66" s="6">
        <f t="shared" si="31"/>
        <v>15441.467720532955</v>
      </c>
      <c r="F66" s="6">
        <f t="shared" si="31"/>
        <v>35954.619894283693</v>
      </c>
      <c r="G66" s="6">
        <f t="shared" si="31"/>
        <v>32872.795331916481</v>
      </c>
      <c r="H66" s="6">
        <f t="shared" si="31"/>
        <v>30055.127160609398</v>
      </c>
      <c r="I66" s="6">
        <f t="shared" si="31"/>
        <v>27478.973403985692</v>
      </c>
      <c r="J66" s="6">
        <f t="shared" si="31"/>
        <v>25123.632826501223</v>
      </c>
      <c r="K66" s="6">
        <f t="shared" si="31"/>
        <v>22970.178584229703</v>
      </c>
      <c r="L66" s="6">
        <f t="shared" si="32"/>
        <v>21001.306134152845</v>
      </c>
      <c r="M66" s="6">
        <f t="shared" si="32"/>
        <v>19201.194179796916</v>
      </c>
      <c r="N66" s="6">
        <f t="shared" si="32"/>
        <v>17555.377535814307</v>
      </c>
      <c r="O66" s="6">
        <f t="shared" si="32"/>
        <v>16050.63088988739</v>
      </c>
      <c r="P66" s="6">
        <f t="shared" si="32"/>
        <v>14674.862527897025</v>
      </c>
      <c r="Q66" s="6">
        <f t="shared" si="32"/>
        <v>13417.017168363</v>
      </c>
      <c r="R66" s="6">
        <f t="shared" si="32"/>
        <v>12266.987125360462</v>
      </c>
      <c r="S66" s="6">
        <f t="shared" si="32"/>
        <v>11215.531086043842</v>
      </c>
      <c r="T66" s="3">
        <f t="shared" si="33"/>
        <v>-562368.6445952194</v>
      </c>
    </row>
    <row r="67" spans="1:20">
      <c r="A67" s="2">
        <f t="shared" si="34"/>
        <v>0.12999999999999998</v>
      </c>
      <c r="B67" s="6">
        <f t="shared" si="31"/>
        <v>-326257.137692291</v>
      </c>
      <c r="C67" s="6">
        <f t="shared" si="31"/>
        <v>-288723.13070114248</v>
      </c>
      <c r="D67" s="6">
        <f t="shared" si="31"/>
        <v>-255507.19531074562</v>
      </c>
      <c r="E67" s="6">
        <f t="shared" si="31"/>
        <v>15035.134428634148</v>
      </c>
      <c r="F67" s="6">
        <f t="shared" si="31"/>
        <v>34698.685178410546</v>
      </c>
      <c r="G67" s="6">
        <f t="shared" si="31"/>
        <v>31443.764267869348</v>
      </c>
      <c r="H67" s="6">
        <f t="shared" si="31"/>
        <v>28494.172221502886</v>
      </c>
      <c r="I67" s="6">
        <f t="shared" si="31"/>
        <v>25821.267570636206</v>
      </c>
      <c r="J67" s="6">
        <f t="shared" si="31"/>
        <v>23399.095568434946</v>
      </c>
      <c r="K67" s="6">
        <f t="shared" si="31"/>
        <v>21204.136161130438</v>
      </c>
      <c r="L67" s="6">
        <f t="shared" si="32"/>
        <v>19215.075600882785</v>
      </c>
      <c r="M67" s="6">
        <f t="shared" si="32"/>
        <v>17412.599482569913</v>
      </c>
      <c r="N67" s="6">
        <f t="shared" si="32"/>
        <v>15779.205194824399</v>
      </c>
      <c r="O67" s="6">
        <f t="shared" si="32"/>
        <v>14299.031964159476</v>
      </c>
      <c r="P67" s="6">
        <f t="shared" si="32"/>
        <v>12957.70684185778</v>
      </c>
      <c r="Q67" s="6">
        <f t="shared" si="32"/>
        <v>11742.205138108291</v>
      </c>
      <c r="R67" s="6">
        <f t="shared" si="32"/>
        <v>10640.723948161853</v>
      </c>
      <c r="S67" s="6">
        <f t="shared" si="32"/>
        <v>9642.5675424050714</v>
      </c>
      <c r="T67" s="3">
        <f t="shared" si="33"/>
        <v>-578702.09259459109</v>
      </c>
    </row>
    <row r="68" spans="1:20">
      <c r="A68" s="2">
        <f t="shared" si="34"/>
        <v>0.13999999999999999</v>
      </c>
      <c r="B68" s="6">
        <f t="shared" si="31"/>
        <v>-326257.137692291</v>
      </c>
      <c r="C68" s="6">
        <f t="shared" si="31"/>
        <v>-286190.4716599044</v>
      </c>
      <c r="D68" s="6">
        <f t="shared" si="31"/>
        <v>-251044.27338588107</v>
      </c>
      <c r="E68" s="6">
        <f t="shared" si="31"/>
        <v>14642.933562332892</v>
      </c>
      <c r="F68" s="6">
        <f t="shared" si="31"/>
        <v>33497.113682715004</v>
      </c>
      <c r="G68" s="6">
        <f t="shared" si="31"/>
        <v>30088.635448333443</v>
      </c>
      <c r="H68" s="6">
        <f t="shared" si="31"/>
        <v>27026.984823766219</v>
      </c>
      <c r="I68" s="6">
        <f t="shared" si="31"/>
        <v>24276.870578540849</v>
      </c>
      <c r="J68" s="6">
        <f t="shared" si="31"/>
        <v>21806.592519671791</v>
      </c>
      <c r="K68" s="6">
        <f t="shared" si="31"/>
        <v>19587.676087845546</v>
      </c>
      <c r="L68" s="6">
        <f t="shared" si="32"/>
        <v>17594.544135047207</v>
      </c>
      <c r="M68" s="6">
        <f t="shared" si="32"/>
        <v>15804.22210025295</v>
      </c>
      <c r="N68" s="6">
        <f t="shared" si="32"/>
        <v>14196.0731847886</v>
      </c>
      <c r="O68" s="6">
        <f t="shared" si="32"/>
        <v>12751.560474757498</v>
      </c>
      <c r="P68" s="6">
        <f t="shared" si="32"/>
        <v>11454.033268554091</v>
      </c>
      <c r="Q68" s="6">
        <f t="shared" si="32"/>
        <v>10288.535146490696</v>
      </c>
      <c r="R68" s="6">
        <f t="shared" si="32"/>
        <v>9241.6315701811163</v>
      </c>
      <c r="S68" s="6">
        <f t="shared" si="32"/>
        <v>8301.2550244433842</v>
      </c>
      <c r="T68" s="3">
        <f t="shared" si="33"/>
        <v>-592933.22113035526</v>
      </c>
    </row>
    <row r="69" spans="1:20">
      <c r="A69" s="2">
        <f t="shared" si="34"/>
        <v>0.15</v>
      </c>
      <c r="B69" s="6">
        <f t="shared" si="31"/>
        <v>-326257.137692291</v>
      </c>
      <c r="C69" s="6">
        <f t="shared" si="31"/>
        <v>-283701.85886286176</v>
      </c>
      <c r="D69" s="6">
        <f t="shared" si="31"/>
        <v>-246697.26857640155</v>
      </c>
      <c r="E69" s="6">
        <f t="shared" si="31"/>
        <v>14264.256011620235</v>
      </c>
      <c r="F69" s="6">
        <f t="shared" si="31"/>
        <v>32347.105955222592</v>
      </c>
      <c r="G69" s="6">
        <f t="shared" si="31"/>
        <v>28802.988259259037</v>
      </c>
      <c r="H69" s="6">
        <f t="shared" si="31"/>
        <v>25647.182589114171</v>
      </c>
      <c r="I69" s="6">
        <f t="shared" si="31"/>
        <v>22837.143453263372</v>
      </c>
      <c r="J69" s="6">
        <f t="shared" si="31"/>
        <v>20334.98686621018</v>
      </c>
      <c r="K69" s="6">
        <f t="shared" si="31"/>
        <v>18106.979609564551</v>
      </c>
      <c r="L69" s="6">
        <f t="shared" si="32"/>
        <v>16123.084452342679</v>
      </c>
      <c r="M69" s="6">
        <f t="shared" si="32"/>
        <v>14356.555199303411</v>
      </c>
      <c r="N69" s="6">
        <f t="shared" si="32"/>
        <v>12783.576107901461</v>
      </c>
      <c r="O69" s="6">
        <f t="shared" si="32"/>
        <v>11382.940812600968</v>
      </c>
      <c r="P69" s="6">
        <f t="shared" si="32"/>
        <v>10135.766427915982</v>
      </c>
      <c r="Q69" s="6">
        <f t="shared" si="32"/>
        <v>9025.238975813887</v>
      </c>
      <c r="R69" s="6">
        <f t="shared" si="32"/>
        <v>8036.3867054203683</v>
      </c>
      <c r="S69" s="6">
        <f t="shared" si="32"/>
        <v>7155.8782490003923</v>
      </c>
      <c r="T69" s="3">
        <f t="shared" si="33"/>
        <v>-605316.19545700098</v>
      </c>
    </row>
    <row r="70" spans="1:20">
      <c r="A70" s="2">
        <f t="shared" si="34"/>
        <v>0.16</v>
      </c>
      <c r="B70" s="6">
        <f t="shared" si="31"/>
        <v>-326257.137692291</v>
      </c>
      <c r="C70" s="6">
        <f t="shared" si="31"/>
        <v>-281256.15318300948</v>
      </c>
      <c r="D70" s="6">
        <f t="shared" si="31"/>
        <v>-242462.20101983577</v>
      </c>
      <c r="E70" s="6">
        <f t="shared" si="31"/>
        <v>13898.523900165623</v>
      </c>
      <c r="F70" s="6">
        <f t="shared" si="31"/>
        <v>31246.029294920729</v>
      </c>
      <c r="G70" s="6">
        <f t="shared" si="31"/>
        <v>27582.701722412752</v>
      </c>
      <c r="H70" s="6">
        <f t="shared" si="31"/>
        <v>24348.867727371289</v>
      </c>
      <c r="I70" s="6">
        <f t="shared" si="31"/>
        <v>21494.172890369107</v>
      </c>
      <c r="J70" s="6">
        <f t="shared" si="31"/>
        <v>18974.166413567222</v>
      </c>
      <c r="K70" s="6">
        <f t="shared" si="31"/>
        <v>16749.608971976588</v>
      </c>
      <c r="L70" s="6">
        <f t="shared" si="32"/>
        <v>14785.86171319311</v>
      </c>
      <c r="M70" s="6">
        <f t="shared" si="32"/>
        <v>13052.346891646348</v>
      </c>
      <c r="N70" s="6">
        <f t="shared" si="32"/>
        <v>11522.071738832627</v>
      </c>
      <c r="O70" s="6">
        <f t="shared" si="32"/>
        <v>10171.20815565916</v>
      </c>
      <c r="P70" s="6">
        <f t="shared" si="32"/>
        <v>8978.721682237041</v>
      </c>
      <c r="Q70" s="6">
        <f t="shared" si="32"/>
        <v>7926.0439677678742</v>
      </c>
      <c r="R70" s="6">
        <f t="shared" si="32"/>
        <v>6996.7836405123317</v>
      </c>
      <c r="S70" s="6">
        <f t="shared" si="32"/>
        <v>6176.4710757626053</v>
      </c>
      <c r="T70" s="3">
        <f t="shared" si="33"/>
        <v>-616071.91210874193</v>
      </c>
    </row>
    <row r="71" spans="1:20">
      <c r="A71" s="2">
        <f t="shared" si="34"/>
        <v>0.17</v>
      </c>
      <c r="B71" s="6">
        <f t="shared" si="31"/>
        <v>-326257.137692291</v>
      </c>
      <c r="C71" s="6">
        <f t="shared" si="31"/>
        <v>-278852.25443785556</v>
      </c>
      <c r="D71" s="6">
        <f t="shared" si="31"/>
        <v>-238335.26020329539</v>
      </c>
      <c r="E71" s="6">
        <f t="shared" si="31"/>
        <v>13545.188732654467</v>
      </c>
      <c r="F71" s="6">
        <f t="shared" si="31"/>
        <v>30191.406496176751</v>
      </c>
      <c r="G71" s="6">
        <f t="shared" si="31"/>
        <v>26423.931839388853</v>
      </c>
      <c r="H71" s="6">
        <f t="shared" si="31"/>
        <v>23126.586498747198</v>
      </c>
      <c r="I71" s="6">
        <f t="shared" si="31"/>
        <v>20240.704764715469</v>
      </c>
      <c r="J71" s="6">
        <f t="shared" si="31"/>
        <v>17714.941606041586</v>
      </c>
      <c r="K71" s="6">
        <f t="shared" si="31"/>
        <v>15504.35914921931</v>
      </c>
      <c r="L71" s="6">
        <f t="shared" si="32"/>
        <v>13569.627152820985</v>
      </c>
      <c r="M71" s="6">
        <f t="shared" si="32"/>
        <v>11876.323251699749</v>
      </c>
      <c r="N71" s="6">
        <f t="shared" si="32"/>
        <v>10394.320521145755</v>
      </c>
      <c r="O71" s="6">
        <f t="shared" si="32"/>
        <v>9097.2514646609125</v>
      </c>
      <c r="P71" s="6">
        <f t="shared" si="32"/>
        <v>7962.0388887288573</v>
      </c>
      <c r="Q71" s="6">
        <f t="shared" si="32"/>
        <v>6968.485317998593</v>
      </c>
      <c r="R71" s="6">
        <f t="shared" si="32"/>
        <v>6098.9136458380863</v>
      </c>
      <c r="S71" s="6">
        <f t="shared" si="32"/>
        <v>5337.8526267847828</v>
      </c>
      <c r="T71" s="3">
        <f t="shared" si="33"/>
        <v>-625392.72037682054</v>
      </c>
    </row>
    <row r="72" spans="1:20">
      <c r="A72" s="2">
        <f t="shared" si="34"/>
        <v>0.18000000000000002</v>
      </c>
      <c r="B72" s="6">
        <f t="shared" si="31"/>
        <v>-326257.137692291</v>
      </c>
      <c r="C72" s="6">
        <f t="shared" si="31"/>
        <v>-276489.09973922966</v>
      </c>
      <c r="D72" s="6">
        <f t="shared" si="31"/>
        <v>-234312.7963891777</v>
      </c>
      <c r="E72" s="6">
        <f t="shared" si="31"/>
        <v>13203.729666660734</v>
      </c>
      <c r="F72" s="6">
        <f t="shared" si="31"/>
        <v>29180.905440702252</v>
      </c>
      <c r="G72" s="6">
        <f t="shared" si="31"/>
        <v>25323.090823117862</v>
      </c>
      <c r="H72" s="6">
        <f t="shared" si="31"/>
        <v>21975.292375315865</v>
      </c>
      <c r="I72" s="6">
        <f t="shared" si="31"/>
        <v>19070.084230782551</v>
      </c>
      <c r="J72" s="6">
        <f t="shared" si="31"/>
        <v>16548.954451119786</v>
      </c>
      <c r="K72" s="6">
        <f t="shared" si="31"/>
        <v>14361.126574531074</v>
      </c>
      <c r="L72" s="6">
        <f t="shared" si="32"/>
        <v>12462.536959593053</v>
      </c>
      <c r="M72" s="6">
        <f t="shared" si="32"/>
        <v>10814.947327646867</v>
      </c>
      <c r="N72" s="6">
        <f t="shared" si="32"/>
        <v>9385.1746300935429</v>
      </c>
      <c r="O72" s="6">
        <f t="shared" si="32"/>
        <v>8144.4227298439</v>
      </c>
      <c r="P72" s="6">
        <f t="shared" si="32"/>
        <v>7067.7024367458844</v>
      </c>
      <c r="Q72" s="6">
        <f t="shared" si="32"/>
        <v>6133.3282162947353</v>
      </c>
      <c r="R72" s="6">
        <f t="shared" si="32"/>
        <v>5322.4814351574669</v>
      </c>
      <c r="S72" s="6">
        <f t="shared" si="32"/>
        <v>4618.8313471196971</v>
      </c>
      <c r="T72" s="3">
        <f t="shared" si="33"/>
        <v>-633446.42517597298</v>
      </c>
    </row>
    <row r="73" spans="1:20">
      <c r="A73" s="2">
        <f t="shared" si="34"/>
        <v>0.19000000000000003</v>
      </c>
      <c r="B73" s="6">
        <f t="shared" si="31"/>
        <v>-326257.137692291</v>
      </c>
      <c r="C73" s="6">
        <f t="shared" si="31"/>
        <v>-274165.66192629497</v>
      </c>
      <c r="D73" s="6">
        <f t="shared" si="31"/>
        <v>-230391.31254310501</v>
      </c>
      <c r="E73" s="6">
        <f t="shared" si="31"/>
        <v>12873.651899715645</v>
      </c>
      <c r="F73" s="6">
        <f t="shared" si="31"/>
        <v>28212.329466742198</v>
      </c>
      <c r="G73" s="6">
        <f t="shared" si="31"/>
        <v>24276.828045331073</v>
      </c>
      <c r="H73" s="6">
        <f t="shared" si="31"/>
        <v>20890.312536486599</v>
      </c>
      <c r="I73" s="6">
        <f t="shared" si="31"/>
        <v>17976.201712069113</v>
      </c>
      <c r="J73" s="6">
        <f t="shared" si="31"/>
        <v>15468.597103494772</v>
      </c>
      <c r="K73" s="6">
        <f t="shared" si="31"/>
        <v>13310.792801662736</v>
      </c>
      <c r="L73" s="6">
        <f t="shared" si="32"/>
        <v>11453.993133531616</v>
      </c>
      <c r="M73" s="6">
        <f t="shared" si="32"/>
        <v>9856.2092174255376</v>
      </c>
      <c r="N73" s="6">
        <f t="shared" si="32"/>
        <v>8481.3094442384372</v>
      </c>
      <c r="O73" s="6">
        <f t="shared" si="32"/>
        <v>7298.2024125211537</v>
      </c>
      <c r="P73" s="6">
        <f t="shared" si="32"/>
        <v>6280.1338406904651</v>
      </c>
      <c r="Q73" s="6">
        <f t="shared" si="32"/>
        <v>5404.0815570311233</v>
      </c>
      <c r="R73" s="6">
        <f t="shared" si="32"/>
        <v>4650.2348860503116</v>
      </c>
      <c r="S73" s="6">
        <f t="shared" si="32"/>
        <v>4001.5466582483327</v>
      </c>
      <c r="T73" s="3">
        <f t="shared" si="33"/>
        <v>-640379.68744645175</v>
      </c>
    </row>
    <row r="74" spans="1:20">
      <c r="A74" s="2">
        <f t="shared" si="34"/>
        <v>0.20000000000000004</v>
      </c>
      <c r="B74" s="6">
        <f t="shared" ref="B74:Q74" si="35">B$78/(1+$A74)^B$17</f>
        <v>-326257.137692291</v>
      </c>
      <c r="C74" s="6">
        <f t="shared" si="35"/>
        <v>-271880.94807690918</v>
      </c>
      <c r="D74" s="6">
        <f t="shared" si="35"/>
        <v>-226567.45673075764</v>
      </c>
      <c r="E74" s="6">
        <f t="shared" si="35"/>
        <v>12554.48516300516</v>
      </c>
      <c r="F74" s="6">
        <f t="shared" si="35"/>
        <v>27283.608451531883</v>
      </c>
      <c r="G74" s="6">
        <f t="shared" si="35"/>
        <v>23282.012545307181</v>
      </c>
      <c r="H74" s="6">
        <f t="shared" si="35"/>
        <v>19867.317371995487</v>
      </c>
      <c r="I74" s="6">
        <f t="shared" si="35"/>
        <v>16953.444157436123</v>
      </c>
      <c r="J74" s="6">
        <f t="shared" si="35"/>
        <v>14466.9390143455</v>
      </c>
      <c r="K74" s="6">
        <f t="shared" si="35"/>
        <v>12345.121292241498</v>
      </c>
      <c r="L74" s="6">
        <f t="shared" si="35"/>
        <v>10534.503502712732</v>
      </c>
      <c r="M74" s="6">
        <f t="shared" si="35"/>
        <v>8989.4429889815437</v>
      </c>
      <c r="N74" s="6">
        <f t="shared" si="35"/>
        <v>7670.9913505975755</v>
      </c>
      <c r="O74" s="6">
        <f t="shared" si="35"/>
        <v>6545.9126191766072</v>
      </c>
      <c r="P74" s="6">
        <f t="shared" si="35"/>
        <v>5585.8454350306984</v>
      </c>
      <c r="Q74" s="6">
        <f t="shared" si="35"/>
        <v>4766.5881045595306</v>
      </c>
      <c r="R74" s="6">
        <f t="shared" ref="R74:S74" si="36">R$78/(1+$A74)^R$17</f>
        <v>4067.4885158908005</v>
      </c>
      <c r="S74" s="6">
        <f t="shared" si="36"/>
        <v>3470.9235335601475</v>
      </c>
      <c r="T74" s="3">
        <f t="shared" si="33"/>
        <v>-646320.91845358547</v>
      </c>
    </row>
    <row r="75" spans="1:20">
      <c r="A75" s="2"/>
    </row>
    <row r="76" spans="1:20">
      <c r="A76" s="22" t="s">
        <v>12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4"/>
    </row>
    <row r="77" spans="1:20">
      <c r="A77" s="21">
        <v>2000</v>
      </c>
      <c r="B77" s="6">
        <v>-326257.137692291</v>
      </c>
      <c r="C77" s="6">
        <v>-326257.137692291</v>
      </c>
      <c r="D77" s="6">
        <v>-326257.137692291</v>
      </c>
      <c r="E77" s="6">
        <v>-38134.125656973134</v>
      </c>
      <c r="F77" s="6">
        <v>-16941.695086615742</v>
      </c>
      <c r="G77" s="6">
        <v>-17348.295768694545</v>
      </c>
      <c r="H77" s="6">
        <v>-17764.654867143196</v>
      </c>
      <c r="I77" s="6">
        <v>-18191.006583954644</v>
      </c>
      <c r="J77" s="6">
        <v>-18627.590741969558</v>
      </c>
      <c r="K77" s="6">
        <v>-19074.652919776825</v>
      </c>
      <c r="L77" s="6">
        <v>-19532.444589851482</v>
      </c>
      <c r="M77" s="6">
        <v>-20001.223260007915</v>
      </c>
      <c r="N77" s="6">
        <v>-20481.252618248109</v>
      </c>
      <c r="O77" s="6">
        <v>-20972.802681086003</v>
      </c>
      <c r="P77" s="6">
        <v>-21476.149945432087</v>
      </c>
      <c r="Q77" s="6">
        <v>-21991.577544122527</v>
      </c>
      <c r="R77" s="6">
        <v>-22519.375405181432</v>
      </c>
      <c r="S77" s="6">
        <v>-23059.840414905804</v>
      </c>
      <c r="T77" s="3"/>
    </row>
    <row r="78" spans="1:20">
      <c r="A78" s="21">
        <v>3000</v>
      </c>
      <c r="B78" s="6">
        <v>-326257.137692291</v>
      </c>
      <c r="C78" s="6">
        <v>-326257.137692291</v>
      </c>
      <c r="D78" s="6">
        <v>-326257.137692291</v>
      </c>
      <c r="E78" s="6">
        <v>21694.150361672917</v>
      </c>
      <c r="F78" s="6">
        <v>56575.290485096513</v>
      </c>
      <c r="G78" s="6">
        <v>57933.09745673876</v>
      </c>
      <c r="H78" s="6">
        <v>59323.491795700567</v>
      </c>
      <c r="I78" s="6">
        <v>60747.255598797288</v>
      </c>
      <c r="J78" s="6">
        <v>62205.189733168459</v>
      </c>
      <c r="K78" s="6">
        <v>63698.114286764525</v>
      </c>
      <c r="L78" s="6">
        <v>65226.869029646798</v>
      </c>
      <c r="M78" s="6">
        <v>66792.313886358403</v>
      </c>
      <c r="N78" s="6">
        <v>68395.329419630929</v>
      </c>
      <c r="O78" s="6">
        <v>70036.81732570217</v>
      </c>
      <c r="P78" s="6">
        <v>71717.700941518939</v>
      </c>
      <c r="Q78" s="6">
        <v>73438.925764115411</v>
      </c>
      <c r="R78" s="6">
        <v>75201.459982454195</v>
      </c>
      <c r="S78" s="6">
        <v>77006.295022033039</v>
      </c>
    </row>
    <row r="79" spans="1:20">
      <c r="A79" s="21">
        <v>4200</v>
      </c>
      <c r="B79" s="6">
        <v>-326257.137692291</v>
      </c>
      <c r="C79" s="6">
        <v>-326257.137692291</v>
      </c>
      <c r="D79" s="6">
        <v>-326257.137692291</v>
      </c>
      <c r="E79" s="6">
        <v>93488.081584048166</v>
      </c>
      <c r="F79" s="6">
        <v>144795.67317115114</v>
      </c>
      <c r="G79" s="6">
        <v>148270.76932725887</v>
      </c>
      <c r="H79" s="6">
        <v>151829.267791113</v>
      </c>
      <c r="I79" s="6">
        <v>155473.17021809972</v>
      </c>
      <c r="J79" s="6">
        <v>159204.5263033341</v>
      </c>
      <c r="K79" s="6">
        <v>163025.43493461411</v>
      </c>
      <c r="L79" s="6">
        <v>166938.04537304491</v>
      </c>
      <c r="M79" s="6">
        <v>170944.55846199795</v>
      </c>
      <c r="N79" s="6">
        <v>175047.22786508594</v>
      </c>
      <c r="O79" s="6">
        <v>179248.36133384804</v>
      </c>
      <c r="P79" s="6">
        <v>183550.32200586039</v>
      </c>
      <c r="Q79" s="6">
        <v>187955.52973400103</v>
      </c>
      <c r="R79" s="6">
        <v>192466.46244761703</v>
      </c>
      <c r="S79" s="6">
        <v>197085.65754635981</v>
      </c>
    </row>
    <row r="80" spans="1:20">
      <c r="A80" s="21">
        <v>5000</v>
      </c>
      <c r="B80" s="6">
        <v>-326257.137692291</v>
      </c>
      <c r="C80" s="6">
        <v>-326257.137692291</v>
      </c>
      <c r="D80" s="6">
        <v>-326257.137692291</v>
      </c>
      <c r="E80" s="6">
        <v>141350.70239896502</v>
      </c>
      <c r="F80" s="6">
        <v>203609.26162852091</v>
      </c>
      <c r="G80" s="6">
        <v>208495.88390760543</v>
      </c>
      <c r="H80" s="6">
        <v>213499.78512138803</v>
      </c>
      <c r="I80" s="6">
        <v>218623.77996430127</v>
      </c>
      <c r="J80" s="6">
        <v>223870.75068344455</v>
      </c>
      <c r="K80" s="6">
        <v>229243.64869984728</v>
      </c>
      <c r="L80" s="6">
        <v>234745.49626864353</v>
      </c>
      <c r="M80" s="6">
        <v>240379.38817909098</v>
      </c>
      <c r="N80" s="6">
        <v>246148.49349538924</v>
      </c>
      <c r="O80" s="6">
        <v>252056.05733927863</v>
      </c>
      <c r="P80" s="6">
        <v>258105.40271542128</v>
      </c>
      <c r="Q80" s="6">
        <v>264299.9323805914</v>
      </c>
      <c r="R80" s="6">
        <v>270643.13075772556</v>
      </c>
      <c r="S80" s="6">
        <v>277138.56589591096</v>
      </c>
    </row>
    <row r="81" spans="1:22">
      <c r="A81" s="21">
        <v>6000</v>
      </c>
      <c r="B81" s="6">
        <v>-326257.137692291</v>
      </c>
      <c r="C81" s="6">
        <v>-326257.137692291</v>
      </c>
      <c r="D81" s="6">
        <v>-326257.137692291</v>
      </c>
      <c r="E81" s="6">
        <v>201178.9784176111</v>
      </c>
      <c r="F81" s="6">
        <v>277126.24720023316</v>
      </c>
      <c r="G81" s="6">
        <v>283777.27713303879</v>
      </c>
      <c r="H81" s="6">
        <v>290587.93178423168</v>
      </c>
      <c r="I81" s="6">
        <v>297562.04214705323</v>
      </c>
      <c r="J81" s="6">
        <v>304703.53115858266</v>
      </c>
      <c r="K81" s="6">
        <v>312016.41590638855</v>
      </c>
      <c r="L81" s="6">
        <v>319504.80988814181</v>
      </c>
      <c r="M81" s="6">
        <v>327172.9253254573</v>
      </c>
      <c r="N81" s="6">
        <v>335025.07553326816</v>
      </c>
      <c r="O81" s="6">
        <v>343065.67734606669</v>
      </c>
      <c r="P81" s="6">
        <v>351299.25360237225</v>
      </c>
      <c r="Q81" s="6">
        <v>359730.43568882928</v>
      </c>
      <c r="R81" s="6">
        <v>368363.96614536108</v>
      </c>
      <c r="S81" s="6">
        <v>377204.70133284968</v>
      </c>
    </row>
    <row r="82" spans="1:22">
      <c r="A82" s="2"/>
    </row>
    <row r="83" spans="1:22">
      <c r="A83" s="22" t="s">
        <v>13</v>
      </c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4"/>
    </row>
    <row r="84" spans="1:22">
      <c r="A84" s="21">
        <v>2000</v>
      </c>
      <c r="B84" s="6">
        <f>B77/(1+$B$5)^B$17</f>
        <v>-326257.137692291</v>
      </c>
      <c r="C84" s="6">
        <f t="shared" ref="C84:S84" si="37">C77/(1+$B$5)^C$17</f>
        <v>-275322.47906522447</v>
      </c>
      <c r="D84" s="6">
        <f t="shared" si="37"/>
        <v>-232339.64478078013</v>
      </c>
      <c r="E84" s="6">
        <f t="shared" si="37"/>
        <v>-22917.051581434138</v>
      </c>
      <c r="F84" s="6">
        <f t="shared" si="37"/>
        <v>-8591.7861670949278</v>
      </c>
      <c r="G84" s="6">
        <f t="shared" si="37"/>
        <v>-7424.4633207638981</v>
      </c>
      <c r="H84" s="6">
        <f t="shared" si="37"/>
        <v>-6415.7387683225516</v>
      </c>
      <c r="I84" s="6">
        <f t="shared" si="37"/>
        <v>-5544.06455591755</v>
      </c>
      <c r="J84" s="6">
        <f t="shared" si="37"/>
        <v>-4790.8203419911997</v>
      </c>
      <c r="K84" s="6">
        <f t="shared" si="37"/>
        <v>-4139.9156372987236</v>
      </c>
      <c r="L84" s="6">
        <f t="shared" si="37"/>
        <v>-3577.446086577128</v>
      </c>
      <c r="M84" s="6">
        <f t="shared" si="37"/>
        <v>-3091.3964494978723</v>
      </c>
      <c r="N84" s="6">
        <f t="shared" si="37"/>
        <v>-2671.3839361061782</v>
      </c>
      <c r="O84" s="6">
        <f t="shared" si="37"/>
        <v>-2308.4364139854165</v>
      </c>
      <c r="P84" s="6">
        <f t="shared" si="37"/>
        <v>-1994.80074930048</v>
      </c>
      <c r="Q84" s="6">
        <f t="shared" si="37"/>
        <v>-1723.7771875811798</v>
      </c>
      <c r="R84" s="6">
        <f t="shared" si="37"/>
        <v>-1489.5762363570677</v>
      </c>
      <c r="S84" s="6">
        <f t="shared" si="37"/>
        <v>-1287.1949924300745</v>
      </c>
      <c r="T84" s="3">
        <f>SUM(B84:S84)</f>
        <v>-911887.11396295391</v>
      </c>
      <c r="V84" t="s">
        <v>8</v>
      </c>
    </row>
    <row r="85" spans="1:22">
      <c r="A85" s="21">
        <v>3000</v>
      </c>
      <c r="B85" s="6">
        <f t="shared" ref="B85:S85" si="38">B78/(1+$B$5)^B$17</f>
        <v>-326257.137692291</v>
      </c>
      <c r="C85" s="6">
        <f t="shared" si="38"/>
        <v>-275322.47906522447</v>
      </c>
      <c r="D85" s="6">
        <f t="shared" si="38"/>
        <v>-232339.64478078013</v>
      </c>
      <c r="E85" s="6">
        <f t="shared" si="38"/>
        <v>13037.298070656971</v>
      </c>
      <c r="F85" s="6">
        <f t="shared" si="38"/>
        <v>28691.509067073464</v>
      </c>
      <c r="G85" s="6">
        <f t="shared" si="38"/>
        <v>24793.337792981598</v>
      </c>
      <c r="H85" s="6">
        <f t="shared" si="38"/>
        <v>21424.791476804377</v>
      </c>
      <c r="I85" s="6">
        <f t="shared" si="38"/>
        <v>18513.912634808141</v>
      </c>
      <c r="J85" s="6">
        <f t="shared" si="38"/>
        <v>15998.520285268818</v>
      </c>
      <c r="K85" s="6">
        <f t="shared" si="38"/>
        <v>13824.881664232298</v>
      </c>
      <c r="L85" s="6">
        <f t="shared" si="38"/>
        <v>11946.564408585535</v>
      </c>
      <c r="M85" s="6">
        <f t="shared" si="38"/>
        <v>10323.444687250298</v>
      </c>
      <c r="N85" s="6">
        <f t="shared" si="38"/>
        <v>8920.8500926112174</v>
      </c>
      <c r="O85" s="6">
        <f t="shared" si="38"/>
        <v>7708.8189829821931</v>
      </c>
      <c r="P85" s="6">
        <f t="shared" si="38"/>
        <v>6661.4604544926215</v>
      </c>
      <c r="Q85" s="6">
        <f t="shared" si="38"/>
        <v>5756.4012703801227</v>
      </c>
      <c r="R85" s="6">
        <f t="shared" si="38"/>
        <v>4974.3079332229936</v>
      </c>
      <c r="S85" s="6">
        <f t="shared" si="38"/>
        <v>4298.4736908188524</v>
      </c>
      <c r="T85" s="3">
        <f t="shared" ref="T85:T88" si="39">SUM(B85:S85)</f>
        <v>-637044.68902612606</v>
      </c>
    </row>
    <row r="86" spans="1:22">
      <c r="A86" s="21">
        <v>4200</v>
      </c>
      <c r="B86" s="6">
        <f t="shared" ref="B86:S86" si="40">B79/(1+$B$5)^B$17</f>
        <v>-326257.137692291</v>
      </c>
      <c r="C86" s="6">
        <f t="shared" si="40"/>
        <v>-275322.47906522447</v>
      </c>
      <c r="D86" s="6">
        <f t="shared" si="40"/>
        <v>-232339.64478078013</v>
      </c>
      <c r="E86" s="6">
        <f t="shared" si="40"/>
        <v>56182.517653166295</v>
      </c>
      <c r="F86" s="6">
        <f t="shared" si="40"/>
        <v>73431.4633480755</v>
      </c>
      <c r="G86" s="6">
        <f t="shared" si="40"/>
        <v>63454.699129476248</v>
      </c>
      <c r="H86" s="6">
        <f t="shared" si="40"/>
        <v>54833.427770956667</v>
      </c>
      <c r="I86" s="6">
        <f t="shared" si="40"/>
        <v>47383.485263679009</v>
      </c>
      <c r="J86" s="6">
        <f t="shared" si="40"/>
        <v>40945.729037980847</v>
      </c>
      <c r="K86" s="6">
        <f t="shared" si="40"/>
        <v>35382.638426069519</v>
      </c>
      <c r="L86" s="6">
        <f t="shared" si="40"/>
        <v>30575.377002780762</v>
      </c>
      <c r="M86" s="6">
        <f t="shared" si="40"/>
        <v>26421.254051348096</v>
      </c>
      <c r="N86" s="6">
        <f t="shared" si="40"/>
        <v>22831.530927072112</v>
      </c>
      <c r="O86" s="6">
        <f t="shared" si="40"/>
        <v>19729.525459343331</v>
      </c>
      <c r="P86" s="6">
        <f t="shared" si="40"/>
        <v>17048.973899044366</v>
      </c>
      <c r="Q86" s="6">
        <f t="shared" si="40"/>
        <v>14732.615419933694</v>
      </c>
      <c r="R86" s="6">
        <f t="shared" si="40"/>
        <v>12730.968936719071</v>
      </c>
      <c r="S86" s="6">
        <f t="shared" si="40"/>
        <v>11001.276110717576</v>
      </c>
      <c r="T86" s="3">
        <f t="shared" si="39"/>
        <v>-307233.77910193248</v>
      </c>
    </row>
    <row r="87" spans="1:22">
      <c r="A87" s="21">
        <v>5000</v>
      </c>
      <c r="B87" s="6">
        <f t="shared" ref="B87:S87" si="41">B80/(1+$B$5)^B$17</f>
        <v>-326257.137692291</v>
      </c>
      <c r="C87" s="6">
        <f t="shared" si="41"/>
        <v>-275322.47906522447</v>
      </c>
      <c r="D87" s="6">
        <f t="shared" si="41"/>
        <v>-232339.64478078013</v>
      </c>
      <c r="E87" s="6">
        <f t="shared" si="41"/>
        <v>84945.997374839179</v>
      </c>
      <c r="F87" s="6">
        <f t="shared" si="41"/>
        <v>103258.09953541019</v>
      </c>
      <c r="G87" s="6">
        <f t="shared" si="41"/>
        <v>89228.940020472612</v>
      </c>
      <c r="H87" s="6">
        <f t="shared" si="41"/>
        <v>77105.851967058217</v>
      </c>
      <c r="I87" s="6">
        <f t="shared" si="41"/>
        <v>66629.867016259566</v>
      </c>
      <c r="J87" s="6">
        <f t="shared" si="41"/>
        <v>57577.201539788868</v>
      </c>
      <c r="K87" s="6">
        <f t="shared" si="41"/>
        <v>49754.476267294354</v>
      </c>
      <c r="L87" s="6">
        <f t="shared" si="41"/>
        <v>42994.585398910887</v>
      </c>
      <c r="M87" s="6">
        <f t="shared" si="41"/>
        <v>37153.126960746624</v>
      </c>
      <c r="N87" s="6">
        <f t="shared" si="41"/>
        <v>32105.318150046038</v>
      </c>
      <c r="O87" s="6">
        <f t="shared" si="41"/>
        <v>27743.329776917424</v>
      </c>
      <c r="P87" s="6">
        <f t="shared" si="41"/>
        <v>23973.98286207885</v>
      </c>
      <c r="Q87" s="6">
        <f t="shared" si="41"/>
        <v>20716.758186302737</v>
      </c>
      <c r="R87" s="6">
        <f t="shared" si="41"/>
        <v>17902.076272383121</v>
      </c>
      <c r="S87" s="6">
        <f t="shared" si="41"/>
        <v>15469.811057316721</v>
      </c>
      <c r="T87" s="3">
        <f t="shared" si="39"/>
        <v>-87359.839152470173</v>
      </c>
    </row>
    <row r="88" spans="1:22">
      <c r="A88" s="21">
        <v>6000</v>
      </c>
      <c r="B88" s="6">
        <f t="shared" ref="B88:S88" si="42">B81/(1+$B$5)^B$17</f>
        <v>-326257.137692291</v>
      </c>
      <c r="C88" s="6">
        <f t="shared" si="42"/>
        <v>-275322.47906522447</v>
      </c>
      <c r="D88" s="6">
        <f t="shared" si="42"/>
        <v>-232339.64478078013</v>
      </c>
      <c r="E88" s="6">
        <f t="shared" si="42"/>
        <v>120900.34702693031</v>
      </c>
      <c r="F88" s="6">
        <f t="shared" si="42"/>
        <v>140541.39476957859</v>
      </c>
      <c r="G88" s="6">
        <f t="shared" si="42"/>
        <v>121446.74113421813</v>
      </c>
      <c r="H88" s="6">
        <f t="shared" si="42"/>
        <v>104946.3822121851</v>
      </c>
      <c r="I88" s="6">
        <f t="shared" si="42"/>
        <v>90687.844206985261</v>
      </c>
      <c r="J88" s="6">
        <f t="shared" si="42"/>
        <v>78366.542167048901</v>
      </c>
      <c r="K88" s="6">
        <f t="shared" si="42"/>
        <v>67719.27356882536</v>
      </c>
      <c r="L88" s="6">
        <f t="shared" si="42"/>
        <v>58518.595894073551</v>
      </c>
      <c r="M88" s="6">
        <f t="shared" si="42"/>
        <v>50567.968097494799</v>
      </c>
      <c r="N88" s="6">
        <f t="shared" si="42"/>
        <v>43697.552178763413</v>
      </c>
      <c r="O88" s="6">
        <f t="shared" si="42"/>
        <v>37760.585173885018</v>
      </c>
      <c r="P88" s="6">
        <f t="shared" si="42"/>
        <v>32630.24406587195</v>
      </c>
      <c r="Q88" s="6">
        <f t="shared" si="42"/>
        <v>28196.936644264035</v>
      </c>
      <c r="R88" s="6">
        <f t="shared" si="42"/>
        <v>24365.960441963176</v>
      </c>
      <c r="S88" s="6">
        <f t="shared" si="42"/>
        <v>21055.479740565643</v>
      </c>
      <c r="T88" s="3">
        <f t="shared" si="39"/>
        <v>187482.58578435768</v>
      </c>
    </row>
    <row r="89" spans="1:22">
      <c r="A89" s="2"/>
    </row>
    <row r="90" spans="1:22">
      <c r="A90" s="22" t="s">
        <v>14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4"/>
    </row>
    <row r="91" spans="1:22">
      <c r="A91" s="21">
        <v>2000</v>
      </c>
      <c r="B91" s="6">
        <f>B77/(1+$A$28)^B$17</f>
        <v>-326257.137692291</v>
      </c>
      <c r="C91" s="6">
        <f t="shared" ref="C91:S91" si="43">C77/(1+$A$28)^C$17</f>
        <v>-296597.39790208271</v>
      </c>
      <c r="D91" s="6">
        <f t="shared" si="43"/>
        <v>-269633.99809280242</v>
      </c>
      <c r="E91" s="6">
        <f t="shared" si="43"/>
        <v>-28650.733025524511</v>
      </c>
      <c r="F91" s="6">
        <f t="shared" si="43"/>
        <v>-11571.405700850855</v>
      </c>
      <c r="G91" s="6">
        <f t="shared" si="43"/>
        <v>-10771.926761519357</v>
      </c>
      <c r="H91" s="6">
        <f t="shared" si="43"/>
        <v>-10027.684548905281</v>
      </c>
      <c r="I91" s="6">
        <f t="shared" si="43"/>
        <v>-9334.8627073445568</v>
      </c>
      <c r="J91" s="6">
        <f t="shared" si="43"/>
        <v>-8689.9085566552985</v>
      </c>
      <c r="K91" s="6">
        <f t="shared" si="43"/>
        <v>-8089.5148745591123</v>
      </c>
      <c r="L91" s="6">
        <f t="shared" si="43"/>
        <v>-7530.6029377713958</v>
      </c>
      <c r="M91" s="6">
        <f t="shared" si="43"/>
        <v>-7010.3067347980978</v>
      </c>
      <c r="N91" s="6">
        <f t="shared" si="43"/>
        <v>-6525.9582694847759</v>
      </c>
      <c r="O91" s="6">
        <f t="shared" si="43"/>
        <v>-6075.0738799567189</v>
      </c>
      <c r="P91" s="6">
        <f t="shared" si="43"/>
        <v>-5655.3415027960773</v>
      </c>
      <c r="Q91" s="6">
        <f t="shared" si="43"/>
        <v>-5264.6088171483652</v>
      </c>
      <c r="R91" s="6">
        <f t="shared" si="43"/>
        <v>-4900.8722079635609</v>
      </c>
      <c r="S91" s="6">
        <f t="shared" si="43"/>
        <v>-4562.2664917769916</v>
      </c>
      <c r="T91" s="3">
        <f>SUM(B91:S91)</f>
        <v>-1027149.6007042313</v>
      </c>
    </row>
    <row r="92" spans="1:22">
      <c r="A92" s="21">
        <v>3000</v>
      </c>
      <c r="B92" s="6">
        <f t="shared" ref="B92:S92" si="44">B78/(1+$A$28)^B$17</f>
        <v>-326257.137692291</v>
      </c>
      <c r="C92" s="6">
        <f t="shared" si="44"/>
        <v>-296597.39790208271</v>
      </c>
      <c r="D92" s="6">
        <f t="shared" si="44"/>
        <v>-269633.99809280242</v>
      </c>
      <c r="E92" s="6">
        <f t="shared" si="44"/>
        <v>16299.136259709174</v>
      </c>
      <c r="F92" s="6">
        <f t="shared" si="44"/>
        <v>38641.684642508364</v>
      </c>
      <c r="G92" s="6">
        <f t="shared" si="44"/>
        <v>35971.895521753198</v>
      </c>
      <c r="H92" s="6">
        <f t="shared" si="44"/>
        <v>33486.564558432103</v>
      </c>
      <c r="I92" s="6">
        <f t="shared" si="44"/>
        <v>31172.947370758564</v>
      </c>
      <c r="J92" s="6">
        <f t="shared" si="44"/>
        <v>29019.180097869808</v>
      </c>
      <c r="K92" s="6">
        <f t="shared" si="44"/>
        <v>27014.218563835173</v>
      </c>
      <c r="L92" s="6">
        <f t="shared" si="44"/>
        <v>25147.781644879258</v>
      </c>
      <c r="M92" s="6">
        <f t="shared" si="44"/>
        <v>23410.2985494149</v>
      </c>
      <c r="N92" s="6">
        <f t="shared" si="44"/>
        <v>21792.85974054621</v>
      </c>
      <c r="O92" s="6">
        <f t="shared" si="44"/>
        <v>20287.171249381227</v>
      </c>
      <c r="P92" s="6">
        <f t="shared" si="44"/>
        <v>18885.512144878499</v>
      </c>
      <c r="Q92" s="6">
        <f t="shared" si="44"/>
        <v>17580.694942141443</v>
      </c>
      <c r="R92" s="6">
        <f t="shared" si="44"/>
        <v>16366.028746138945</v>
      </c>
      <c r="S92" s="6">
        <f t="shared" si="44"/>
        <v>15235.284941860244</v>
      </c>
      <c r="T92" s="3">
        <f t="shared" ref="T92:T95" si="45">SUM(B92:S92)</f>
        <v>-522177.2747130692</v>
      </c>
    </row>
    <row r="93" spans="1:22">
      <c r="A93" s="21">
        <v>4200</v>
      </c>
      <c r="B93" s="6">
        <f t="shared" ref="B93:S93" si="46">B79/(1+$A$28)^B$17</f>
        <v>-326257.137692291</v>
      </c>
      <c r="C93" s="6">
        <f t="shared" si="46"/>
        <v>-296597.39790208271</v>
      </c>
      <c r="D93" s="6">
        <f t="shared" si="46"/>
        <v>-269633.99809280242</v>
      </c>
      <c r="E93" s="6">
        <f t="shared" si="46"/>
        <v>70238.979401989578</v>
      </c>
      <c r="F93" s="6">
        <f t="shared" si="46"/>
        <v>98897.393054539381</v>
      </c>
      <c r="G93" s="6">
        <f t="shared" si="46"/>
        <v>92064.482261680343</v>
      </c>
      <c r="H93" s="6">
        <f t="shared" si="46"/>
        <v>85703.663487236918</v>
      </c>
      <c r="I93" s="6">
        <f t="shared" si="46"/>
        <v>79782.319464482367</v>
      </c>
      <c r="J93" s="6">
        <f t="shared" si="46"/>
        <v>74270.08648329995</v>
      </c>
      <c r="K93" s="6">
        <f t="shared" si="46"/>
        <v>69138.698689908299</v>
      </c>
      <c r="L93" s="6">
        <f t="shared" si="46"/>
        <v>64361.843144060113</v>
      </c>
      <c r="M93" s="6">
        <f t="shared" si="46"/>
        <v>59915.024890470479</v>
      </c>
      <c r="N93" s="6">
        <f t="shared" si="46"/>
        <v>55775.441352583446</v>
      </c>
      <c r="O93" s="6">
        <f t="shared" si="46"/>
        <v>51921.865404586781</v>
      </c>
      <c r="P93" s="6">
        <f t="shared" si="46"/>
        <v>48334.536522088049</v>
      </c>
      <c r="Q93" s="6">
        <f t="shared" si="46"/>
        <v>44995.059453289236</v>
      </c>
      <c r="R93" s="6">
        <f t="shared" si="46"/>
        <v>41886.309891061974</v>
      </c>
      <c r="S93" s="6">
        <f t="shared" si="46"/>
        <v>38992.346662224954</v>
      </c>
      <c r="T93" s="3">
        <f t="shared" si="45"/>
        <v>83789.516476325691</v>
      </c>
    </row>
    <row r="94" spans="1:22">
      <c r="A94" s="21">
        <v>5000</v>
      </c>
      <c r="B94" s="6">
        <f t="shared" ref="B94:S94" si="47">B80/(1+$A$28)^B$17</f>
        <v>-326257.137692291</v>
      </c>
      <c r="C94" s="6">
        <f t="shared" si="47"/>
        <v>-296597.39790208271</v>
      </c>
      <c r="D94" s="6">
        <f t="shared" si="47"/>
        <v>-269633.99809280242</v>
      </c>
      <c r="E94" s="6">
        <f t="shared" si="47"/>
        <v>106198.87483017654</v>
      </c>
      <c r="F94" s="6">
        <f t="shared" si="47"/>
        <v>139067.86532922674</v>
      </c>
      <c r="G94" s="6">
        <f t="shared" si="47"/>
        <v>129459.54008829834</v>
      </c>
      <c r="H94" s="6">
        <f t="shared" si="47"/>
        <v>120515.06277310684</v>
      </c>
      <c r="I94" s="6">
        <f t="shared" si="47"/>
        <v>112188.56752696486</v>
      </c>
      <c r="J94" s="6">
        <f t="shared" si="47"/>
        <v>104437.35740692005</v>
      </c>
      <c r="K94" s="6">
        <f t="shared" si="47"/>
        <v>97221.685440623769</v>
      </c>
      <c r="L94" s="6">
        <f t="shared" si="47"/>
        <v>90504.550810180634</v>
      </c>
      <c r="M94" s="6">
        <f t="shared" si="47"/>
        <v>84251.509117840877</v>
      </c>
      <c r="N94" s="6">
        <f t="shared" si="47"/>
        <v>78430.495760608246</v>
      </c>
      <c r="O94" s="6">
        <f t="shared" si="47"/>
        <v>73011.66150805715</v>
      </c>
      <c r="P94" s="6">
        <f t="shared" si="47"/>
        <v>67967.219440227724</v>
      </c>
      <c r="Q94" s="6">
        <f t="shared" si="47"/>
        <v>63271.302460721083</v>
      </c>
      <c r="R94" s="6">
        <f t="shared" si="47"/>
        <v>58899.830654343983</v>
      </c>
      <c r="S94" s="6">
        <f t="shared" si="47"/>
        <v>54830.387809134758</v>
      </c>
      <c r="T94" s="3">
        <f t="shared" si="45"/>
        <v>487767.37726925546</v>
      </c>
    </row>
    <row r="95" spans="1:22">
      <c r="A95" s="21">
        <v>6000</v>
      </c>
      <c r="B95" s="6">
        <f t="shared" ref="B95:S95" si="48">B81/(1+$A$28)^B$17</f>
        <v>-326257.137692291</v>
      </c>
      <c r="C95" s="6">
        <f t="shared" si="48"/>
        <v>-296597.39790208271</v>
      </c>
      <c r="D95" s="6">
        <f t="shared" si="48"/>
        <v>-269633.99809280242</v>
      </c>
      <c r="E95" s="6">
        <f t="shared" si="48"/>
        <v>151148.74411541026</v>
      </c>
      <c r="F95" s="6">
        <f t="shared" si="48"/>
        <v>189280.95567258596</v>
      </c>
      <c r="G95" s="6">
        <f t="shared" si="48"/>
        <v>176203.36237157093</v>
      </c>
      <c r="H95" s="6">
        <f t="shared" si="48"/>
        <v>164029.31188044418</v>
      </c>
      <c r="I95" s="6">
        <f t="shared" si="48"/>
        <v>152696.377605068</v>
      </c>
      <c r="J95" s="6">
        <f t="shared" si="48"/>
        <v>142146.4460614452</v>
      </c>
      <c r="K95" s="6">
        <f t="shared" si="48"/>
        <v>132325.41887901802</v>
      </c>
      <c r="L95" s="6">
        <f t="shared" si="48"/>
        <v>123182.93539283129</v>
      </c>
      <c r="M95" s="6">
        <f t="shared" si="48"/>
        <v>114672.11440205386</v>
      </c>
      <c r="N95" s="6">
        <f t="shared" si="48"/>
        <v>106749.3137706392</v>
      </c>
      <c r="O95" s="6">
        <f t="shared" si="48"/>
        <v>99373.906637395063</v>
      </c>
      <c r="P95" s="6">
        <f t="shared" si="48"/>
        <v>92508.073087902289</v>
      </c>
      <c r="Q95" s="6">
        <f t="shared" si="48"/>
        <v>86116.606220010872</v>
      </c>
      <c r="R95" s="6">
        <f t="shared" si="48"/>
        <v>80166.731608446469</v>
      </c>
      <c r="S95" s="6">
        <f t="shared" si="48"/>
        <v>74627.939242771972</v>
      </c>
      <c r="T95" s="3">
        <f t="shared" si="45"/>
        <v>992739.70326041733</v>
      </c>
    </row>
    <row r="96" spans="1:22">
      <c r="A96" s="2"/>
    </row>
    <row r="97" spans="1:20">
      <c r="A97" s="22" t="s">
        <v>15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/>
    </row>
    <row r="98" spans="1:20">
      <c r="A98" s="21">
        <v>2000</v>
      </c>
      <c r="B98" s="6">
        <f>B77/(1+$A$23)^B$17</f>
        <v>-326257.137692291</v>
      </c>
      <c r="C98" s="6">
        <f t="shared" ref="C98:S98" si="49">C77/(1+$A$23)^C$17</f>
        <v>-310721.0835164676</v>
      </c>
      <c r="D98" s="6">
        <f t="shared" si="49"/>
        <v>-295924.84144425485</v>
      </c>
      <c r="E98" s="6">
        <f t="shared" si="49"/>
        <v>-32941.691529617216</v>
      </c>
      <c r="F98" s="6">
        <f t="shared" si="49"/>
        <v>-13937.974474928238</v>
      </c>
      <c r="G98" s="6">
        <f t="shared" si="49"/>
        <v>-13592.843678406223</v>
      </c>
      <c r="H98" s="6">
        <f t="shared" si="49"/>
        <v>-13256.258977798057</v>
      </c>
      <c r="I98" s="6">
        <f t="shared" si="49"/>
        <v>-12928.008755490684</v>
      </c>
      <c r="J98" s="6">
        <f t="shared" si="49"/>
        <v>-12607.886633926155</v>
      </c>
      <c r="K98" s="6">
        <f t="shared" si="49"/>
        <v>-12295.691345847981</v>
      </c>
      <c r="L98" s="6">
        <f t="shared" si="49"/>
        <v>-11991.226607760325</v>
      </c>
      <c r="M98" s="6">
        <f t="shared" si="49"/>
        <v>-11694.300996520544</v>
      </c>
      <c r="N98" s="6">
        <f t="shared" si="49"/>
        <v>-11404.727828987658</v>
      </c>
      <c r="O98" s="6">
        <f t="shared" si="49"/>
        <v>-11122.325044650786</v>
      </c>
      <c r="P98" s="6">
        <f t="shared" si="49"/>
        <v>-10846.915091164208</v>
      </c>
      <c r="Q98" s="6">
        <f t="shared" si="49"/>
        <v>-10578.324812716362</v>
      </c>
      <c r="R98" s="6">
        <f t="shared" si="49"/>
        <v>-10316.385341163372</v>
      </c>
      <c r="S98" s="6">
        <f t="shared" si="49"/>
        <v>-10060.93198985838</v>
      </c>
      <c r="T98" s="3">
        <f>SUM(B98:S98)</f>
        <v>-1132478.5557618495</v>
      </c>
    </row>
    <row r="99" spans="1:20">
      <c r="A99" s="21">
        <v>3000</v>
      </c>
      <c r="B99" s="6">
        <f t="shared" ref="B99:S99" si="50">B78/(1+$A$23)^B$17</f>
        <v>-326257.137692291</v>
      </c>
      <c r="C99" s="6">
        <f t="shared" si="50"/>
        <v>-310721.0835164676</v>
      </c>
      <c r="D99" s="6">
        <f t="shared" si="50"/>
        <v>-295924.84144425485</v>
      </c>
      <c r="E99" s="6">
        <f t="shared" si="50"/>
        <v>18740.222750608285</v>
      </c>
      <c r="F99" s="6">
        <f t="shared" si="50"/>
        <v>46544.631494158515</v>
      </c>
      <c r="G99" s="6">
        <f t="shared" si="50"/>
        <v>45392.097761922152</v>
      </c>
      <c r="H99" s="6">
        <f t="shared" si="50"/>
        <v>44268.102960198426</v>
      </c>
      <c r="I99" s="6">
        <f t="shared" si="50"/>
        <v>43171.940410707721</v>
      </c>
      <c r="J99" s="6">
        <f t="shared" si="50"/>
        <v>42102.920933871181</v>
      </c>
      <c r="K99" s="6">
        <f t="shared" si="50"/>
        <v>41060.372415508667</v>
      </c>
      <c r="L99" s="6">
        <f t="shared" si="50"/>
        <v>40043.639384267459</v>
      </c>
      <c r="M99" s="6">
        <f t="shared" si="50"/>
        <v>39052.082599514215</v>
      </c>
      <c r="N99" s="6">
        <f t="shared" si="50"/>
        <v>38085.078649430965</v>
      </c>
      <c r="O99" s="6">
        <f t="shared" si="50"/>
        <v>37142.019559064152</v>
      </c>
      <c r="P99" s="6">
        <f t="shared" si="50"/>
        <v>36222.312408077763</v>
      </c>
      <c r="Q99" s="6">
        <f t="shared" si="50"/>
        <v>35325.378957972978</v>
      </c>
      <c r="R99" s="6">
        <f t="shared" si="50"/>
        <v>34450.655288537469</v>
      </c>
      <c r="S99" s="6">
        <f t="shared" si="50"/>
        <v>33597.591443297461</v>
      </c>
      <c r="T99" s="3">
        <f t="shared" ref="T99:T102" si="51">SUM(B99:S99)</f>
        <v>-357704.01563587599</v>
      </c>
    </row>
    <row r="100" spans="1:20">
      <c r="A100" s="21">
        <v>4200</v>
      </c>
      <c r="B100" s="6">
        <f t="shared" ref="B100:S100" si="52">B79/(1+$A$23)^B$17</f>
        <v>-326257.137692291</v>
      </c>
      <c r="C100" s="6">
        <f t="shared" si="52"/>
        <v>-310721.0835164676</v>
      </c>
      <c r="D100" s="6">
        <f t="shared" si="52"/>
        <v>-295924.84144425485</v>
      </c>
      <c r="E100" s="6">
        <f t="shared" si="52"/>
        <v>80758.519886878872</v>
      </c>
      <c r="F100" s="6">
        <f t="shared" si="52"/>
        <v>119123.75865706256</v>
      </c>
      <c r="G100" s="6">
        <f t="shared" si="52"/>
        <v>116174.02749031631</v>
      </c>
      <c r="H100" s="6">
        <f t="shared" si="52"/>
        <v>113297.33728579414</v>
      </c>
      <c r="I100" s="6">
        <f t="shared" si="52"/>
        <v>110491.87941014589</v>
      </c>
      <c r="J100" s="6">
        <f t="shared" si="52"/>
        <v>107755.890015228</v>
      </c>
      <c r="K100" s="6">
        <f t="shared" si="52"/>
        <v>105087.64892913663</v>
      </c>
      <c r="L100" s="6">
        <f t="shared" si="52"/>
        <v>102485.4785747009</v>
      </c>
      <c r="M100" s="6">
        <f t="shared" si="52"/>
        <v>99947.742914755901</v>
      </c>
      <c r="N100" s="6">
        <f t="shared" si="52"/>
        <v>97472.84642353341</v>
      </c>
      <c r="O100" s="6">
        <f t="shared" si="52"/>
        <v>95059.233083522107</v>
      </c>
      <c r="P100" s="6">
        <f t="shared" si="52"/>
        <v>92705.385407168244</v>
      </c>
      <c r="Q100" s="6">
        <f t="shared" si="52"/>
        <v>90409.823482800231</v>
      </c>
      <c r="R100" s="6">
        <f t="shared" si="52"/>
        <v>88171.104044178515</v>
      </c>
      <c r="S100" s="6">
        <f t="shared" si="52"/>
        <v>85987.819563084544</v>
      </c>
      <c r="T100" s="3">
        <f t="shared" si="51"/>
        <v>572025.43251529278</v>
      </c>
    </row>
    <row r="101" spans="1:20">
      <c r="A101" s="21">
        <v>5000</v>
      </c>
      <c r="B101" s="6">
        <f t="shared" ref="B101:S101" si="53">B80/(1+$A$23)^B$17</f>
        <v>-326257.137692291</v>
      </c>
      <c r="C101" s="6">
        <f t="shared" si="53"/>
        <v>-310721.0835164676</v>
      </c>
      <c r="D101" s="6">
        <f t="shared" si="53"/>
        <v>-295924.84144425485</v>
      </c>
      <c r="E101" s="6">
        <f t="shared" si="53"/>
        <v>122104.05131105929</v>
      </c>
      <c r="F101" s="6">
        <f t="shared" si="53"/>
        <v>167509.84343233192</v>
      </c>
      <c r="G101" s="6">
        <f t="shared" si="53"/>
        <v>163361.98064257894</v>
      </c>
      <c r="H101" s="6">
        <f t="shared" si="53"/>
        <v>159316.82683619135</v>
      </c>
      <c r="I101" s="6">
        <f t="shared" si="53"/>
        <v>155371.83874310463</v>
      </c>
      <c r="J101" s="6">
        <f t="shared" si="53"/>
        <v>151524.53606946589</v>
      </c>
      <c r="K101" s="6">
        <f t="shared" si="53"/>
        <v>147772.499938222</v>
      </c>
      <c r="L101" s="6">
        <f t="shared" si="53"/>
        <v>144113.37136832313</v>
      </c>
      <c r="M101" s="6">
        <f t="shared" si="53"/>
        <v>140544.84979158369</v>
      </c>
      <c r="N101" s="6">
        <f t="shared" si="53"/>
        <v>137064.69160626834</v>
      </c>
      <c r="O101" s="6">
        <f t="shared" si="53"/>
        <v>133670.70876649409</v>
      </c>
      <c r="P101" s="6">
        <f t="shared" si="53"/>
        <v>130360.76740656186</v>
      </c>
      <c r="Q101" s="6">
        <f t="shared" si="53"/>
        <v>127132.78649935173</v>
      </c>
      <c r="R101" s="6">
        <f t="shared" si="53"/>
        <v>123984.7365479392</v>
      </c>
      <c r="S101" s="6">
        <f t="shared" si="53"/>
        <v>120914.63830960925</v>
      </c>
      <c r="T101" s="3">
        <f t="shared" si="51"/>
        <v>1191845.0646160715</v>
      </c>
    </row>
    <row r="102" spans="1:20">
      <c r="A102" s="21">
        <v>6000</v>
      </c>
      <c r="B102" s="6">
        <f t="shared" ref="B102:S102" si="54">B81/(1+$A$23)^B$17</f>
        <v>-326257.137692291</v>
      </c>
      <c r="C102" s="6">
        <f t="shared" si="54"/>
        <v>-310721.0835164676</v>
      </c>
      <c r="D102" s="6">
        <f t="shared" si="54"/>
        <v>-295924.84144425485</v>
      </c>
      <c r="E102" s="6">
        <f t="shared" si="54"/>
        <v>173785.9655912848</v>
      </c>
      <c r="F102" s="6">
        <f t="shared" si="54"/>
        <v>227992.44940141868</v>
      </c>
      <c r="G102" s="6">
        <f t="shared" si="54"/>
        <v>222346.92208290737</v>
      </c>
      <c r="H102" s="6">
        <f t="shared" si="54"/>
        <v>216841.18877418776</v>
      </c>
      <c r="I102" s="6">
        <f t="shared" si="54"/>
        <v>211471.78790930306</v>
      </c>
      <c r="J102" s="6">
        <f t="shared" si="54"/>
        <v>206235.34363726329</v>
      </c>
      <c r="K102" s="6">
        <f t="shared" si="54"/>
        <v>201128.5636995786</v>
      </c>
      <c r="L102" s="6">
        <f t="shared" si="54"/>
        <v>196148.2373603509</v>
      </c>
      <c r="M102" s="6">
        <f t="shared" si="54"/>
        <v>191291.23338761844</v>
      </c>
      <c r="N102" s="6">
        <f t="shared" si="54"/>
        <v>186554.4980846869</v>
      </c>
      <c r="O102" s="6">
        <f t="shared" si="54"/>
        <v>181935.05337020895</v>
      </c>
      <c r="P102" s="6">
        <f t="shared" si="54"/>
        <v>177429.99490580382</v>
      </c>
      <c r="Q102" s="6">
        <f t="shared" si="54"/>
        <v>173036.49027004105</v>
      </c>
      <c r="R102" s="6">
        <f t="shared" si="54"/>
        <v>168751.77717763997</v>
      </c>
      <c r="S102" s="6">
        <f t="shared" si="54"/>
        <v>164573.16174276505</v>
      </c>
      <c r="T102" s="3">
        <f t="shared" si="51"/>
        <v>1966619.6047420453</v>
      </c>
    </row>
  </sheetData>
  <sortState ref="A44:S48">
    <sortCondition ref="A44:A48"/>
  </sortState>
  <mergeCells count="11">
    <mergeCell ref="B10:D10"/>
    <mergeCell ref="E10:S10"/>
    <mergeCell ref="B16:D16"/>
    <mergeCell ref="E16:S16"/>
    <mergeCell ref="A22:T22"/>
    <mergeCell ref="A97:T97"/>
    <mergeCell ref="A40:T40"/>
    <mergeCell ref="A58:T58"/>
    <mergeCell ref="A76:T76"/>
    <mergeCell ref="A83:T83"/>
    <mergeCell ref="A90:T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NPV</vt:lpstr>
      <vt:lpstr>Discount Rate</vt:lpstr>
      <vt:lpstr>Sale Price</vt:lpstr>
    </vt:vector>
  </TitlesOfParts>
  <Company>RWBeck,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RWBeck</dc:creator>
  <cp:lastModifiedBy>renew</cp:lastModifiedBy>
  <cp:lastPrinted>2008-10-15T23:53:57Z</cp:lastPrinted>
  <dcterms:created xsi:type="dcterms:W3CDTF">2008-07-29T14:25:15Z</dcterms:created>
  <dcterms:modified xsi:type="dcterms:W3CDTF">2016-12-05T19:00:21Z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