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6" yWindow="180" windowWidth="18732" windowHeight="8556" tabRatio="500"/>
  </bookViews>
  <sheets>
    <sheet name="Sheet1" sheetId="1" r:id="rId1"/>
  </sheets>
  <definedNames>
    <definedName name="_xlnm.Print_Area" localSheetId="0">Sheet1!$A$1:$U$32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1" i="1" l="1"/>
  <c r="S21" i="1"/>
  <c r="T21" i="1"/>
  <c r="U21" i="1"/>
  <c r="R22" i="1"/>
  <c r="S22" i="1"/>
  <c r="T22" i="1"/>
  <c r="U22" i="1"/>
  <c r="R23" i="1"/>
  <c r="S23" i="1"/>
  <c r="T23" i="1"/>
  <c r="U23" i="1"/>
  <c r="R24" i="1"/>
  <c r="S24" i="1"/>
  <c r="T24" i="1"/>
  <c r="U24" i="1"/>
  <c r="R25" i="1"/>
  <c r="S25" i="1"/>
  <c r="T25" i="1"/>
  <c r="U25" i="1"/>
  <c r="R26" i="1"/>
  <c r="S26" i="1"/>
  <c r="T26" i="1"/>
  <c r="U26" i="1"/>
  <c r="R27" i="1"/>
  <c r="S27" i="1"/>
  <c r="T27" i="1"/>
  <c r="U27" i="1"/>
  <c r="R28" i="1"/>
  <c r="S28" i="1"/>
  <c r="T28" i="1"/>
  <c r="U28" i="1"/>
  <c r="U15" i="1"/>
  <c r="T15" i="1"/>
  <c r="R15" i="1"/>
  <c r="S15" i="1"/>
  <c r="U14" i="1"/>
  <c r="T14" i="1"/>
  <c r="R14" i="1"/>
  <c r="S14" i="1"/>
  <c r="U10" i="1"/>
  <c r="T10" i="1"/>
  <c r="R10" i="1"/>
  <c r="S10" i="1"/>
  <c r="U8" i="1"/>
  <c r="T8" i="1"/>
  <c r="R8" i="1"/>
  <c r="S8" i="1"/>
  <c r="T5" i="1"/>
  <c r="T6" i="1"/>
  <c r="T7" i="1"/>
  <c r="T9" i="1"/>
  <c r="T11" i="1"/>
  <c r="T12" i="1"/>
  <c r="T13" i="1"/>
  <c r="T16" i="1"/>
  <c r="T17" i="1"/>
  <c r="T18" i="1"/>
  <c r="T19" i="1"/>
  <c r="T20" i="1"/>
  <c r="T4" i="1"/>
  <c r="S5" i="1"/>
  <c r="S6" i="1"/>
  <c r="S7" i="1"/>
  <c r="S9" i="1"/>
  <c r="S11" i="1"/>
  <c r="S12" i="1"/>
  <c r="S13" i="1"/>
  <c r="S16" i="1"/>
  <c r="S17" i="1"/>
  <c r="S18" i="1"/>
  <c r="S19" i="1"/>
  <c r="S20" i="1"/>
  <c r="S4" i="1"/>
  <c r="R4" i="1"/>
  <c r="R5" i="1"/>
  <c r="R6" i="1"/>
  <c r="R7" i="1"/>
  <c r="R9" i="1"/>
  <c r="R11" i="1"/>
  <c r="R12" i="1"/>
  <c r="R13" i="1"/>
  <c r="R16" i="1"/>
  <c r="R17" i="1"/>
  <c r="R18" i="1"/>
  <c r="R19" i="1"/>
  <c r="R20" i="1"/>
  <c r="U5" i="1"/>
  <c r="U6" i="1"/>
  <c r="U7" i="1"/>
  <c r="U9" i="1"/>
  <c r="U11" i="1"/>
  <c r="U12" i="1"/>
  <c r="U13" i="1"/>
  <c r="U16" i="1"/>
  <c r="U17" i="1"/>
  <c r="U18" i="1"/>
  <c r="U19" i="1"/>
  <c r="U20" i="1"/>
  <c r="U4" i="1"/>
</calcChain>
</file>

<file path=xl/sharedStrings.xml><?xml version="1.0" encoding="utf-8"?>
<sst xmlns="http://schemas.openxmlformats.org/spreadsheetml/2006/main" count="94" uniqueCount="53">
  <si>
    <t>Na</t>
  </si>
  <si>
    <t>K</t>
  </si>
  <si>
    <t>Ca</t>
  </si>
  <si>
    <t>Mg</t>
  </si>
  <si>
    <t>Cl</t>
  </si>
  <si>
    <t>F</t>
  </si>
  <si>
    <t>pH</t>
  </si>
  <si>
    <t>Gov Cox 3</t>
  </si>
  <si>
    <t>Carls Cox 2</t>
  </si>
  <si>
    <t>Rattle snake Cox 10</t>
  </si>
  <si>
    <t>Rock Spg Cox 1</t>
  </si>
  <si>
    <t>Garfield Cox 8</t>
  </si>
  <si>
    <t>nd</t>
  </si>
  <si>
    <t>South house Cox 5</t>
  </si>
  <si>
    <t>North house Cox 6</t>
  </si>
  <si>
    <t>North Sand Cox 4</t>
  </si>
  <si>
    <t>SC-2</t>
  </si>
  <si>
    <t>ORC</t>
  </si>
  <si>
    <t>Herbie</t>
  </si>
  <si>
    <t>100-E-261</t>
  </si>
  <si>
    <t>100-G-223</t>
  </si>
  <si>
    <t>BLM-13</t>
  </si>
  <si>
    <t>300-D-153</t>
  </si>
  <si>
    <t>BW-5-295</t>
  </si>
  <si>
    <t>300-B-166</t>
  </si>
  <si>
    <t>100-C-365</t>
  </si>
  <si>
    <t>na</t>
  </si>
  <si>
    <t>Na/K Giggenbach</t>
  </si>
  <si>
    <t>Na/K Fournier</t>
  </si>
  <si>
    <t xml:space="preserve">K/Mg </t>
  </si>
  <si>
    <t>Location</t>
  </si>
  <si>
    <t>concentration units mg/kg</t>
  </si>
  <si>
    <t>nd=not detected</t>
  </si>
  <si>
    <t>na=not analyzed (sample lost in transit)</t>
  </si>
  <si>
    <t>Tularosa</t>
  </si>
  <si>
    <t>Sample No</t>
  </si>
  <si>
    <t>McAlester Cox 7</t>
  </si>
  <si>
    <t>Cordova Cox 9</t>
  </si>
  <si>
    <t>100-F-358</t>
  </si>
  <si>
    <t>700-A-253</t>
  </si>
  <si>
    <t>SMR-1A</t>
  </si>
  <si>
    <t>MAR-3SW</t>
  </si>
  <si>
    <t xml:space="preserve">Lab BLANK </t>
  </si>
  <si>
    <t>Geothermometry T° C</t>
  </si>
  <si>
    <r>
      <t>Quartz SiO</t>
    </r>
    <r>
      <rPr>
        <b/>
        <vertAlign val="subscript"/>
        <sz val="12"/>
        <color theme="1"/>
        <rFont val="Calibri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conductive</t>
    </r>
  </si>
  <si>
    <r>
      <t>SiO</t>
    </r>
    <r>
      <rPr>
        <b/>
        <vertAlign val="subscript"/>
        <sz val="12"/>
        <color theme="1"/>
        <rFont val="Calibri"/>
        <scheme val="minor"/>
      </rPr>
      <t>2</t>
    </r>
  </si>
  <si>
    <r>
      <t>SO</t>
    </r>
    <r>
      <rPr>
        <b/>
        <vertAlign val="subscript"/>
        <sz val="12"/>
        <color theme="1"/>
        <rFont val="Calibri"/>
        <scheme val="minor"/>
      </rPr>
      <t>4</t>
    </r>
  </si>
  <si>
    <r>
      <t>HCO</t>
    </r>
    <r>
      <rPr>
        <b/>
        <vertAlign val="subscript"/>
        <sz val="12"/>
        <color theme="1"/>
        <rFont val="Calibri"/>
        <scheme val="minor"/>
      </rPr>
      <t>3</t>
    </r>
  </si>
  <si>
    <t>D/H per mil</t>
  </si>
  <si>
    <r>
      <rPr>
        <b/>
        <vertAlign val="superscript"/>
        <sz val="12"/>
        <color theme="1"/>
        <rFont val="Calibri"/>
        <scheme val="minor"/>
      </rPr>
      <t>18</t>
    </r>
    <r>
      <rPr>
        <b/>
        <sz val="12"/>
        <color theme="1"/>
        <rFont val="Calibri"/>
        <family val="2"/>
        <scheme val="minor"/>
      </rPr>
      <t>O/</t>
    </r>
    <r>
      <rPr>
        <b/>
        <vertAlign val="superscript"/>
        <sz val="12"/>
        <color theme="1"/>
        <rFont val="Calibri"/>
        <scheme val="minor"/>
      </rPr>
      <t>16</t>
    </r>
    <r>
      <rPr>
        <b/>
        <sz val="12"/>
        <color theme="1"/>
        <rFont val="Calibri"/>
        <family val="2"/>
        <scheme val="minor"/>
      </rPr>
      <t>O per mil</t>
    </r>
  </si>
  <si>
    <t>Li</t>
  </si>
  <si>
    <t>Field T° C</t>
  </si>
  <si>
    <t>SW-17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</si>
</sst>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vertAlign val="subscript"/>
      <sz val="12"/>
      <color theme="1"/>
      <name val="Calibri"/>
      <scheme val="minor"/>
    </font>
    <font>
      <b/>
      <vertAlign val="superscript"/>
      <sz val="12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0" fillId="0" borderId="0" xfId="0" applyFill="1" applyAlignment="1">
      <alignment horizontal="left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A28" sqref="A28"/>
    </sheetView>
  </sheetViews>
  <sheetFormatPr defaultColWidth="11.19921875" defaultRowHeight="15.6" x14ac:dyDescent="0.3"/>
  <cols>
    <col min="1" max="3" width="17" customWidth="1"/>
    <col min="5" max="5" width="14" customWidth="1"/>
    <col min="18" max="18" width="15.69921875" style="17" customWidth="1"/>
    <col min="19" max="19" width="14.5" style="17" customWidth="1"/>
    <col min="20" max="20" width="10.796875" style="17"/>
    <col min="21" max="21" width="20" style="17" customWidth="1"/>
  </cols>
  <sheetData>
    <row r="1" spans="1:21" x14ac:dyDescent="0.3">
      <c r="D1" s="6"/>
      <c r="E1" s="7"/>
      <c r="G1" s="5" t="s">
        <v>31</v>
      </c>
      <c r="R1" s="22" t="s">
        <v>43</v>
      </c>
      <c r="S1" s="23"/>
      <c r="T1" s="23"/>
      <c r="U1" s="23"/>
    </row>
    <row r="2" spans="1:21" s="4" customFormat="1" ht="18.600000000000001" x14ac:dyDescent="0.4">
      <c r="A2" s="18" t="s">
        <v>30</v>
      </c>
      <c r="B2" s="18" t="s">
        <v>35</v>
      </c>
      <c r="C2" s="18" t="s">
        <v>51</v>
      </c>
      <c r="D2" s="18" t="s">
        <v>48</v>
      </c>
      <c r="E2" s="18" t="s">
        <v>49</v>
      </c>
      <c r="F2" s="18" t="s">
        <v>6</v>
      </c>
      <c r="G2" s="18" t="s">
        <v>50</v>
      </c>
      <c r="H2" s="18" t="s">
        <v>0</v>
      </c>
      <c r="I2" s="18" t="s">
        <v>1</v>
      </c>
      <c r="J2" s="18" t="s">
        <v>2</v>
      </c>
      <c r="K2" s="18" t="s">
        <v>3</v>
      </c>
      <c r="L2" s="18" t="s">
        <v>45</v>
      </c>
      <c r="M2" s="18" t="s">
        <v>4</v>
      </c>
      <c r="N2" s="18" t="s">
        <v>5</v>
      </c>
      <c r="O2" s="18" t="s">
        <v>46</v>
      </c>
      <c r="P2" s="18" t="s">
        <v>47</v>
      </c>
      <c r="R2" s="14" t="s">
        <v>27</v>
      </c>
      <c r="S2" s="14" t="s">
        <v>28</v>
      </c>
      <c r="T2" s="14" t="s">
        <v>29</v>
      </c>
      <c r="U2" s="14" t="s">
        <v>44</v>
      </c>
    </row>
    <row r="3" spans="1:21" s="4" customFormat="1" x14ac:dyDescent="0.3">
      <c r="A3" s="5" t="s">
        <v>34</v>
      </c>
      <c r="B3" s="5"/>
      <c r="C3" s="5"/>
      <c r="R3" s="14"/>
      <c r="S3" s="14"/>
      <c r="T3" s="14"/>
      <c r="U3" s="14"/>
    </row>
    <row r="4" spans="1:21" x14ac:dyDescent="0.3">
      <c r="A4" t="s">
        <v>7</v>
      </c>
      <c r="B4" s="9">
        <v>202</v>
      </c>
      <c r="C4" s="20">
        <v>21.2</v>
      </c>
      <c r="D4" s="12">
        <v>-63.1</v>
      </c>
      <c r="E4" s="12">
        <v>-9.1999999999999993</v>
      </c>
      <c r="F4" s="3">
        <v>6.96</v>
      </c>
      <c r="G4" s="19">
        <v>0.01</v>
      </c>
      <c r="H4" s="1">
        <v>50.585333333333338</v>
      </c>
      <c r="I4" s="1">
        <v>2.7559999999999998</v>
      </c>
      <c r="J4" s="2">
        <v>104.4</v>
      </c>
      <c r="K4" s="1">
        <v>20.329999999999998</v>
      </c>
      <c r="L4" s="1">
        <v>33.087185185185184</v>
      </c>
      <c r="M4">
        <v>70.099999999999994</v>
      </c>
      <c r="N4">
        <v>0.05</v>
      </c>
      <c r="O4">
        <v>69.8</v>
      </c>
      <c r="P4">
        <v>260</v>
      </c>
      <c r="R4" s="15">
        <f t="shared" ref="R4:R28" si="0">(1390/(LOG10(H4/I4)+1.75))-273</f>
        <v>188.22011456682213</v>
      </c>
      <c r="S4" s="15">
        <f t="shared" ref="S4:S28" si="1">(1217/(LOG10(H4/I4)+1.483))-273</f>
        <v>170.06982318632021</v>
      </c>
      <c r="T4" s="15">
        <f t="shared" ref="T4:T28" si="2">(4410/(14-LOG10(I4^2/K4)))-273</f>
        <v>32.664589646045044</v>
      </c>
      <c r="U4" s="15">
        <f t="shared" ref="U4:U28" si="3">(1309/(5.19-LOG10(L4)))-273</f>
        <v>83.642691567903739</v>
      </c>
    </row>
    <row r="5" spans="1:21" x14ac:dyDescent="0.3">
      <c r="A5" t="s">
        <v>8</v>
      </c>
      <c r="B5" s="9">
        <v>203</v>
      </c>
      <c r="C5" s="20"/>
      <c r="D5" s="12">
        <v>-61.6</v>
      </c>
      <c r="E5" s="12">
        <v>-8.8000000000000007</v>
      </c>
      <c r="F5" s="3">
        <v>6.96</v>
      </c>
      <c r="G5" s="19">
        <v>0.01</v>
      </c>
      <c r="H5" s="1">
        <v>38.567666666666668</v>
      </c>
      <c r="I5" s="1">
        <v>4.8827333333333334</v>
      </c>
      <c r="J5" s="2">
        <v>80.287666666666667</v>
      </c>
      <c r="K5" s="1">
        <v>28.638000000000002</v>
      </c>
      <c r="L5" s="1">
        <v>39.303509259259258</v>
      </c>
      <c r="M5">
        <v>35.299999999999997</v>
      </c>
      <c r="N5">
        <v>0.1</v>
      </c>
      <c r="O5">
        <v>130</v>
      </c>
      <c r="P5">
        <v>158</v>
      </c>
      <c r="R5" s="15">
        <f t="shared" si="0"/>
        <v>252.01163776693068</v>
      </c>
      <c r="S5" s="15">
        <f t="shared" si="1"/>
        <v>238.22417272892585</v>
      </c>
      <c r="T5" s="15">
        <f t="shared" si="2"/>
        <v>40.218754649006087</v>
      </c>
      <c r="U5" s="15">
        <f t="shared" si="3"/>
        <v>91.059240589394847</v>
      </c>
    </row>
    <row r="6" spans="1:21" x14ac:dyDescent="0.3">
      <c r="A6" t="s">
        <v>9</v>
      </c>
      <c r="B6" s="9">
        <v>204</v>
      </c>
      <c r="C6" s="20">
        <v>21</v>
      </c>
      <c r="D6" s="12">
        <v>-61.3</v>
      </c>
      <c r="E6" s="12">
        <v>-8.8000000000000007</v>
      </c>
      <c r="F6" s="3">
        <v>6.92</v>
      </c>
      <c r="G6" s="19">
        <v>0.03</v>
      </c>
      <c r="H6" s="1">
        <v>55.726666666666667</v>
      </c>
      <c r="I6" s="1">
        <v>3.2714666666666665</v>
      </c>
      <c r="J6" s="2">
        <v>174.12666666666667</v>
      </c>
      <c r="K6" s="1">
        <v>45.857333333333337</v>
      </c>
      <c r="L6" s="1">
        <v>28.815111111111115</v>
      </c>
      <c r="M6">
        <v>15.5</v>
      </c>
      <c r="N6">
        <v>0.8</v>
      </c>
      <c r="O6">
        <v>383</v>
      </c>
      <c r="P6">
        <v>293</v>
      </c>
      <c r="R6" s="15">
        <f t="shared" si="0"/>
        <v>193.23634357731316</v>
      </c>
      <c r="S6" s="15">
        <f t="shared" si="1"/>
        <v>175.36266393093325</v>
      </c>
      <c r="T6" s="15">
        <f t="shared" si="2"/>
        <v>28.395774140146727</v>
      </c>
      <c r="U6" s="15">
        <f t="shared" si="3"/>
        <v>77.902617096852111</v>
      </c>
    </row>
    <row r="7" spans="1:21" x14ac:dyDescent="0.3">
      <c r="A7" t="s">
        <v>10</v>
      </c>
      <c r="B7" s="9">
        <v>205</v>
      </c>
      <c r="C7" s="20">
        <v>15.4</v>
      </c>
      <c r="D7" s="12">
        <v>-69.2</v>
      </c>
      <c r="E7" s="12">
        <v>-10.199999999999999</v>
      </c>
      <c r="F7" s="3">
        <v>6.41</v>
      </c>
      <c r="G7" s="19">
        <v>0.02</v>
      </c>
      <c r="H7" s="1">
        <v>23.844666666666669</v>
      </c>
      <c r="I7" s="1">
        <v>1.9369333333333334</v>
      </c>
      <c r="J7" s="2">
        <v>49.322000000000003</v>
      </c>
      <c r="K7" s="1">
        <v>11.813000000000001</v>
      </c>
      <c r="L7" s="1">
        <v>30.300212962962966</v>
      </c>
      <c r="M7">
        <v>6.4</v>
      </c>
      <c r="N7">
        <v>0.2</v>
      </c>
      <c r="O7">
        <v>60.8</v>
      </c>
      <c r="P7">
        <v>144</v>
      </c>
      <c r="R7" s="15">
        <f t="shared" si="0"/>
        <v>216.38895900433164</v>
      </c>
      <c r="S7" s="15">
        <f t="shared" si="1"/>
        <v>199.93789104158816</v>
      </c>
      <c r="T7" s="15">
        <f t="shared" si="2"/>
        <v>31.177141404536485</v>
      </c>
      <c r="U7" s="15">
        <f t="shared" si="3"/>
        <v>79.967730111449896</v>
      </c>
    </row>
    <row r="8" spans="1:21" x14ac:dyDescent="0.3">
      <c r="A8" t="s">
        <v>36</v>
      </c>
      <c r="B8" s="9">
        <v>206</v>
      </c>
      <c r="C8" s="20">
        <v>19.600000000000001</v>
      </c>
      <c r="D8" s="12">
        <v>-66.599999999999994</v>
      </c>
      <c r="E8" s="12">
        <v>-9.6</v>
      </c>
      <c r="F8" s="3">
        <v>6.52</v>
      </c>
      <c r="G8" s="19">
        <v>0.02</v>
      </c>
      <c r="H8" s="1">
        <v>21.2</v>
      </c>
      <c r="I8" s="1">
        <v>3.1</v>
      </c>
      <c r="J8" s="2">
        <v>63</v>
      </c>
      <c r="K8" s="1">
        <v>15.8</v>
      </c>
      <c r="L8" s="1">
        <v>30.6</v>
      </c>
      <c r="M8" s="1">
        <v>7.76</v>
      </c>
      <c r="N8" s="1">
        <v>0.43</v>
      </c>
      <c r="O8" s="1">
        <v>47.5</v>
      </c>
      <c r="P8">
        <v>192</v>
      </c>
      <c r="R8" s="15">
        <f t="shared" si="0"/>
        <v>264.72297522120527</v>
      </c>
      <c r="S8" s="15">
        <f t="shared" si="1"/>
        <v>252.0274214770385</v>
      </c>
      <c r="T8" s="15">
        <f t="shared" si="2"/>
        <v>37.215290341536388</v>
      </c>
      <c r="U8" s="15">
        <f t="shared" si="3"/>
        <v>80.375150928964217</v>
      </c>
    </row>
    <row r="9" spans="1:21" x14ac:dyDescent="0.3">
      <c r="A9" t="s">
        <v>11</v>
      </c>
      <c r="B9" s="9">
        <v>207</v>
      </c>
      <c r="C9" s="20">
        <v>20.7</v>
      </c>
      <c r="D9" s="12">
        <v>-67.099999999999994</v>
      </c>
      <c r="E9" s="12">
        <v>-10</v>
      </c>
      <c r="F9" s="3">
        <v>6.21</v>
      </c>
      <c r="G9" s="19">
        <v>0.01</v>
      </c>
      <c r="H9" s="1">
        <v>21.794</v>
      </c>
      <c r="I9" s="1">
        <v>2.0074333333333332</v>
      </c>
      <c r="J9" s="2">
        <v>50.942</v>
      </c>
      <c r="K9" s="1">
        <v>11.521333333333335</v>
      </c>
      <c r="L9" s="1">
        <v>39.699916666666674</v>
      </c>
      <c r="M9">
        <v>6.6</v>
      </c>
      <c r="N9" s="3" t="s">
        <v>12</v>
      </c>
      <c r="O9">
        <v>59.6</v>
      </c>
      <c r="P9">
        <v>141</v>
      </c>
      <c r="R9" s="15">
        <f t="shared" si="0"/>
        <v>225.97766740765604</v>
      </c>
      <c r="S9" s="15">
        <f t="shared" si="1"/>
        <v>210.18657323845781</v>
      </c>
      <c r="T9" s="15">
        <f t="shared" si="2"/>
        <v>32.058988714932184</v>
      </c>
      <c r="U9" s="15">
        <f t="shared" si="3"/>
        <v>91.501060208083459</v>
      </c>
    </row>
    <row r="10" spans="1:21" x14ac:dyDescent="0.3">
      <c r="A10" t="s">
        <v>37</v>
      </c>
      <c r="B10" s="9">
        <v>208</v>
      </c>
      <c r="C10" s="20">
        <v>21.7</v>
      </c>
      <c r="D10" s="12">
        <v>-66.7</v>
      </c>
      <c r="E10" s="12">
        <v>-9.6999999999999993</v>
      </c>
      <c r="F10" s="3">
        <v>6.49</v>
      </c>
      <c r="G10" s="19">
        <v>0.01</v>
      </c>
      <c r="H10" s="1">
        <v>37.200000000000003</v>
      </c>
      <c r="I10" s="1">
        <v>3.4</v>
      </c>
      <c r="J10" s="2">
        <v>83</v>
      </c>
      <c r="K10" s="1">
        <v>17.399999999999999</v>
      </c>
      <c r="L10" s="1">
        <v>38.799999999999997</v>
      </c>
      <c r="M10" s="1">
        <v>12.4</v>
      </c>
      <c r="N10" s="1">
        <v>0.66</v>
      </c>
      <c r="O10" s="1">
        <v>112.3</v>
      </c>
      <c r="P10">
        <v>183</v>
      </c>
      <c r="R10" s="15">
        <f t="shared" si="0"/>
        <v>225.37507802520537</v>
      </c>
      <c r="S10" s="15">
        <f t="shared" si="1"/>
        <v>209.54127927718315</v>
      </c>
      <c r="T10" s="15">
        <f t="shared" si="2"/>
        <v>38.054245475266271</v>
      </c>
      <c r="U10" s="15">
        <f t="shared" si="3"/>
        <v>90.493150071136313</v>
      </c>
    </row>
    <row r="11" spans="1:21" x14ac:dyDescent="0.3">
      <c r="A11" t="s">
        <v>13</v>
      </c>
      <c r="B11" s="9">
        <v>209</v>
      </c>
      <c r="C11" s="20">
        <v>19.3</v>
      </c>
      <c r="D11" s="12">
        <v>-68.099999999999994</v>
      </c>
      <c r="E11" s="12">
        <v>-10</v>
      </c>
      <c r="F11" s="3">
        <v>6.25</v>
      </c>
      <c r="G11" s="19" t="s">
        <v>12</v>
      </c>
      <c r="H11" s="1">
        <v>21.388333333333332</v>
      </c>
      <c r="I11" s="1">
        <v>2.1565000000000003</v>
      </c>
      <c r="J11" s="2">
        <v>38.592333333333336</v>
      </c>
      <c r="K11" s="1">
        <v>9.9081333333333337</v>
      </c>
      <c r="L11" s="1">
        <v>42.810574074074069</v>
      </c>
      <c r="M11">
        <v>7.7</v>
      </c>
      <c r="N11" s="3" t="s">
        <v>12</v>
      </c>
      <c r="O11">
        <v>52.7</v>
      </c>
      <c r="P11">
        <v>106</v>
      </c>
      <c r="R11" s="15">
        <f t="shared" si="0"/>
        <v>233.11203442049549</v>
      </c>
      <c r="S11" s="15">
        <f t="shared" si="1"/>
        <v>217.83911876000724</v>
      </c>
      <c r="T11" s="15">
        <f t="shared" si="2"/>
        <v>34.778356416265467</v>
      </c>
      <c r="U11" s="15">
        <f t="shared" si="3"/>
        <v>94.856900290677743</v>
      </c>
    </row>
    <row r="12" spans="1:21" x14ac:dyDescent="0.3">
      <c r="A12" t="s">
        <v>14</v>
      </c>
      <c r="B12" s="9">
        <v>210</v>
      </c>
      <c r="C12" s="20">
        <v>16.899999999999999</v>
      </c>
      <c r="D12" s="12">
        <v>-69.3</v>
      </c>
      <c r="E12" s="12">
        <v>-10.1</v>
      </c>
      <c r="F12" s="3">
        <v>6.11</v>
      </c>
      <c r="G12" s="19" t="s">
        <v>12</v>
      </c>
      <c r="H12" s="1">
        <v>17.741333333333333</v>
      </c>
      <c r="I12" s="1">
        <v>2.1167666666666669</v>
      </c>
      <c r="J12" s="2">
        <v>31.997666666666667</v>
      </c>
      <c r="K12" s="1">
        <v>8.3252666666666677</v>
      </c>
      <c r="L12" s="1">
        <v>46.300527777777781</v>
      </c>
      <c r="M12">
        <v>4.8</v>
      </c>
      <c r="N12" s="3" t="s">
        <v>12</v>
      </c>
      <c r="O12">
        <v>29.1</v>
      </c>
      <c r="P12">
        <v>107</v>
      </c>
      <c r="R12" s="15">
        <f t="shared" si="0"/>
        <v>246.95402736833273</v>
      </c>
      <c r="S12" s="15">
        <f t="shared" si="1"/>
        <v>232.75293595176686</v>
      </c>
      <c r="T12" s="15">
        <f t="shared" si="2"/>
        <v>36.060471933787198</v>
      </c>
      <c r="U12" s="15">
        <f t="shared" si="3"/>
        <v>98.409255068054108</v>
      </c>
    </row>
    <row r="13" spans="1:21" x14ac:dyDescent="0.3">
      <c r="A13" t="s">
        <v>15</v>
      </c>
      <c r="B13" s="9">
        <v>211</v>
      </c>
      <c r="C13" s="20">
        <v>14.5</v>
      </c>
      <c r="D13" s="12">
        <v>-70.2</v>
      </c>
      <c r="E13" s="12">
        <v>-10.199999999999999</v>
      </c>
      <c r="F13" s="3">
        <v>6.25</v>
      </c>
      <c r="G13" s="19">
        <v>0.01</v>
      </c>
      <c r="H13" s="1">
        <v>23.077666666666669</v>
      </c>
      <c r="I13" s="1">
        <v>2.2080666666666668</v>
      </c>
      <c r="J13" s="2">
        <v>47.395000000000003</v>
      </c>
      <c r="K13" s="1">
        <v>12.632666666666665</v>
      </c>
      <c r="L13" s="1">
        <v>45.333749999999995</v>
      </c>
      <c r="M13">
        <v>9.6</v>
      </c>
      <c r="N13" s="3" t="s">
        <v>12</v>
      </c>
      <c r="O13">
        <v>60.7</v>
      </c>
      <c r="P13">
        <v>135</v>
      </c>
      <c r="R13" s="15">
        <f t="shared" si="0"/>
        <v>228.95369867797791</v>
      </c>
      <c r="S13" s="15">
        <f t="shared" si="1"/>
        <v>213.37593572713195</v>
      </c>
      <c r="T13" s="15">
        <f t="shared" si="2"/>
        <v>32.963782068707928</v>
      </c>
      <c r="U13" s="15">
        <f t="shared" si="3"/>
        <v>97.446009287553636</v>
      </c>
    </row>
    <row r="14" spans="1:21" x14ac:dyDescent="0.3">
      <c r="A14" s="8" t="s">
        <v>40</v>
      </c>
      <c r="B14" s="9">
        <v>212</v>
      </c>
      <c r="C14" s="20">
        <v>23.8</v>
      </c>
      <c r="D14" s="12">
        <v>-64.8</v>
      </c>
      <c r="E14" s="12">
        <v>-9.5</v>
      </c>
      <c r="F14" s="3">
        <v>6.84</v>
      </c>
      <c r="G14" s="19">
        <v>8.0000000000000002E-3</v>
      </c>
      <c r="H14" s="1">
        <v>30.9</v>
      </c>
      <c r="I14" s="1">
        <v>2.8</v>
      </c>
      <c r="J14" s="2">
        <v>71</v>
      </c>
      <c r="K14" s="1">
        <v>46.5</v>
      </c>
      <c r="L14" s="1">
        <v>29.3</v>
      </c>
      <c r="M14" s="1">
        <v>19.57</v>
      </c>
      <c r="N14" s="1">
        <v>0.47</v>
      </c>
      <c r="O14" s="1">
        <v>116.95</v>
      </c>
      <c r="P14">
        <v>274</v>
      </c>
      <c r="R14" s="15">
        <f t="shared" si="0"/>
        <v>224.70831315724627</v>
      </c>
      <c r="S14" s="15">
        <f t="shared" si="1"/>
        <v>208.82745431209673</v>
      </c>
      <c r="T14" s="15">
        <f t="shared" si="2"/>
        <v>25.514799718927577</v>
      </c>
      <c r="U14" s="15">
        <f t="shared" si="3"/>
        <v>78.585672095951566</v>
      </c>
    </row>
    <row r="15" spans="1:21" x14ac:dyDescent="0.3">
      <c r="A15" s="8" t="s">
        <v>41</v>
      </c>
      <c r="B15" s="9">
        <v>213</v>
      </c>
      <c r="C15" s="20">
        <v>25.9</v>
      </c>
      <c r="D15" s="12">
        <v>-66.400000000000006</v>
      </c>
      <c r="E15" s="12">
        <v>-9.6999999999999993</v>
      </c>
      <c r="F15" s="3">
        <v>6.92</v>
      </c>
      <c r="G15" s="19">
        <v>0.01</v>
      </c>
      <c r="H15" s="1">
        <v>44.5</v>
      </c>
      <c r="I15" s="1">
        <v>2.9</v>
      </c>
      <c r="J15" s="2">
        <v>72</v>
      </c>
      <c r="K15" s="1">
        <v>43.4</v>
      </c>
      <c r="L15" s="1">
        <v>26.8</v>
      </c>
      <c r="M15" s="1">
        <v>28.8</v>
      </c>
      <c r="N15" s="1">
        <v>0.14000000000000001</v>
      </c>
      <c r="O15" s="1">
        <v>137.44999999999999</v>
      </c>
      <c r="P15">
        <v>250</v>
      </c>
      <c r="R15" s="15">
        <f t="shared" si="0"/>
        <v>200.43936801854989</v>
      </c>
      <c r="S15" s="15">
        <f t="shared" si="1"/>
        <v>182.98251081688232</v>
      </c>
      <c r="T15" s="15">
        <f t="shared" si="2"/>
        <v>26.741167716578445</v>
      </c>
      <c r="U15" s="15">
        <f t="shared" si="3"/>
        <v>74.965684129836234</v>
      </c>
    </row>
    <row r="16" spans="1:21" x14ac:dyDescent="0.3">
      <c r="A16" t="s">
        <v>52</v>
      </c>
      <c r="B16" s="9">
        <v>214</v>
      </c>
      <c r="C16" s="20">
        <v>24.9</v>
      </c>
      <c r="D16" s="12">
        <v>-66.8</v>
      </c>
      <c r="E16" s="12">
        <v>-9.6999999999999993</v>
      </c>
      <c r="F16" s="3">
        <v>6.87</v>
      </c>
      <c r="G16" s="19">
        <v>0.01</v>
      </c>
      <c r="H16" s="1">
        <v>33.362666666666662</v>
      </c>
      <c r="I16" s="1">
        <v>2.4822666666666664</v>
      </c>
      <c r="J16" s="2">
        <v>53.076666666666661</v>
      </c>
      <c r="K16" s="1">
        <v>10.0685</v>
      </c>
      <c r="L16" s="1">
        <v>36.331166666666668</v>
      </c>
      <c r="M16">
        <v>19</v>
      </c>
      <c r="N16" s="3" t="s">
        <v>12</v>
      </c>
      <c r="O16">
        <v>69</v>
      </c>
      <c r="P16">
        <v>138</v>
      </c>
      <c r="R16" s="15">
        <f t="shared" si="0"/>
        <v>209.90510357256306</v>
      </c>
      <c r="S16" s="15">
        <f t="shared" si="1"/>
        <v>193.03134641377454</v>
      </c>
      <c r="T16" s="15">
        <f t="shared" si="2"/>
        <v>37.273473340803719</v>
      </c>
      <c r="U16" s="15">
        <f t="shared" si="3"/>
        <v>87.63381293315598</v>
      </c>
    </row>
    <row r="17" spans="1:21" x14ac:dyDescent="0.3">
      <c r="A17" t="s">
        <v>16</v>
      </c>
      <c r="B17" s="9">
        <v>215</v>
      </c>
      <c r="C17" s="20">
        <v>24.9</v>
      </c>
      <c r="D17" s="12">
        <v>-87.3</v>
      </c>
      <c r="E17" s="12">
        <v>-11.6</v>
      </c>
      <c r="F17" s="3">
        <v>6.09</v>
      </c>
      <c r="G17" s="19">
        <v>0.05</v>
      </c>
      <c r="H17" s="2">
        <v>276.4133333333333</v>
      </c>
      <c r="I17" s="1">
        <v>12.166</v>
      </c>
      <c r="J17" s="2">
        <v>412.86333333333329</v>
      </c>
      <c r="K17" s="1">
        <v>172.40333333333334</v>
      </c>
      <c r="L17" s="1">
        <v>31.651277777777779</v>
      </c>
      <c r="M17">
        <v>37.4</v>
      </c>
      <c r="N17" s="3" t="s">
        <v>12</v>
      </c>
      <c r="O17">
        <v>2247</v>
      </c>
      <c r="P17">
        <v>45</v>
      </c>
      <c r="R17" s="15">
        <f t="shared" si="0"/>
        <v>174.46169170603667</v>
      </c>
      <c r="S17" s="15">
        <f t="shared" si="1"/>
        <v>155.60999147863839</v>
      </c>
      <c r="T17" s="15">
        <f t="shared" si="2"/>
        <v>40.516394865888174</v>
      </c>
      <c r="U17" s="15">
        <f t="shared" si="3"/>
        <v>81.780164448148696</v>
      </c>
    </row>
    <row r="18" spans="1:21" x14ac:dyDescent="0.3">
      <c r="A18" t="s">
        <v>17</v>
      </c>
      <c r="B18" s="10">
        <v>216</v>
      </c>
      <c r="C18" s="21">
        <v>16.600000000000001</v>
      </c>
      <c r="D18" s="12" t="s">
        <v>26</v>
      </c>
      <c r="E18" s="12" t="s">
        <v>26</v>
      </c>
      <c r="F18" s="3">
        <v>6.43</v>
      </c>
      <c r="G18" s="19">
        <v>0.06</v>
      </c>
      <c r="H18" s="2">
        <v>352.73</v>
      </c>
      <c r="I18" s="1">
        <v>6.1980333333333331</v>
      </c>
      <c r="J18" s="2">
        <v>564.79666666666662</v>
      </c>
      <c r="K18" s="1">
        <v>155.47666666666666</v>
      </c>
      <c r="L18" s="1">
        <v>22.901083333333336</v>
      </c>
      <c r="M18">
        <v>585</v>
      </c>
      <c r="N18">
        <v>0.05</v>
      </c>
      <c r="O18">
        <v>1633</v>
      </c>
      <c r="P18">
        <v>131</v>
      </c>
      <c r="R18" s="15">
        <f t="shared" si="0"/>
        <v>123.55499373203583</v>
      </c>
      <c r="S18" s="15">
        <f t="shared" si="1"/>
        <v>102.82741197940544</v>
      </c>
      <c r="T18" s="15">
        <f t="shared" si="2"/>
        <v>28.906789764650171</v>
      </c>
      <c r="U18" s="15">
        <f t="shared" si="3"/>
        <v>68.762609775274314</v>
      </c>
    </row>
    <row r="19" spans="1:21" x14ac:dyDescent="0.3">
      <c r="A19" t="s">
        <v>18</v>
      </c>
      <c r="B19" s="10">
        <v>217</v>
      </c>
      <c r="C19" s="21">
        <v>10.7</v>
      </c>
      <c r="D19" s="12" t="s">
        <v>26</v>
      </c>
      <c r="E19" s="12" t="s">
        <v>26</v>
      </c>
      <c r="F19" s="3">
        <v>6.67</v>
      </c>
      <c r="G19" s="19">
        <v>0.05</v>
      </c>
      <c r="H19" s="2">
        <v>228.76</v>
      </c>
      <c r="I19" s="1">
        <v>6.1984666666666675</v>
      </c>
      <c r="J19" s="2">
        <v>222.10333333333335</v>
      </c>
      <c r="K19" s="1">
        <v>114.39</v>
      </c>
      <c r="L19" s="1">
        <v>24.091731481481478</v>
      </c>
      <c r="M19">
        <v>604</v>
      </c>
      <c r="N19" s="3" t="s">
        <v>12</v>
      </c>
      <c r="O19">
        <v>450</v>
      </c>
      <c r="P19">
        <v>168</v>
      </c>
      <c r="R19" s="15">
        <f t="shared" si="0"/>
        <v>146.0412566715064</v>
      </c>
      <c r="S19" s="15">
        <f t="shared" si="1"/>
        <v>126.00385846532612</v>
      </c>
      <c r="T19" s="15">
        <f t="shared" si="2"/>
        <v>31.688060669835068</v>
      </c>
      <c r="U19" s="15">
        <f t="shared" si="3"/>
        <v>70.738085974933881</v>
      </c>
    </row>
    <row r="20" spans="1:21" x14ac:dyDescent="0.3">
      <c r="A20" t="s">
        <v>19</v>
      </c>
      <c r="B20" s="10">
        <v>218</v>
      </c>
      <c r="C20" s="21"/>
      <c r="D20" s="12" t="s">
        <v>26</v>
      </c>
      <c r="E20" s="12" t="s">
        <v>26</v>
      </c>
      <c r="F20" s="3">
        <v>6.83</v>
      </c>
      <c r="G20" s="19">
        <v>0.02</v>
      </c>
      <c r="H20" s="1">
        <v>41.350666666666662</v>
      </c>
      <c r="I20" s="1">
        <v>3.0785</v>
      </c>
      <c r="J20" s="2">
        <v>124.61666666666667</v>
      </c>
      <c r="K20" s="1">
        <v>67.203333333333333</v>
      </c>
      <c r="L20" s="1">
        <v>16.361929629629632</v>
      </c>
      <c r="M20">
        <v>23.8</v>
      </c>
      <c r="N20">
        <v>0.3</v>
      </c>
      <c r="O20">
        <v>354</v>
      </c>
      <c r="P20">
        <v>274</v>
      </c>
      <c r="R20" s="15">
        <f t="shared" si="0"/>
        <v>209.95023116830873</v>
      </c>
      <c r="S20" s="15">
        <f t="shared" si="1"/>
        <v>193.0793503926721</v>
      </c>
      <c r="T20" s="15">
        <f t="shared" si="2"/>
        <v>23.955449126244616</v>
      </c>
      <c r="U20" s="15">
        <f t="shared" si="3"/>
        <v>56.211650457048449</v>
      </c>
    </row>
    <row r="21" spans="1:21" x14ac:dyDescent="0.3">
      <c r="A21" s="8" t="s">
        <v>38</v>
      </c>
      <c r="B21" s="10">
        <v>219</v>
      </c>
      <c r="C21" s="21">
        <v>17.899999999999999</v>
      </c>
      <c r="D21" s="12" t="s">
        <v>26</v>
      </c>
      <c r="E21" s="12" t="s">
        <v>26</v>
      </c>
      <c r="F21" s="3">
        <v>6.83</v>
      </c>
      <c r="G21" s="19">
        <v>1.9E-2</v>
      </c>
      <c r="H21" s="1">
        <v>42.6</v>
      </c>
      <c r="I21" s="1">
        <v>3.8</v>
      </c>
      <c r="J21" s="2">
        <v>163</v>
      </c>
      <c r="K21" s="1">
        <v>72.3</v>
      </c>
      <c r="L21" s="1">
        <v>27.3</v>
      </c>
      <c r="M21" s="1">
        <v>27.14</v>
      </c>
      <c r="N21" s="1">
        <v>0.69</v>
      </c>
      <c r="O21" s="1">
        <v>442.3</v>
      </c>
      <c r="P21">
        <v>259</v>
      </c>
      <c r="R21" s="15">
        <f t="shared" si="0"/>
        <v>223.49488851930903</v>
      </c>
      <c r="S21" s="15">
        <f t="shared" si="1"/>
        <v>207.52890509907462</v>
      </c>
      <c r="T21" s="15">
        <f t="shared" si="2"/>
        <v>27.008753233738332</v>
      </c>
      <c r="U21" s="15">
        <f t="shared" si="3"/>
        <v>75.709833943146862</v>
      </c>
    </row>
    <row r="22" spans="1:21" x14ac:dyDescent="0.3">
      <c r="A22" t="s">
        <v>20</v>
      </c>
      <c r="B22" s="10">
        <v>220</v>
      </c>
      <c r="C22" s="21">
        <v>15.4</v>
      </c>
      <c r="D22" s="12" t="s">
        <v>26</v>
      </c>
      <c r="E22" s="12" t="s">
        <v>26</v>
      </c>
      <c r="F22" s="3">
        <v>6.75</v>
      </c>
      <c r="G22" s="19">
        <v>0.02</v>
      </c>
      <c r="H22" s="1">
        <v>41.916666666666664</v>
      </c>
      <c r="I22" s="1">
        <v>2.9039666666666673</v>
      </c>
      <c r="J22" s="2">
        <v>125.43333333333332</v>
      </c>
      <c r="K22" s="1">
        <v>66.296666666666667</v>
      </c>
      <c r="L22" s="1">
        <v>23.424398148148146</v>
      </c>
      <c r="M22">
        <v>34.299999999999997</v>
      </c>
      <c r="N22">
        <v>0.3</v>
      </c>
      <c r="O22">
        <v>315</v>
      </c>
      <c r="P22">
        <v>315</v>
      </c>
      <c r="R22" s="15">
        <f t="shared" si="0"/>
        <v>204.76254048671086</v>
      </c>
      <c r="S22" s="15">
        <f t="shared" si="1"/>
        <v>187.56700395120322</v>
      </c>
      <c r="T22" s="15">
        <f t="shared" si="2"/>
        <v>23.062401497662108</v>
      </c>
      <c r="U22" s="15">
        <f t="shared" si="3"/>
        <v>69.640417423691588</v>
      </c>
    </row>
    <row r="23" spans="1:21" x14ac:dyDescent="0.3">
      <c r="A23" t="s">
        <v>21</v>
      </c>
      <c r="B23" s="10">
        <v>221</v>
      </c>
      <c r="C23" s="21"/>
      <c r="D23" s="12" t="s">
        <v>26</v>
      </c>
      <c r="E23" s="12" t="s">
        <v>26</v>
      </c>
      <c r="F23" s="3">
        <v>7.11</v>
      </c>
      <c r="G23" s="19">
        <v>0.03</v>
      </c>
      <c r="H23" s="1">
        <v>42.632333333333335</v>
      </c>
      <c r="I23" s="1">
        <v>10.179666666666666</v>
      </c>
      <c r="J23" s="2">
        <v>131.72666666666666</v>
      </c>
      <c r="K23" s="1">
        <v>71.888000000000005</v>
      </c>
      <c r="L23" s="1">
        <v>30.731555555555559</v>
      </c>
      <c r="M23">
        <v>62.9</v>
      </c>
      <c r="N23" s="3" t="s">
        <v>12</v>
      </c>
      <c r="O23">
        <v>325</v>
      </c>
      <c r="P23">
        <v>267</v>
      </c>
      <c r="R23" s="15">
        <f t="shared" si="0"/>
        <v>313.00200262989904</v>
      </c>
      <c r="S23" s="15">
        <f t="shared" si="1"/>
        <v>305.14574527609147</v>
      </c>
      <c r="T23" s="15">
        <f t="shared" si="2"/>
        <v>45.614239617746989</v>
      </c>
      <c r="U23" s="15">
        <f t="shared" si="3"/>
        <v>80.552975202354844</v>
      </c>
    </row>
    <row r="24" spans="1:21" x14ac:dyDescent="0.3">
      <c r="A24" t="s">
        <v>22</v>
      </c>
      <c r="B24" s="10">
        <v>222</v>
      </c>
      <c r="C24" s="21">
        <v>14.7</v>
      </c>
      <c r="D24" s="12" t="s">
        <v>26</v>
      </c>
      <c r="E24" s="12" t="s">
        <v>26</v>
      </c>
      <c r="F24" s="3" t="s">
        <v>26</v>
      </c>
      <c r="G24" s="19">
        <v>0.02</v>
      </c>
      <c r="H24" s="1">
        <v>42.180666666666667</v>
      </c>
      <c r="I24" s="1">
        <v>5.5533666666666655</v>
      </c>
      <c r="J24" s="2">
        <v>120.96</v>
      </c>
      <c r="K24" s="1">
        <v>81.346666666666678</v>
      </c>
      <c r="L24" s="1">
        <v>19.859226851851854</v>
      </c>
      <c r="M24">
        <v>49.6</v>
      </c>
      <c r="N24" s="3" t="s">
        <v>12</v>
      </c>
      <c r="O24">
        <v>329</v>
      </c>
      <c r="P24" s="3" t="s">
        <v>26</v>
      </c>
      <c r="Q24" s="3"/>
      <c r="R24" s="15">
        <f t="shared" si="0"/>
        <v>255.40518272857946</v>
      </c>
      <c r="S24" s="15">
        <f t="shared" si="1"/>
        <v>241.90188452525388</v>
      </c>
      <c r="T24" s="15">
        <f t="shared" si="2"/>
        <v>32.799220873818285</v>
      </c>
      <c r="U24" s="15">
        <f t="shared" si="3"/>
        <v>63.327680579988282</v>
      </c>
    </row>
    <row r="25" spans="1:21" x14ac:dyDescent="0.3">
      <c r="A25" t="s">
        <v>23</v>
      </c>
      <c r="B25" s="10">
        <v>223</v>
      </c>
      <c r="C25" s="21">
        <v>16.600000000000001</v>
      </c>
      <c r="D25" s="12" t="s">
        <v>26</v>
      </c>
      <c r="E25" s="12" t="s">
        <v>26</v>
      </c>
      <c r="F25" s="3">
        <v>7.07</v>
      </c>
      <c r="G25" s="19">
        <v>0.02</v>
      </c>
      <c r="H25" s="2">
        <v>114.72333333333333</v>
      </c>
      <c r="I25" s="1">
        <v>1.4575666666666669</v>
      </c>
      <c r="J25" s="2">
        <v>33.757333333333335</v>
      </c>
      <c r="K25" s="1">
        <v>21.037666666666667</v>
      </c>
      <c r="L25" s="1">
        <v>20.608194444444443</v>
      </c>
      <c r="M25">
        <v>27.3</v>
      </c>
      <c r="N25" s="1">
        <v>1</v>
      </c>
      <c r="O25">
        <v>127</v>
      </c>
      <c r="P25">
        <v>252</v>
      </c>
      <c r="R25" s="15">
        <f t="shared" si="0"/>
        <v>108.23727536845314</v>
      </c>
      <c r="S25" s="15">
        <f t="shared" si="1"/>
        <v>87.163242863640278</v>
      </c>
      <c r="T25" s="15">
        <f t="shared" si="2"/>
        <v>21.083505716706611</v>
      </c>
      <c r="U25" s="15">
        <f t="shared" si="3"/>
        <v>64.722778584857622</v>
      </c>
    </row>
    <row r="26" spans="1:21" x14ac:dyDescent="0.3">
      <c r="A26" t="s">
        <v>24</v>
      </c>
      <c r="B26" s="10">
        <v>224</v>
      </c>
      <c r="C26" s="21">
        <v>18.899999999999999</v>
      </c>
      <c r="D26" s="12" t="s">
        <v>26</v>
      </c>
      <c r="E26" s="12" t="s">
        <v>26</v>
      </c>
      <c r="F26" s="3" t="s">
        <v>26</v>
      </c>
      <c r="G26" s="19">
        <v>0.02</v>
      </c>
      <c r="H26" s="1">
        <v>42.688000000000002</v>
      </c>
      <c r="I26" s="1">
        <v>2.3052666666666664</v>
      </c>
      <c r="J26" s="2">
        <v>78.269000000000005</v>
      </c>
      <c r="K26" s="1">
        <v>50.842666666666666</v>
      </c>
      <c r="L26" s="1">
        <v>23.196962962962967</v>
      </c>
      <c r="M26">
        <v>39.700000000000003</v>
      </c>
      <c r="N26" s="3" t="s">
        <v>12</v>
      </c>
      <c r="O26">
        <v>156</v>
      </c>
      <c r="P26" s="3" t="s">
        <v>26</v>
      </c>
      <c r="Q26" s="3"/>
      <c r="R26" s="15">
        <f t="shared" si="0"/>
        <v>187.63331010098449</v>
      </c>
      <c r="S26" s="15">
        <f t="shared" si="1"/>
        <v>169.4513914192496</v>
      </c>
      <c r="T26" s="15">
        <f t="shared" si="2"/>
        <v>21.377077807889236</v>
      </c>
      <c r="U26" s="15">
        <f t="shared" si="3"/>
        <v>69.260799629900816</v>
      </c>
    </row>
    <row r="27" spans="1:21" x14ac:dyDescent="0.3">
      <c r="A27" s="8" t="s">
        <v>39</v>
      </c>
      <c r="B27" s="10">
        <v>225</v>
      </c>
      <c r="C27" s="21">
        <v>17.7</v>
      </c>
      <c r="D27" s="12" t="s">
        <v>26</v>
      </c>
      <c r="E27" s="12" t="s">
        <v>26</v>
      </c>
      <c r="F27" s="3">
        <v>6.88</v>
      </c>
      <c r="G27" s="19">
        <v>2.1999999999999999E-2</v>
      </c>
      <c r="H27" s="1">
        <v>47</v>
      </c>
      <c r="I27" s="1">
        <v>2.6</v>
      </c>
      <c r="J27" s="2">
        <v>100</v>
      </c>
      <c r="K27" s="1">
        <v>70</v>
      </c>
      <c r="L27" s="1">
        <v>18.399999999999999</v>
      </c>
      <c r="M27" s="1">
        <v>37.5</v>
      </c>
      <c r="N27" s="1">
        <v>0.34</v>
      </c>
      <c r="O27" s="1">
        <v>258</v>
      </c>
      <c r="P27" s="13">
        <v>282</v>
      </c>
      <c r="Q27" s="11"/>
      <c r="R27" s="15">
        <f t="shared" si="0"/>
        <v>189.2355992889116</v>
      </c>
      <c r="S27" s="15">
        <f t="shared" si="1"/>
        <v>171.1404014942334</v>
      </c>
      <c r="T27" s="15">
        <f t="shared" si="2"/>
        <v>20.703333316110161</v>
      </c>
      <c r="U27" s="15">
        <f t="shared" si="3"/>
        <v>60.487706041619504</v>
      </c>
    </row>
    <row r="28" spans="1:21" x14ac:dyDescent="0.3">
      <c r="A28" t="s">
        <v>25</v>
      </c>
      <c r="B28" s="10">
        <v>226</v>
      </c>
      <c r="C28" s="21">
        <v>17.2</v>
      </c>
      <c r="D28" s="12" t="s">
        <v>26</v>
      </c>
      <c r="E28" s="12" t="s">
        <v>26</v>
      </c>
      <c r="F28" s="3">
        <v>7.41</v>
      </c>
      <c r="G28" s="19">
        <v>0.01</v>
      </c>
      <c r="H28" s="2">
        <v>102.28333333333333</v>
      </c>
      <c r="I28" s="1">
        <v>1.8513333333333333</v>
      </c>
      <c r="J28" s="2">
        <v>54.428333333333335</v>
      </c>
      <c r="K28" s="1">
        <v>9.4302333333333337</v>
      </c>
      <c r="L28" s="1">
        <v>9.6803972222222221</v>
      </c>
      <c r="M28">
        <v>15.1</v>
      </c>
      <c r="N28" s="3" t="s">
        <v>12</v>
      </c>
      <c r="O28">
        <v>312</v>
      </c>
      <c r="P28">
        <v>36.4</v>
      </c>
      <c r="R28" s="15">
        <f t="shared" si="0"/>
        <v>125.01618970141442</v>
      </c>
      <c r="S28" s="15">
        <f t="shared" si="1"/>
        <v>104.32687139136817</v>
      </c>
      <c r="T28" s="15">
        <f t="shared" si="2"/>
        <v>32.411112085593913</v>
      </c>
      <c r="U28" s="15">
        <f t="shared" si="3"/>
        <v>38.362212126805446</v>
      </c>
    </row>
    <row r="29" spans="1:21" x14ac:dyDescent="0.3">
      <c r="A29" t="s">
        <v>42</v>
      </c>
      <c r="F29" s="3" t="s">
        <v>26</v>
      </c>
      <c r="G29" s="19" t="s">
        <v>12</v>
      </c>
      <c r="H29" s="1">
        <v>0.06</v>
      </c>
      <c r="I29" s="1">
        <v>0.06</v>
      </c>
      <c r="J29" s="2">
        <v>0.06</v>
      </c>
      <c r="K29" s="1">
        <v>0.01</v>
      </c>
      <c r="L29" s="12" t="s">
        <v>12</v>
      </c>
      <c r="M29" s="1">
        <v>0.02</v>
      </c>
      <c r="N29">
        <v>0.3</v>
      </c>
      <c r="O29" s="1">
        <v>0.23</v>
      </c>
      <c r="P29" s="3" t="s">
        <v>26</v>
      </c>
      <c r="Q29" s="3"/>
      <c r="R29" s="16"/>
      <c r="S29" s="16"/>
      <c r="T29" s="16"/>
      <c r="U29" s="16"/>
    </row>
    <row r="30" spans="1:21" x14ac:dyDescent="0.3">
      <c r="N30" s="3" t="s">
        <v>32</v>
      </c>
    </row>
    <row r="31" spans="1:21" x14ac:dyDescent="0.3">
      <c r="N31" s="3" t="s">
        <v>33</v>
      </c>
    </row>
  </sheetData>
  <mergeCells count="1">
    <mergeCell ref="R1:U1"/>
  </mergeCells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Simmons</dc:creator>
  <cp:lastModifiedBy>Greg</cp:lastModifiedBy>
  <dcterms:created xsi:type="dcterms:W3CDTF">2017-03-28T20:20:47Z</dcterms:created>
  <dcterms:modified xsi:type="dcterms:W3CDTF">2017-05-13T18:52:07Z</dcterms:modified>
</cp:coreProperties>
</file>