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P\Desktop\"/>
    </mc:Choice>
  </mc:AlternateContent>
  <bookViews>
    <workbookView xWindow="0" yWindow="0" windowWidth="25200" windowHeight="11985" activeTab="1"/>
  </bookViews>
  <sheets>
    <sheet name="Sheet1" sheetId="1" r:id="rId1"/>
    <sheet name="Anal-Used" sheetId="2" r:id="rId2"/>
    <sheet name="Incomplete-Suspect"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3" l="1"/>
  <c r="BL24" i="3" l="1"/>
  <c r="BJ24" i="3"/>
  <c r="W126" i="2" l="1"/>
  <c r="H114" i="2"/>
  <c r="H112" i="2"/>
  <c r="H116" i="2"/>
  <c r="H113" i="2"/>
  <c r="H111" i="2"/>
  <c r="H117" i="2"/>
</calcChain>
</file>

<file path=xl/sharedStrings.xml><?xml version="1.0" encoding="utf-8"?>
<sst xmlns="http://schemas.openxmlformats.org/spreadsheetml/2006/main" count="3189" uniqueCount="933">
  <si>
    <t>Name</t>
  </si>
  <si>
    <t>Area</t>
  </si>
  <si>
    <t>Samp_No</t>
  </si>
  <si>
    <t>Visit</t>
  </si>
  <si>
    <t>Date</t>
  </si>
  <si>
    <t>UTM_E_WGS84</t>
  </si>
  <si>
    <t>UTM_N_WGS84</t>
  </si>
  <si>
    <t>Type</t>
  </si>
  <si>
    <t>Temp_C</t>
  </si>
  <si>
    <t>Diamond A Ranch-1</t>
  </si>
  <si>
    <t>Gabbs Valley</t>
  </si>
  <si>
    <t>GB-12</t>
  </si>
  <si>
    <t>Well</t>
  </si>
  <si>
    <t>Diamond A Ranch-2</t>
  </si>
  <si>
    <t>no sample</t>
  </si>
  <si>
    <t>Diamond A Ranch-3</t>
  </si>
  <si>
    <t>GB-09</t>
  </si>
  <si>
    <t>Diamond A Ranch-4</t>
  </si>
  <si>
    <t>GB-11</t>
  </si>
  <si>
    <t>Diamond A Ranch-5</t>
  </si>
  <si>
    <t>GB-10</t>
  </si>
  <si>
    <t>Telephone Well</t>
  </si>
  <si>
    <t>Granite Springs Valley</t>
  </si>
  <si>
    <t>GSV-1</t>
  </si>
  <si>
    <t>?</t>
  </si>
  <si>
    <t>GSV-1a</t>
  </si>
  <si>
    <t>Bluewing spring</t>
  </si>
  <si>
    <t>NA</t>
  </si>
  <si>
    <t>Spring</t>
  </si>
  <si>
    <t>Lipera Well</t>
  </si>
  <si>
    <t>GSV-2</t>
  </si>
  <si>
    <t>well</t>
  </si>
  <si>
    <t>Granite Spring</t>
  </si>
  <si>
    <t>GSV-3</t>
  </si>
  <si>
    <t>Seep</t>
  </si>
  <si>
    <t>Cottonwood Spring</t>
  </si>
  <si>
    <t>GSV-4</t>
  </si>
  <si>
    <t>C-Punch Ranch</t>
  </si>
  <si>
    <t>irrigation wells</t>
  </si>
  <si>
    <t>Porter Spring</t>
  </si>
  <si>
    <t>GSV-6</t>
  </si>
  <si>
    <t>spring</t>
  </si>
  <si>
    <t>GSV-7</t>
  </si>
  <si>
    <t>Warm water Well</t>
  </si>
  <si>
    <t>GSV-10</t>
  </si>
  <si>
    <t>GSV-11</t>
  </si>
  <si>
    <t>GSV-12</t>
  </si>
  <si>
    <t>Didn't analyze</t>
  </si>
  <si>
    <t>GSV-13</t>
  </si>
  <si>
    <t>Vernon #1</t>
  </si>
  <si>
    <t>GSV-14</t>
  </si>
  <si>
    <t>Barr Well</t>
  </si>
  <si>
    <t>Wellington</t>
  </si>
  <si>
    <t>WG-1</t>
  </si>
  <si>
    <t>Residential well</t>
  </si>
  <si>
    <t>cold</t>
  </si>
  <si>
    <t>Brooks Well</t>
  </si>
  <si>
    <t>WG-2</t>
  </si>
  <si>
    <t>Cold Spring</t>
  </si>
  <si>
    <t>Nevada Hot Spring</t>
  </si>
  <si>
    <t>Previous geothermal well - located east of point (chain up area)</t>
  </si>
  <si>
    <t>Dawn Hart Well</t>
  </si>
  <si>
    <t>Dun Glenn</t>
  </si>
  <si>
    <t>DG-1</t>
  </si>
  <si>
    <t>Water Well - database</t>
  </si>
  <si>
    <t>Well?</t>
  </si>
  <si>
    <t>Nothing</t>
  </si>
  <si>
    <t>Well in Corn Field</t>
  </si>
  <si>
    <t>Crescent Valley</t>
  </si>
  <si>
    <t>Not flowing</t>
  </si>
  <si>
    <t>Seep - HSP</t>
  </si>
  <si>
    <t>no flow</t>
  </si>
  <si>
    <t>Crescent Valley Well</t>
  </si>
  <si>
    <t>Dann HS</t>
  </si>
  <si>
    <t>CV-21</t>
  </si>
  <si>
    <t>Duff Spring</t>
  </si>
  <si>
    <t>Cold</t>
  </si>
  <si>
    <t>Warm Well near Dann HS</t>
  </si>
  <si>
    <t>Duff Spring Well</t>
  </si>
  <si>
    <t>Dry</t>
  </si>
  <si>
    <t>Stock Tank 1</t>
  </si>
  <si>
    <t>Louden Spring-HSP</t>
  </si>
  <si>
    <t>HS-HSP</t>
  </si>
  <si>
    <t>HSP HS w/no Li</t>
  </si>
  <si>
    <t>CV-20</t>
  </si>
  <si>
    <t>Cold Spr S of HSP</t>
  </si>
  <si>
    <t>Seep7</t>
  </si>
  <si>
    <t>Seep 9</t>
  </si>
  <si>
    <t>Spring 6</t>
  </si>
  <si>
    <t>Spring 5</t>
  </si>
  <si>
    <t>Seep?</t>
  </si>
  <si>
    <t>near Duff Spring</t>
  </si>
  <si>
    <t>Spring?</t>
  </si>
  <si>
    <t>Hot Spring</t>
  </si>
  <si>
    <t>Spr?</t>
  </si>
  <si>
    <t>Dry?</t>
  </si>
  <si>
    <t>Warm Spring HSP</t>
  </si>
  <si>
    <t>Frenchie(?) well</t>
  </si>
  <si>
    <t>CV-23</t>
  </si>
  <si>
    <t>Stock tank to N of CV-23</t>
  </si>
  <si>
    <t>Cold Spring up Range</t>
  </si>
  <si>
    <t>CV-24</t>
  </si>
  <si>
    <t>Next Spr to S of CV-24</t>
  </si>
  <si>
    <t>HSP - Barrick property</t>
  </si>
  <si>
    <t>CV-25</t>
  </si>
  <si>
    <t>Flowing Well</t>
  </si>
  <si>
    <t>CV-22</t>
  </si>
  <si>
    <t>Three Points</t>
  </si>
  <si>
    <t>Seep 5</t>
  </si>
  <si>
    <t>Seep5</t>
  </si>
  <si>
    <t>dry</t>
  </si>
  <si>
    <t>Center Basin Seep</t>
  </si>
  <si>
    <t>CV-28</t>
  </si>
  <si>
    <t>seep</t>
  </si>
  <si>
    <t>CV-26 (CVEM-6)</t>
  </si>
  <si>
    <t>Norther CV</t>
  </si>
  <si>
    <t>CV-27</t>
  </si>
  <si>
    <t>CVEM-3</t>
  </si>
  <si>
    <t>CVEM-4</t>
  </si>
  <si>
    <t>CVEM-12</t>
  </si>
  <si>
    <t>Draper Ranch</t>
  </si>
  <si>
    <t>Sou Hills</t>
  </si>
  <si>
    <t>diffuse</t>
  </si>
  <si>
    <t>pool</t>
  </si>
  <si>
    <t>Well-database</t>
  </si>
  <si>
    <t>Seven Devils HS</t>
  </si>
  <si>
    <t>Middle Pool</t>
  </si>
  <si>
    <t>Pool Outflow</t>
  </si>
  <si>
    <t>SE Pool</t>
  </si>
  <si>
    <t>SW Pool</t>
  </si>
  <si>
    <t>SH-1</t>
  </si>
  <si>
    <t>NE Pool</t>
  </si>
  <si>
    <t>deep</t>
  </si>
  <si>
    <t>NW Pool</t>
  </si>
  <si>
    <t>reeds</t>
  </si>
  <si>
    <t>Seven Devils Ranch</t>
  </si>
  <si>
    <t>SH-2</t>
  </si>
  <si>
    <t>7devag-1 (SH-2 dup)</t>
  </si>
  <si>
    <t>SH-3</t>
  </si>
  <si>
    <t>Monte Neva HS</t>
  </si>
  <si>
    <t>Steptoe Valley</t>
  </si>
  <si>
    <t>SV-1</t>
  </si>
  <si>
    <t>SITE_NAME</t>
  </si>
  <si>
    <t>Lab_No</t>
  </si>
  <si>
    <t>DATE</t>
  </si>
  <si>
    <t>ORIGINAL_SAMPLE_ID</t>
  </si>
  <si>
    <t>UTM-E_83</t>
  </si>
  <si>
    <t>UTM-N_83</t>
  </si>
  <si>
    <t>Elev</t>
  </si>
  <si>
    <t>TEMP_C</t>
  </si>
  <si>
    <t>Steam_Frac</t>
  </si>
  <si>
    <t>pH_FIELD</t>
  </si>
  <si>
    <t>LI_PPM</t>
  </si>
  <si>
    <t>NA_PPM</t>
  </si>
  <si>
    <t>K_PPM</t>
  </si>
  <si>
    <t>CA_PPM</t>
  </si>
  <si>
    <t>MG_PPM</t>
  </si>
  <si>
    <t>SIO2_PPM</t>
  </si>
  <si>
    <t>B_PPM</t>
  </si>
  <si>
    <t>CL_PPM</t>
  </si>
  <si>
    <t>F_PPM</t>
  </si>
  <si>
    <t>SO4_PPM</t>
  </si>
  <si>
    <t>HCO3_PPM</t>
  </si>
  <si>
    <t>CO3_PPM</t>
  </si>
  <si>
    <t>NH4</t>
  </si>
  <si>
    <t>AS_PPM</t>
  </si>
  <si>
    <t>RB_PPM</t>
  </si>
  <si>
    <t>CS_PPM</t>
  </si>
  <si>
    <t>SR_PPM</t>
  </si>
  <si>
    <t>BA_PPM</t>
  </si>
  <si>
    <t>FE_PPM</t>
  </si>
  <si>
    <t>MN_PPM</t>
  </si>
  <si>
    <t>CONDUCTIVITY_FIELD</t>
  </si>
  <si>
    <t>O18/O16 _H2O_</t>
  </si>
  <si>
    <t>DEUTERIUM</t>
  </si>
  <si>
    <t>AL_PPM</t>
  </si>
  <si>
    <t>SAMPLE_DEPTH_M</t>
  </si>
  <si>
    <t>TYPE_GEOTHERMAL_REGION</t>
  </si>
  <si>
    <t>TRS_CADASTRAL</t>
  </si>
  <si>
    <t>Range</t>
  </si>
  <si>
    <t>Section</t>
  </si>
  <si>
    <t>COUNTY</t>
  </si>
  <si>
    <t>TYPE_WATERTEMP</t>
  </si>
  <si>
    <t>TYPE_SITE</t>
  </si>
  <si>
    <t>FIELDNOTES_ALL</t>
  </si>
  <si>
    <t>CHARGE_BALANCE</t>
  </si>
  <si>
    <t>REFERENCE_ALL_CITATION</t>
  </si>
  <si>
    <t>Source</t>
  </si>
  <si>
    <t>ALKALINITY_LAB</t>
  </si>
  <si>
    <t>CHEMID</t>
  </si>
  <si>
    <t>Analysis</t>
  </si>
  <si>
    <t>Consider for</t>
  </si>
  <si>
    <t>Priority</t>
  </si>
  <si>
    <t>SamplePriority</t>
  </si>
  <si>
    <t>Site Priority</t>
  </si>
  <si>
    <t>Geothermom</t>
  </si>
  <si>
    <t xml:space="preserve">Rev_Bound </t>
  </si>
  <si>
    <t>CHARGE_BALANCE_INFO</t>
  </si>
  <si>
    <t>GEOTHERMOMETER_NKCa_C</t>
  </si>
  <si>
    <t>GEOTHERMOMETER_QUARTZ_C</t>
  </si>
  <si>
    <t>GEOTHERMOMETER_CHALCEDONY_C</t>
  </si>
  <si>
    <t>ID_NWIS</t>
  </si>
  <si>
    <t>LATITUDE_NAD83</t>
  </si>
  <si>
    <t>LONGITUDE_NAD83</t>
  </si>
  <si>
    <t>UTM-E (83)</t>
  </si>
  <si>
    <t>UTM-N (83)</t>
  </si>
  <si>
    <t>LOCALE</t>
  </si>
  <si>
    <t>REGION</t>
  </si>
  <si>
    <t>STATE</t>
  </si>
  <si>
    <t>MERIDIAN</t>
  </si>
  <si>
    <t>LOCATION_CERTAINTY</t>
  </si>
  <si>
    <t>LOCATION_CERTAINTY_INFO</t>
  </si>
  <si>
    <t>OLD_SITE_NAME</t>
  </si>
  <si>
    <t>TOTAL_DEPTH_M</t>
  </si>
  <si>
    <t>DEPTH_INFO</t>
  </si>
  <si>
    <t>pH_LAB</t>
  </si>
  <si>
    <t>pHPAPER</t>
  </si>
  <si>
    <t>pH_INFO</t>
  </si>
  <si>
    <t>CONDUCTIVITY_LAB</t>
  </si>
  <si>
    <t>TDS_LAB</t>
  </si>
  <si>
    <t>TDS_FIELD</t>
  </si>
  <si>
    <t>TDS_CALCULATED</t>
  </si>
  <si>
    <t>CARBONATE_HARDNESS</t>
  </si>
  <si>
    <t>NONCARBONATE_HARDNESS</t>
  </si>
  <si>
    <t>TOTAL_INORGANIC_CARBON</t>
  </si>
  <si>
    <t>ALKALINITY_FIELD</t>
  </si>
  <si>
    <t>ALKALINITY_INFO</t>
  </si>
  <si>
    <t>AG_PPM</t>
  </si>
  <si>
    <t>AU_PPM</t>
  </si>
  <si>
    <t>BE_PPM</t>
  </si>
  <si>
    <t>BI_PPM</t>
  </si>
  <si>
    <t>BR_PPM</t>
  </si>
  <si>
    <t>C13/C12</t>
  </si>
  <si>
    <t>C13/C12 _CO2_</t>
  </si>
  <si>
    <t>C14 _%MODERN_</t>
  </si>
  <si>
    <t>C14 _APPARENT_AGE_</t>
  </si>
  <si>
    <t>C2H6_PPM</t>
  </si>
  <si>
    <t>CD_PPM</t>
  </si>
  <si>
    <t>CO_PPM</t>
  </si>
  <si>
    <t>CO2_PPM</t>
  </si>
  <si>
    <t>CO2_PPM_DISS</t>
  </si>
  <si>
    <t>CO3_CORRECTED_PPM</t>
  </si>
  <si>
    <t>CO3_FIELD_PPM</t>
  </si>
  <si>
    <t>CO3_INFO</t>
  </si>
  <si>
    <t>CR_PPM</t>
  </si>
  <si>
    <t>CU_PPM</t>
  </si>
  <si>
    <t>FE_INFO</t>
  </si>
  <si>
    <t>HCO3_CORRECTED_PPM</t>
  </si>
  <si>
    <t>HCO3_FIELD_PPM</t>
  </si>
  <si>
    <t>HCO3_INFO</t>
  </si>
  <si>
    <t>HG_PPM</t>
  </si>
  <si>
    <t>I_PPM</t>
  </si>
  <si>
    <t>MO_PPM</t>
  </si>
  <si>
    <t>NI_PPM</t>
  </si>
  <si>
    <t>NO2_N__PPM</t>
  </si>
  <si>
    <t>NO3_N__INFO</t>
  </si>
  <si>
    <t>NO3_N__PPM</t>
  </si>
  <si>
    <t>O18/O16 _CO2_</t>
  </si>
  <si>
    <t>O18/O16 _NO3_</t>
  </si>
  <si>
    <t>O18/O16 _SO4_</t>
  </si>
  <si>
    <t>PB_PPM</t>
  </si>
  <si>
    <t>PO4_P__PPM</t>
  </si>
  <si>
    <t>S_PPM</t>
  </si>
  <si>
    <t>SB_PPM</t>
  </si>
  <si>
    <t>SE_PPM</t>
  </si>
  <si>
    <t>SI_PPM</t>
  </si>
  <si>
    <t>TRITIUM</t>
  </si>
  <si>
    <t>U_PPM</t>
  </si>
  <si>
    <t>V_PPM</t>
  </si>
  <si>
    <t>W_PPM</t>
  </si>
  <si>
    <t>ZN_PPM</t>
  </si>
  <si>
    <t>ZR_PPM</t>
  </si>
  <si>
    <t>Temp_PH</t>
  </si>
  <si>
    <t>GA_PPM</t>
  </si>
  <si>
    <t>SN_PPM</t>
  </si>
  <si>
    <t>TI_PPM</t>
  </si>
  <si>
    <t>VN_PPM</t>
  </si>
  <si>
    <t>TL_PPM</t>
  </si>
  <si>
    <t>F</t>
  </si>
  <si>
    <t>DS</t>
  </si>
  <si>
    <t>US Geothermal Data</t>
  </si>
  <si>
    <t>Warm Well - Dann Ranch</t>
  </si>
  <si>
    <t>Crescent Valley / Dann Ranch</t>
  </si>
  <si>
    <t>T29N R49E 34 NW</t>
  </si>
  <si>
    <t>Eureka</t>
  </si>
  <si>
    <t>Warm</t>
  </si>
  <si>
    <t>fair analysis</t>
  </si>
  <si>
    <t>N Cortez Mountains</t>
  </si>
  <si>
    <t>NV</t>
  </si>
  <si>
    <t>Mt. Diablo</t>
  </si>
  <si>
    <t>1A</t>
  </si>
  <si>
    <t>Location confirmed by GBCGE (UNR) field investigtion or USGS Topo Map</t>
  </si>
  <si>
    <t>lab</t>
  </si>
  <si>
    <t>Cottonwood Crk Sprg</t>
  </si>
  <si>
    <t>CC</t>
  </si>
  <si>
    <t>Dean Ranch</t>
  </si>
  <si>
    <t>DR</t>
  </si>
  <si>
    <t>Upper Spring</t>
  </si>
  <si>
    <t>cvus</t>
  </si>
  <si>
    <t>cvu</t>
  </si>
  <si>
    <t>CVFspring80</t>
  </si>
  <si>
    <t>CV80</t>
  </si>
  <si>
    <t>Dann Hot Spring</t>
  </si>
  <si>
    <t>T28N R49E 10 NW NW NE</t>
  </si>
  <si>
    <t>Hot</t>
  </si>
  <si>
    <t>Dewey Dann Ranch</t>
  </si>
  <si>
    <t>Well CV16-77</t>
  </si>
  <si>
    <t>CV16-77</t>
  </si>
  <si>
    <t>CVFspring73</t>
  </si>
  <si>
    <t>CV73</t>
  </si>
  <si>
    <t>HSP1</t>
  </si>
  <si>
    <t>CV #1</t>
  </si>
  <si>
    <t>h1</t>
  </si>
  <si>
    <t>Hot Spring - Hot Springs Point</t>
  </si>
  <si>
    <t>Crescent Valley / Hot Springs Point</t>
  </si>
  <si>
    <t>T29N R48E 11 NE NE</t>
  </si>
  <si>
    <t xml:space="preserve">SAMPLE INFORMATION:  CLEAR WHEN COLLECTED AND ANALYZED.;    LOCATION: SE 1/4 OF SE 1/4 OF SEC. 2, AND NE 1/4 OF NE 1/4 OF SEC. 11;  </t>
  </si>
  <si>
    <t>Hot Springs Point</t>
  </si>
  <si>
    <t>HOT SPRINGS POINT</t>
  </si>
  <si>
    <t>Fe(III)</t>
  </si>
  <si>
    <t>HSP4</t>
  </si>
  <si>
    <t>CV #4</t>
  </si>
  <si>
    <t>h4</t>
  </si>
  <si>
    <t>Lower Spring</t>
  </si>
  <si>
    <t>cvls</t>
  </si>
  <si>
    <t>cvl</t>
  </si>
  <si>
    <t>T29N R48E 2 SE</t>
  </si>
  <si>
    <t xml:space="preserve">SAMPLE INFORMATION:  CLEAR WHEN COLLECTED AND ANALYZED.;  </t>
  </si>
  <si>
    <t xml:space="preserve">SITE INFORMATION: TWO GROUPS OF HOT SPRINGS EXTEND ALONG RANGE FOR ONE MILE;    LOCATION: SOUTHERN OF 2 GROUPS 1/2 MI. NORTH OF SULPHUR DEPOSIT  IN CRESCENT VALLEY.;  </t>
  </si>
  <si>
    <t>HSP2</t>
  </si>
  <si>
    <t>CV #2</t>
  </si>
  <si>
    <t>h2</t>
  </si>
  <si>
    <t>HSP3</t>
  </si>
  <si>
    <t>CV #3</t>
  </si>
  <si>
    <t>h3</t>
  </si>
  <si>
    <t>CVFspring72</t>
  </si>
  <si>
    <t>CV72</t>
  </si>
  <si>
    <t>T29N R48E 1 SW</t>
  </si>
  <si>
    <t xml:space="preserve">USAGE:  WATER NOT SUITABLE FOR IRRIGATION OR DOMESTIC USES.;    SITE INFORMATION: FIVE MAJOR SPRINGS ON OR ADJACENT TO PROBABLE FAULT ZONE; SPRINGS FLOW FROM ALLUVIUM.;    SINTER/TUFA: CALCAREOUS SINTER BEING DEPOSTED.;  </t>
  </si>
  <si>
    <t>CV-02</t>
  </si>
  <si>
    <t>T29N R48E 11 NE</t>
  </si>
  <si>
    <t>Sampled by NBMG.  6" diameter clear hot water spring; cannot see bottom of hole.</t>
  </si>
  <si>
    <t>Shevenell, L., Coolbaugh, M., Penfield, R., 2009, personal communication, Nevada Bureau of Mines and Geology, University of Nevada, Reno.</t>
  </si>
  <si>
    <t>Flowing well</t>
  </si>
  <si>
    <t>10/9/2016</t>
  </si>
  <si>
    <t>&lt;0.10</t>
  </si>
  <si>
    <t>&lt;0.20</t>
  </si>
  <si>
    <t>&lt;1.0</t>
  </si>
  <si>
    <t>&lt;0.001</t>
  </si>
  <si>
    <t>&lt;0.045</t>
  </si>
  <si>
    <t>&lt;0.0010</t>
  </si>
  <si>
    <t>&lt;0.010</t>
  </si>
  <si>
    <t>&lt;0.020</t>
  </si>
  <si>
    <t>CV-01</t>
  </si>
  <si>
    <t xml:space="preserve">T29N R48E 1 </t>
  </si>
  <si>
    <t>Sampled by NBMG.  North-most spring on CV map - no GPS taken. Developed by PVC pipe into hillside sample from pipe.  Developed spring near house.</t>
  </si>
  <si>
    <t>GT109JR72</t>
  </si>
  <si>
    <t xml:space="preserve">SAMPLED FROM:  Orifice;  </t>
  </si>
  <si>
    <t>10/8/2016</t>
  </si>
  <si>
    <t>0.0032</t>
  </si>
  <si>
    <t>67-3</t>
  </si>
  <si>
    <t>67-3 flash corrected</t>
  </si>
  <si>
    <t>67-3f</t>
  </si>
  <si>
    <t>&lt;0.0020</t>
  </si>
  <si>
    <t>Frenchie Well</t>
  </si>
  <si>
    <t>12</t>
  </si>
  <si>
    <t>HS - HSP - Barrick</t>
  </si>
  <si>
    <t>0.076</t>
  </si>
  <si>
    <t>33</t>
  </si>
  <si>
    <t>HS HSP</t>
  </si>
  <si>
    <t>0.016</t>
  </si>
  <si>
    <t>Garside, L., 1994, Nevada Low-Temperature Geothermal Resource Assessment, Nevada Bureau of Mines and Geology, University of Nevada, Reno, Open-File Report 94-2 .</t>
  </si>
  <si>
    <t>insufficient chemistry; few or no analytes</t>
  </si>
  <si>
    <t>SPRING</t>
  </si>
  <si>
    <t>G280</t>
  </si>
  <si>
    <t>Shevenell, L. and Garside, L., 2005, Nevada Geothermal Resources, Nevada Bureau of Mines and Geology, University of Nevada, Reno, NBMG Map 141.</t>
  </si>
  <si>
    <t>CV-03</t>
  </si>
  <si>
    <t>T28N R49E 10 NW</t>
  </si>
  <si>
    <t xml:space="preserve">The spring flows from a rangefront fault into a stream with green/grey sediment, salt deposits, and red algae. Streamflow was captured by pipe and carried into a trough, also covered with red algae.  4ft -5ft tall grasses and cattails grew in the trough outflow where water was cool enough. Distinct sulfur smell. </t>
  </si>
  <si>
    <t>DR-01</t>
  </si>
  <si>
    <t>T28N R49E 10 NE 1/4 NW 1/4</t>
  </si>
  <si>
    <t>Note on samples collected: Instructed to leave property immediately, as first sample was being collected. Site Description &amp; Comments: At break in slope, range front (west side) Cortez Mtns. Good road access, recent mineral exploration activity evident on hillside upslope of spring (reclaimed drill pads). Area around spring "developed," i.e. old gray camper van, used as bathhouse?; large circular tank to hold hot water exiting pipes, hose, bathtub. Spring issues from OB in small gully and flows NW along outflow channel. Low flow rate (est. usually at ~2 gals/min, maybe less); clean water.  No bubbles, etc.; green algae around spring source, and in outflow channel; also dark gray sublimates around mouth of spring and along outflow channel; sulphur sublimates in outlfow channels (conspicuous)  Very slight sulphurous odor; some grass along south side of outflow channel (no sign of insects, etc. around spring or outflow)</t>
  </si>
  <si>
    <t>Duff Spring - Crescent Valley</t>
  </si>
  <si>
    <t>CV-OM</t>
  </si>
  <si>
    <t>T29N R49E 36 NE</t>
  </si>
  <si>
    <t>Lander</t>
  </si>
  <si>
    <t>Unknown</t>
  </si>
  <si>
    <t>Spring not found, though a nearby flowing creek may have disguised the spring.</t>
  </si>
  <si>
    <t>3E</t>
  </si>
  <si>
    <t>Spring could not be found thru field investigation (UNR).</t>
  </si>
  <si>
    <t>G675</t>
  </si>
  <si>
    <t>G676</t>
  </si>
  <si>
    <t xml:space="preserve">T29N R48E 11 </t>
  </si>
  <si>
    <t>G677</t>
  </si>
  <si>
    <t>G678</t>
  </si>
  <si>
    <t>G679</t>
  </si>
  <si>
    <t>G680</t>
  </si>
  <si>
    <t>G681</t>
  </si>
  <si>
    <t>Cold Spring - Crescent Valley</t>
  </si>
  <si>
    <t>CV-ON</t>
  </si>
  <si>
    <t>T29N R50E 29 W</t>
  </si>
  <si>
    <t>The temperature was too cold to sample.</t>
  </si>
  <si>
    <t>CV-OU</t>
  </si>
  <si>
    <t>T30N R51E 4 NE</t>
  </si>
  <si>
    <t>CV-OT</t>
  </si>
  <si>
    <t>T30N R51E 5 S</t>
  </si>
  <si>
    <t>CV-OS</t>
  </si>
  <si>
    <t>T30N R51E 9 SE</t>
  </si>
  <si>
    <t>CV-OA</t>
  </si>
  <si>
    <t>Muddy spring at the base of Toiyabe Range.  Spring source area is muddy and 20cm deep.  Rancher-improved pipe flow would allow a clear sample, though.  Not sampled, though may be worthwhile - most of western Crescent Valley is owned by the Cortez gold mine and off-limits.</t>
  </si>
  <si>
    <t>Copper Canyon</t>
  </si>
  <si>
    <t>Cold Well - Crescent Valley</t>
  </si>
  <si>
    <t>CV-OV</t>
  </si>
  <si>
    <t>T28N R49E 19 S</t>
  </si>
  <si>
    <t>CV-OF</t>
  </si>
  <si>
    <t>T28N R47E 36 SW</t>
  </si>
  <si>
    <t>E Cortez Gold Mine</t>
  </si>
  <si>
    <t>CV-OH</t>
  </si>
  <si>
    <t>T28N R48E 18 NE</t>
  </si>
  <si>
    <t>Cold Well (Artesian) - Lower Smoke Creek</t>
  </si>
  <si>
    <t>CV-OI</t>
  </si>
  <si>
    <t>T28N R48E 9 NW</t>
  </si>
  <si>
    <t>Cortez Pit Mine Well</t>
  </si>
  <si>
    <t>CV-OB</t>
  </si>
  <si>
    <t>Well is on pit mine property and off-limits.</t>
  </si>
  <si>
    <t>Cortez Gold Mine</t>
  </si>
  <si>
    <t>Garside, L.J., and Schilling, J.H.,, 1979, Geothermal Exploration and Development in Nevada, in Geothermal Overviews of the Western United States: Geothermal Resource Council Conference, El Centro, 1972, Proceedings, Paper H.</t>
  </si>
  <si>
    <t>only total depth given</t>
  </si>
  <si>
    <t>G683</t>
  </si>
  <si>
    <t>G674</t>
  </si>
  <si>
    <t>T29N R48E 1 NE</t>
  </si>
  <si>
    <t>Wilson, R.E., 1968, Areal Economic Geology T28N, R49L, M.D.M., Southern Pacific Co., unpublished map.</t>
  </si>
  <si>
    <t>HOT SPRINGS POINT (CRESCENT VALLEY)</t>
  </si>
  <si>
    <t>G682</t>
  </si>
  <si>
    <t>Hot Springs Point Well 1</t>
  </si>
  <si>
    <t xml:space="preserve">T29N R48E 0 </t>
  </si>
  <si>
    <t>Koenig, J.B., 1970, Geothermal exploration in the western United States, Geothermics, Spec. Issue 2, v. 2, pt. 1, p. 1-13.</t>
  </si>
  <si>
    <t>2C</t>
  </si>
  <si>
    <t>Location estimated from Nevada Division of Minerals Geothermal Well Permitting File. LL matches TRS and name of Chevron gradient well in Sec 1. Is Magma secondary owner of this property?</t>
  </si>
  <si>
    <t>MAGMA POWER CO. HOT SPRINGS POINT NO. 1 WELL</t>
  </si>
  <si>
    <t>Waring, G.A., 1965, Thermal springs in the United States and other countries of the world, U.S. Geological Survey, Prof. Paper 492.</t>
  </si>
  <si>
    <t>Location estimated from Nevada Division of Minerals Geothermal Well Permitting File</t>
  </si>
  <si>
    <t>T29N R48E 1 SW/4 NW/4</t>
  </si>
  <si>
    <t>140F</t>
  </si>
  <si>
    <t>Nevada Division of Minerals Geothermal Well Permits</t>
  </si>
  <si>
    <t>Hot Springs Point No. 1</t>
  </si>
  <si>
    <t>Max T 166F</t>
  </si>
  <si>
    <t>Hot Springs Point No. 1(?)</t>
  </si>
  <si>
    <t>Unnamed spring - Crescent Valley</t>
  </si>
  <si>
    <t>CV-OO</t>
  </si>
  <si>
    <t>T29N R50E 29 SW</t>
  </si>
  <si>
    <t>Couldn't find the spring; there was water but it was from a spring further up in the valley.</t>
  </si>
  <si>
    <t>Unnamed well - Crescent Valley</t>
  </si>
  <si>
    <t>CV-OG</t>
  </si>
  <si>
    <t>T28N R47E 13 W</t>
  </si>
  <si>
    <t>No longer working.</t>
  </si>
  <si>
    <t>CV-OJ</t>
  </si>
  <si>
    <t>T28N R48E 12 SE</t>
  </si>
  <si>
    <t>No longer there.</t>
  </si>
  <si>
    <t>Well reported in literature, but could not be found thru field investigation (UNR).</t>
  </si>
  <si>
    <t>CV-OK</t>
  </si>
  <si>
    <t>T28N R48E 13 SE</t>
  </si>
  <si>
    <t xml:space="preserve">The road is overgrown. </t>
  </si>
  <si>
    <t>CV-OL</t>
  </si>
  <si>
    <t>T28N R49E 27 E</t>
  </si>
  <si>
    <t>Not accessible - a fence blocked the road (no gate).</t>
  </si>
  <si>
    <t>CV-OQ</t>
  </si>
  <si>
    <t>T29N R50E 12 NE</t>
  </si>
  <si>
    <t>The road is overgrown; sample CV-5 was taken instead.</t>
  </si>
  <si>
    <t>CV-OP</t>
  </si>
  <si>
    <t>T29N R50E 2 NE</t>
  </si>
  <si>
    <t>CV-OR</t>
  </si>
  <si>
    <t>T29N R50E 2 SE</t>
  </si>
  <si>
    <t>CV-04</t>
  </si>
  <si>
    <t>The well is used for watering crops. Clear, unscented water flows from a 1ft diameter tube into a hole lined with rocks.</t>
  </si>
  <si>
    <t>Warm Well - Frenchie Flat</t>
  </si>
  <si>
    <t>CV-05</t>
  </si>
  <si>
    <t>Crescent Valley / Frenchie Flat</t>
  </si>
  <si>
    <t>T30N R50E 36 SE</t>
  </si>
  <si>
    <t>Well water flows from subsurface pipe into a cattle trough lined with green algae.  Birds and flies in the area.</t>
  </si>
  <si>
    <t>CV-06</t>
  </si>
  <si>
    <t>T30N R51E 19 NE</t>
  </si>
  <si>
    <t>Well water flows from subsurface pipe into a cattle trough lined with green algae.  Birds, flies, beetles, and spiders in the area.</t>
  </si>
  <si>
    <t>Unnamed Seep</t>
  </si>
  <si>
    <t>22</t>
  </si>
  <si>
    <t>1.3</t>
  </si>
  <si>
    <t>56</t>
  </si>
  <si>
    <t>17</t>
  </si>
  <si>
    <t>21</t>
  </si>
  <si>
    <t>9.2</t>
  </si>
  <si>
    <t>0.19</t>
  </si>
  <si>
    <t>31</t>
  </si>
  <si>
    <t>200</t>
  </si>
  <si>
    <t>0.53</t>
  </si>
  <si>
    <t>0.088</t>
  </si>
  <si>
    <t>0.0042</t>
  </si>
  <si>
    <t>1.1</t>
  </si>
  <si>
    <t>1400</t>
  </si>
  <si>
    <t>160</t>
  </si>
  <si>
    <t>51</t>
  </si>
  <si>
    <t>83</t>
  </si>
  <si>
    <t>13</t>
  </si>
  <si>
    <t>680</t>
  </si>
  <si>
    <t>8.3</t>
  </si>
  <si>
    <t>880</t>
  </si>
  <si>
    <t>1500</t>
  </si>
  <si>
    <t>0.14</t>
  </si>
  <si>
    <t>0.74</t>
  </si>
  <si>
    <t>0.037</t>
  </si>
  <si>
    <t>0.017</t>
  </si>
  <si>
    <t>Warm Water Well</t>
  </si>
  <si>
    <t>Bluewing Spr</t>
  </si>
  <si>
    <t>0.11</t>
  </si>
  <si>
    <t>100</t>
  </si>
  <si>
    <t>4.9</t>
  </si>
  <si>
    <t>18</t>
  </si>
  <si>
    <t>19</t>
  </si>
  <si>
    <t>0.43</t>
  </si>
  <si>
    <t>110</t>
  </si>
  <si>
    <t>1.0</t>
  </si>
  <si>
    <t>180</t>
  </si>
  <si>
    <t>190</t>
  </si>
  <si>
    <t>0.0010</t>
  </si>
  <si>
    <t>0.78</t>
  </si>
  <si>
    <t>0.043</t>
  </si>
  <si>
    <t>4.0</t>
  </si>
  <si>
    <t>8.8</t>
  </si>
  <si>
    <t>57</t>
  </si>
  <si>
    <t>0.17</t>
  </si>
  <si>
    <t>85</t>
  </si>
  <si>
    <t>0.23</t>
  </si>
  <si>
    <t>40</t>
  </si>
  <si>
    <t>80</t>
  </si>
  <si>
    <t>0.0065</t>
  </si>
  <si>
    <t>0.58</t>
  </si>
  <si>
    <t>0.082</t>
  </si>
  <si>
    <t xml:space="preserve">Vernon #1 </t>
  </si>
  <si>
    <t>0.77</t>
  </si>
  <si>
    <t>210</t>
  </si>
  <si>
    <t>25</t>
  </si>
  <si>
    <t>73</t>
  </si>
  <si>
    <t>1.4</t>
  </si>
  <si>
    <t>84</t>
  </si>
  <si>
    <t>4.2</t>
  </si>
  <si>
    <t>400</t>
  </si>
  <si>
    <t>250</t>
  </si>
  <si>
    <t>0.0083</t>
  </si>
  <si>
    <t>11</t>
  </si>
  <si>
    <t>0.021</t>
  </si>
  <si>
    <t>0.030</t>
  </si>
  <si>
    <t>220</t>
  </si>
  <si>
    <t>26</t>
  </si>
  <si>
    <t>1.5</t>
  </si>
  <si>
    <t>89</t>
  </si>
  <si>
    <t>4.4</t>
  </si>
  <si>
    <t>410</t>
  </si>
  <si>
    <t>0.0086</t>
  </si>
  <si>
    <t>0.024</t>
  </si>
  <si>
    <t>140</t>
  </si>
  <si>
    <t>5.7</t>
  </si>
  <si>
    <t>59</t>
  </si>
  <si>
    <t>29</t>
  </si>
  <si>
    <t>0.28</t>
  </si>
  <si>
    <t>0.40</t>
  </si>
  <si>
    <t>0.65</t>
  </si>
  <si>
    <t>0.032</t>
  </si>
  <si>
    <t>Well-1</t>
  </si>
  <si>
    <t xml:space="preserve">Diamond A Ranch </t>
  </si>
  <si>
    <t>Well-3</t>
  </si>
  <si>
    <t>Well-4</t>
  </si>
  <si>
    <t>Well-5</t>
  </si>
  <si>
    <t>54-11</t>
  </si>
  <si>
    <t>Wild Rose</t>
  </si>
  <si>
    <t>64A-11</t>
  </si>
  <si>
    <t>65A-11</t>
  </si>
  <si>
    <t>85A-11</t>
  </si>
  <si>
    <t>Spring 2 - Rawhide Hot Springs / Wedell Springs</t>
  </si>
  <si>
    <t>GB-04</t>
  </si>
  <si>
    <t>CC-1</t>
  </si>
  <si>
    <t>Rawhide</t>
  </si>
  <si>
    <t>&lt;0.01</t>
  </si>
  <si>
    <t>Spring 1 - Rawhide Hot Springs / Wedell Springs</t>
  </si>
  <si>
    <t>GT24RM82</t>
  </si>
  <si>
    <t>NV-313</t>
  </si>
  <si>
    <t>Athletic Field Well - Gabbs</t>
  </si>
  <si>
    <t>GB-03</t>
  </si>
  <si>
    <t>51.7C in Wells file</t>
  </si>
  <si>
    <t>Water Truck Refill Well</t>
  </si>
  <si>
    <t>GB-08</t>
  </si>
  <si>
    <t>79C in Wells file</t>
  </si>
  <si>
    <t>Cooling Tower Well - Gabbs</t>
  </si>
  <si>
    <t>GB-06</t>
  </si>
  <si>
    <t>Community Pool Well - Gabbs</t>
  </si>
  <si>
    <t>GB-07</t>
  </si>
  <si>
    <t>22.6C in Wells file</t>
  </si>
  <si>
    <t>Gene Sawyer Well</t>
  </si>
  <si>
    <t>Dripping Vat Spring</t>
  </si>
  <si>
    <t>Gillis Spring</t>
  </si>
  <si>
    <t>Pipeline Well</t>
  </si>
  <si>
    <t>GB-02</t>
  </si>
  <si>
    <t>11C in Wells file</t>
  </si>
  <si>
    <t>GB-05</t>
  </si>
  <si>
    <t>Deadhorse Wells / Dead Horse Wells</t>
  </si>
  <si>
    <t>Stinson Well</t>
  </si>
  <si>
    <t>GB-OM</t>
  </si>
  <si>
    <t>Cold Well - Gabbs Valley</t>
  </si>
  <si>
    <t>GB-OK</t>
  </si>
  <si>
    <t>Upper Phillips Well</t>
  </si>
  <si>
    <t>GB-OR</t>
  </si>
  <si>
    <t>Observation Well 41-24</t>
  </si>
  <si>
    <t>Well "25" 64-25</t>
  </si>
  <si>
    <t>Finger Rock Well 1</t>
  </si>
  <si>
    <t>GB-OX</t>
  </si>
  <si>
    <t>Finger Rock Well 2</t>
  </si>
  <si>
    <t>GB-OY</t>
  </si>
  <si>
    <t>Lower Phillips Well</t>
  </si>
  <si>
    <t>GB-OQ</t>
  </si>
  <si>
    <t>Observation Well 12-12</t>
  </si>
  <si>
    <t>Observation Well 57-01</t>
  </si>
  <si>
    <t>Observation Well 65-11</t>
  </si>
  <si>
    <t>Car Frame Windmill Well</t>
  </si>
  <si>
    <t>GB-ON</t>
  </si>
  <si>
    <t>Unnamed well - Diamond A Ranch</t>
  </si>
  <si>
    <t>GB-OO</t>
  </si>
  <si>
    <t>Unnamed well - Gabbs Valley Ranch</t>
  </si>
  <si>
    <t>GB-OP</t>
  </si>
  <si>
    <t>E Deadhorse Well</t>
  </si>
  <si>
    <t>GB-OD</t>
  </si>
  <si>
    <t>G296</t>
  </si>
  <si>
    <t>GB-OC</t>
  </si>
  <si>
    <t>GB-OI</t>
  </si>
  <si>
    <t>GB-OH</t>
  </si>
  <si>
    <t>Sierra Magnesite Camp Well 3</t>
  </si>
  <si>
    <t>Hot Well - Gabbs</t>
  </si>
  <si>
    <t>G536</t>
  </si>
  <si>
    <t>Sierra Magnesite Camp Well 1</t>
  </si>
  <si>
    <t>NV-323</t>
  </si>
  <si>
    <t>G534</t>
  </si>
  <si>
    <t>G537</t>
  </si>
  <si>
    <t>Sierra Magnesite Camp Well 2</t>
  </si>
  <si>
    <t>GB-OV</t>
  </si>
  <si>
    <t>Unnamed well - Gabbs</t>
  </si>
  <si>
    <t>GB-OJ</t>
  </si>
  <si>
    <t>GB-OU</t>
  </si>
  <si>
    <t>Kellys Well</t>
  </si>
  <si>
    <t>GB-OW</t>
  </si>
  <si>
    <t>G535</t>
  </si>
  <si>
    <t>G538</t>
  </si>
  <si>
    <t>Holly Well</t>
  </si>
  <si>
    <t>GB-OL</t>
  </si>
  <si>
    <t>Murphys Well</t>
  </si>
  <si>
    <t>GB-OF</t>
  </si>
  <si>
    <t>Mine Well</t>
  </si>
  <si>
    <t>GB-OE</t>
  </si>
  <si>
    <t>Kaiser Mine Well 1</t>
  </si>
  <si>
    <t>GB-OS</t>
  </si>
  <si>
    <t>Kaiser Mine Well 2</t>
  </si>
  <si>
    <t>GB-OT</t>
  </si>
  <si>
    <t>Drill Hole Well - W of Gabbs</t>
  </si>
  <si>
    <t>G631</t>
  </si>
  <si>
    <t>Hot Well - W Mount Annie</t>
  </si>
  <si>
    <t>G738</t>
  </si>
  <si>
    <t>G1280</t>
  </si>
  <si>
    <t>GB-OG</t>
  </si>
  <si>
    <t>Observation Well 17-07</t>
  </si>
  <si>
    <t>Observation Well 53-07</t>
  </si>
  <si>
    <t>2</t>
  </si>
  <si>
    <t>W-17</t>
  </si>
  <si>
    <t>550?</t>
  </si>
  <si>
    <t>25N</t>
  </si>
  <si>
    <t>28E</t>
  </si>
  <si>
    <t>Pershing</t>
  </si>
  <si>
    <t xml:space="preserve">Smith, 2007; Interflow Hydrology Inc. </t>
  </si>
  <si>
    <t>Digital</t>
  </si>
  <si>
    <t>30/24-15cb</t>
  </si>
  <si>
    <t>CS-4</t>
  </si>
  <si>
    <t>Kumiva Valley</t>
  </si>
  <si>
    <t>30N</t>
  </si>
  <si>
    <t>24E</t>
  </si>
  <si>
    <t>Bach Well</t>
  </si>
  <si>
    <t>Bach</t>
  </si>
  <si>
    <t>Granite Springs Valley / Bach Well</t>
  </si>
  <si>
    <t>29N</t>
  </si>
  <si>
    <t>29E</t>
  </si>
  <si>
    <t>GBCGE database: www.nbmg.unr.edu/geothermal/GeochemDatabase.html</t>
  </si>
  <si>
    <t>Betty Creek</t>
  </si>
  <si>
    <t>S-3</t>
  </si>
  <si>
    <t>&lt;0.05</t>
  </si>
  <si>
    <t>Stream</t>
  </si>
  <si>
    <t>Blue Wing Spring</t>
  </si>
  <si>
    <t>S-11</t>
  </si>
  <si>
    <t>26N</t>
  </si>
  <si>
    <t>26E</t>
  </si>
  <si>
    <t>Blue Wing Windmill</t>
  </si>
  <si>
    <t>W-11</t>
  </si>
  <si>
    <t>27E</t>
  </si>
  <si>
    <t>Churchill</t>
  </si>
  <si>
    <t>ND</t>
  </si>
  <si>
    <t>Exploration Hole</t>
  </si>
  <si>
    <t>17 SW SW</t>
  </si>
  <si>
    <t>UTM Approx based on 1/4 1/4 sec</t>
  </si>
  <si>
    <t>EcoLogic, 2001</t>
  </si>
  <si>
    <t>Granite Spring - Granite Springs Valley</t>
  </si>
  <si>
    <t>GSV-02</t>
  </si>
  <si>
    <t>Granite Springs Valley / Granite Spring</t>
  </si>
  <si>
    <t>T26N R26E 34 NW</t>
  </si>
  <si>
    <t>Sampled by NBMG.  The source of Granite Spring (GSV-02; 21.2°C) originates 50m north of the stock trough in a weathered granitic valley.  A pipe flowed into the trough, which contained a thick algae mat. The water was clear, unscented, and warm.</t>
  </si>
  <si>
    <t>Sahwave Mountains</t>
  </si>
  <si>
    <t>Granite Spring; GSV -3</t>
  </si>
  <si>
    <t>9/9/2016</t>
  </si>
  <si>
    <t>0.105</t>
  </si>
  <si>
    <t>95</t>
  </si>
  <si>
    <t>5.5</t>
  </si>
  <si>
    <t>76</t>
  </si>
  <si>
    <t>37</t>
  </si>
  <si>
    <t>34</t>
  </si>
  <si>
    <t>97</t>
  </si>
  <si>
    <t>0.45</t>
  </si>
  <si>
    <t>72</t>
  </si>
  <si>
    <t>330</t>
  </si>
  <si>
    <t>0.0041</t>
  </si>
  <si>
    <t>0.0034</t>
  </si>
  <si>
    <t>2.0</t>
  </si>
  <si>
    <t>0.091</t>
  </si>
  <si>
    <t>0.085</t>
  </si>
  <si>
    <t>26 N</t>
  </si>
  <si>
    <t>26 E</t>
  </si>
  <si>
    <t>slow dribble out of 2' pipe ; dripping into muddy cow wallow; cows ran as we walked toward spring</t>
  </si>
  <si>
    <t>Juniper Spring</t>
  </si>
  <si>
    <t>S-8</t>
  </si>
  <si>
    <t>7.8?</t>
  </si>
  <si>
    <t>28N</t>
  </si>
  <si>
    <t>32 SE</t>
  </si>
  <si>
    <t>GSV-07</t>
  </si>
  <si>
    <t>Kumiva Valley / Juniper Spring</t>
  </si>
  <si>
    <t>T28N R26E 32 SE</t>
  </si>
  <si>
    <t>Sampled by NBMG.  Juniper Spring (GSV-07; 24.0°C) is located in the northwest Sahwave Mountains to the west of Granite Springs Valley.  NBMG samplers siphoned water from a cattle trough inlet pipe, which otherwise produced water at a drip/second rate.  Water was warm, clear, and unscented, and supported cattails, algae, sparrows and sage hens.  The sampling pipe had high iron oxide content, which was resulted in thick FeOX precipitates on the water filter.</t>
  </si>
  <si>
    <t>Lipera Well; GSV-2</t>
  </si>
  <si>
    <t>5.6</t>
  </si>
  <si>
    <t>58</t>
  </si>
  <si>
    <t>0.33</t>
  </si>
  <si>
    <t>&lt;0.25</t>
  </si>
  <si>
    <t>630</t>
  </si>
  <si>
    <t>1.8</t>
  </si>
  <si>
    <t>0.012</t>
  </si>
  <si>
    <t>0.13</t>
  </si>
  <si>
    <t>0.35</t>
  </si>
  <si>
    <t>24 N</t>
  </si>
  <si>
    <t>taken from spigot from pipe at pump house across main road; water pumped up hil to house about 600 ft; water depth approx 100 ft</t>
  </si>
  <si>
    <t>Lower Stonehouse Spring Well</t>
  </si>
  <si>
    <t>GSV-05</t>
  </si>
  <si>
    <t>Kumiva Valley / Lower Stonehouse Spring</t>
  </si>
  <si>
    <t>27N</t>
  </si>
  <si>
    <t>25E</t>
  </si>
  <si>
    <t>8NE</t>
  </si>
  <si>
    <t>Sampled by NBMG.  Lower Stonehouse Spring (GSV-05) is located in Stonehouse Canyon northwest of Granite Springs Valley.  The spring surface was dry during the August 2007 sampling, but deeper water was piped to a stock trough.  This trough water was clear, unscented, and moderately cool (17.8°C), with "silver fish" (small insects) and a 12 L/min outflow rate.  Reeds covered a second, stagnant pool closer to the old corral area. Weathered granitic hillsides.</t>
  </si>
  <si>
    <t>Lowry Well</t>
  </si>
  <si>
    <t>GSV-04</t>
  </si>
  <si>
    <t>32 NE</t>
  </si>
  <si>
    <t>Sampled by NBMG. At the eastern central edge of Granite Springs Valley, Lowry Well (GSV-04; 15.0°C) sits within bentonite mud-ash hills.  The cavern opening is 0.5 x 1m, with water pooled inside to 10m across.  There were no local plants apart from isolated green sage.</t>
  </si>
  <si>
    <t>N Cottonwood Spring</t>
  </si>
  <si>
    <t>GSV-08</t>
  </si>
  <si>
    <t>25 NW</t>
  </si>
  <si>
    <t>Sampled by NBMG.  North Cottonwood Spring (GSV-08; 16.5°C) is located in the Sahwave Mountains near Juniper Pass.  NBMG samplers found multiple springs along a 400m long mountain riparian zone, and sampled the uppermost spring - lateral flow originating beneath a boulder.  The granitic valley included cottonwood trees, tall grasses (no reeds), spiders, and wasps. Clear water, no scent.</t>
  </si>
  <si>
    <t>Duplicate for lab check of GSV-6</t>
  </si>
  <si>
    <t>Ragged Top South # 2</t>
  </si>
  <si>
    <t>W-12</t>
  </si>
  <si>
    <t>Ragged Top South #1</t>
  </si>
  <si>
    <t>W-14</t>
  </si>
  <si>
    <t>The D/O of this could be --133, -16.7</t>
  </si>
  <si>
    <t>Ragged Top Well</t>
  </si>
  <si>
    <t xml:space="preserve">Ragged </t>
  </si>
  <si>
    <t>&lt;0.2</t>
  </si>
  <si>
    <t>UTM obtained from previous samples; not reported by EcoLogic</t>
  </si>
  <si>
    <t>Redwood Spring</t>
  </si>
  <si>
    <t>S-5</t>
  </si>
  <si>
    <t>Sage Hen Springs - Sage Hen Valley</t>
  </si>
  <si>
    <t>GSV-01</t>
  </si>
  <si>
    <t>7NW</t>
  </si>
  <si>
    <t xml:space="preserve">Sampled by NBMG. Sage Hen Spring (GSV-01; 16.6°C) has the only flowing water in Sage Hen Valley, which is piped into a stock trough.  Burros, sage hens, and water striders were found in the vicinity.  The sampled water was cool, clear (despite the slightly rusted pipe), and unscented.  Outflow is ~15m downslope.  No plants in area (trampled?).  The surrounding hillslopes are layered with blocky basalt flows.  </t>
  </si>
  <si>
    <t>Stonehouse Creek</t>
  </si>
  <si>
    <t>S-2</t>
  </si>
  <si>
    <t>31N</t>
  </si>
  <si>
    <t>W-21</t>
  </si>
  <si>
    <t>24N</t>
  </si>
  <si>
    <t>Tunnel Spring</t>
  </si>
  <si>
    <t>GSV-06</t>
  </si>
  <si>
    <t>11 NW</t>
  </si>
  <si>
    <t>Sampled by NBMG.  Tunnel Spring (GSV-06; 17.4°C) is located in the Kumiva Valley northwest of Granite Springs Valley.  The spring area consists of dried mud with ex-situ granite pieces.  Spring water was piped into a stock trough with thick algae growth.  Pronghorn and songbirds were in the area. Clear water, no scent.</t>
  </si>
  <si>
    <t>USBLM West Ragged Top Well</t>
  </si>
  <si>
    <t>GSV-03</t>
  </si>
  <si>
    <t>Granite Springs Valley / West Ragged Top Well</t>
  </si>
  <si>
    <t>26 NE</t>
  </si>
  <si>
    <t>Sampled by NBMG.  West Ragged Top Well (GSV-03; 26.0°C) is located in the central playa of Granite Springs Valley.  NBMG samplers released the windmill handbrake to initiate flow, and sampled from the outflow pipe after letting water run for 20 minutes.  Outflow water had a visible orange tint from interior rust.  This site is southwest of the Southern Pacific drill site. Located in center of playa - no water-associated plants near trough.</t>
  </si>
  <si>
    <t>Vernon #1 Well</t>
  </si>
  <si>
    <t>W-9</t>
  </si>
  <si>
    <t>Vernon (Bach) Well</t>
  </si>
  <si>
    <t>W-4</t>
  </si>
  <si>
    <t>Warm Water Windmill</t>
  </si>
  <si>
    <t>W-10</t>
  </si>
  <si>
    <t>Water Well for AV-ST-1</t>
  </si>
  <si>
    <t>Benoit , 2012, unpub report</t>
  </si>
  <si>
    <t>Water Well</t>
  </si>
  <si>
    <t>Benoit unpub report</t>
  </si>
  <si>
    <t>S-7</t>
  </si>
  <si>
    <t>Porter Spring 2</t>
  </si>
  <si>
    <t>GSV-09</t>
  </si>
  <si>
    <t>Granite Springs Valley / Porter Spring</t>
  </si>
  <si>
    <t>T29N R28E 5 NW</t>
  </si>
  <si>
    <t xml:space="preserve">Sampled by NBMG.  At the northern end of Granite Springs Valley, Porter Spring (GSV-09; 21.2°C) flows into a 12 x 15m pond.  NBMG samplers augered a 20cm long tube into the spring source, and waited 20 minutes for the water to flow clear.  Sampled water was clear, unscented, and warm.  The spring area is covered with short grasses and foxtails, and supports wasps, birds, and wild burros.  Nearby hills are composed of bedded rhyolite ash.  </t>
  </si>
  <si>
    <t>Seven Troughs Range</t>
  </si>
  <si>
    <t>PORTER SPRING</t>
  </si>
  <si>
    <t>only sample depth given</t>
  </si>
  <si>
    <t>HSF-OB</t>
  </si>
  <si>
    <t>Granite Springs Valley / Telephone Well</t>
  </si>
  <si>
    <t>Telephone Well pump apparatus has a newly-installed control pad, but needs a 220V generator.</t>
  </si>
  <si>
    <t>Cold Spring - Nightingale Mountains</t>
  </si>
  <si>
    <t>NWIS Well 080 N25 E24 08CDD 1</t>
  </si>
  <si>
    <t>8 SW</t>
  </si>
  <si>
    <t>26NE</t>
  </si>
  <si>
    <t>Bluewing Spring</t>
  </si>
  <si>
    <t>GSV-OB</t>
  </si>
  <si>
    <t>Granite Springs Valley / Bluewing Spring</t>
  </si>
  <si>
    <t>NBMG samplers were unable to develop Bluewing Spring into tube-encased outflow.  The outflow emerges from a small rocky cave, and seeps downslope too slowly to assume minimal interaction with air and evaporation.  Warm temp near source (20.2C)</t>
  </si>
  <si>
    <t>Guzzler Well 1 - Sahwave Mountains</t>
  </si>
  <si>
    <t>GSV-OC</t>
  </si>
  <si>
    <t>The game bird well is not flowing and could not be sampled.  A corrigated tin roof covers a 1.5m wide well opening.  Barbed wire fencing and brush surround the site.</t>
  </si>
  <si>
    <t>Guzzler Well 2 - Sahwave Mountains</t>
  </si>
  <si>
    <t>GSV-OE</t>
  </si>
  <si>
    <t>Lower Stonehouse Spring</t>
  </si>
  <si>
    <t>G819</t>
  </si>
  <si>
    <t>8DD</t>
  </si>
  <si>
    <t>Temperature Gradient Hole</t>
  </si>
  <si>
    <t>11 SE/4 NE/4</t>
  </si>
  <si>
    <t>Bob Spring</t>
  </si>
  <si>
    <t>GSV-OD</t>
  </si>
  <si>
    <t>Bob Spring is dry, though a game bird well has been developed 100m down the draw.  Granitic hillslopes, white sage, grasses.</t>
  </si>
  <si>
    <t>NWIS Well 078 N28 E28 08C  1</t>
  </si>
  <si>
    <t>Cottonwood Spring - Granite Springs Valley</t>
  </si>
  <si>
    <t>GSV-OG</t>
  </si>
  <si>
    <t>Not sampled.  The spring source was difficult to locate and probably dry.</t>
  </si>
  <si>
    <t>GSV-OH</t>
  </si>
  <si>
    <t xml:space="preserve">Bach Well is pumped by a windmill.  The previous night, a regional windstorm likely emptied the local well reservoir -- NBMG samplers found no water flow, despite a functional windmill and full water trough. </t>
  </si>
  <si>
    <t>G63</t>
  </si>
  <si>
    <t>Porter Spring 1</t>
  </si>
  <si>
    <t>5 B</t>
  </si>
  <si>
    <t>WEATHER:  60F, clear, light breeze;    GEOLOGY/HOST ROCKS: 12 x 15m pond emerging from seep.  Short grasses, foxtails surrounded by rhyolite;    LOCATION: 12 x 15m pond emerging from seep.  Short grasses, foxtails surrounded by rhyolite;</t>
  </si>
  <si>
    <t xml:space="preserve">WEATHER:  60F, clear, light breeze;    GEOLOGY/HOST ROCKS: 12 x 15m pond emerging from seep.  Short grasses, foxtails surrounded by rhyolite;    LOCATION: 12 x 15m pond emerging from seep.  Short grasses, foxtails surrounded by rhyolite;    </t>
  </si>
  <si>
    <t>Dry playa</t>
  </si>
  <si>
    <t>TR-OA</t>
  </si>
  <si>
    <t>Truckee Range</t>
  </si>
  <si>
    <t>Dry borate-crusted playa; no evidence of water flow, mud, or water-associated plants.</t>
  </si>
  <si>
    <t>North Valley</t>
  </si>
  <si>
    <t>South Juniper Spring</t>
  </si>
  <si>
    <t>GSV-OF</t>
  </si>
  <si>
    <t>South Juniper Spring is dry.  Apart from several dead bunches of tall, thin grasses, there was no indication of a spring.</t>
  </si>
  <si>
    <t>Shevenell, NV PFA project, 2017</t>
  </si>
  <si>
    <t>Brinkerhoff Well</t>
  </si>
  <si>
    <t>DV98-116</t>
  </si>
  <si>
    <t>Cold Spring - Pleasant Valley</t>
  </si>
  <si>
    <t>DV98-131</t>
  </si>
  <si>
    <t>Dago Spring</t>
  </si>
  <si>
    <t>DV97-64</t>
  </si>
  <si>
    <t>JS Ranch Well</t>
  </si>
  <si>
    <t>NV-129</t>
  </si>
  <si>
    <t>Kyle Spring</t>
  </si>
  <si>
    <t>DV97-63</t>
  </si>
  <si>
    <t>Little McCoy Ranch Irrigation Well</t>
  </si>
  <si>
    <t>DV98-115</t>
  </si>
  <si>
    <t>NWIS Well 071 N28 E38 26D  1</t>
  </si>
  <si>
    <t>Paris Well</t>
  </si>
  <si>
    <t>Real McCoy Spring - McCoy Springs / J Saval Ranch Springs / JS Ranch Springs</t>
  </si>
  <si>
    <t>DV97-62</t>
  </si>
  <si>
    <t>DV98-114</t>
  </si>
  <si>
    <t xml:space="preserve">Seven Devils Hot Spring </t>
  </si>
  <si>
    <t>Seven Devils Hot Spring / Sou Hot Springs / Gilbert Hot Springs</t>
  </si>
  <si>
    <t>DV98-117</t>
  </si>
  <si>
    <t>1121</t>
  </si>
  <si>
    <t>DV97-46</t>
  </si>
  <si>
    <t>DV97-47</t>
  </si>
  <si>
    <t>Borchert John Warm Spring</t>
  </si>
  <si>
    <t>Campbell Ranch Springs / Steptoe Ranch Springs / North Group Springs</t>
  </si>
  <si>
    <t>Cherry Creek Hot Springs / Youngs Hot Springs / John Salvis Hot Springs</t>
  </si>
  <si>
    <t>LAP&amp;W Well 1 - Steptoe Valley</t>
  </si>
  <si>
    <t xml:space="preserve">Monte Neva Hot Springs </t>
  </si>
  <si>
    <t>nd</t>
  </si>
  <si>
    <t>Monte Neva Hot Springs / Melvin Hot Springs / Goodrich Hot Springs</t>
  </si>
  <si>
    <t>NWIS Well 179 N19 E63 26CCB 1</t>
  </si>
  <si>
    <t>NWIS Well 179 N20 E64 17DD 1</t>
  </si>
  <si>
    <t>NWIS Well 179 N21 E64 19BDAD1</t>
  </si>
  <si>
    <t>NWIS Well 179 N26 E65 34DABA2</t>
  </si>
  <si>
    <t>Schellbourne Springs / Warm Sulphur Springs / Warm Sulfur Springs</t>
  </si>
  <si>
    <t>Warm Well - Collar and Elbow Spring</t>
  </si>
  <si>
    <t>Warm Well - D Henriod Ranch</t>
  </si>
  <si>
    <t>Well 37-23</t>
  </si>
  <si>
    <t>No K</t>
  </si>
  <si>
    <t>Grass Springs</t>
  </si>
  <si>
    <t>Well 77-22</t>
  </si>
  <si>
    <t>Well 74-23</t>
  </si>
  <si>
    <t>Upper Schellbourne Springs / Warm Sulphur Springs / Warm Sulfur Springs</t>
  </si>
  <si>
    <t>Hans L Anderson Water Well</t>
  </si>
  <si>
    <t>Collar and Elbow Spring</t>
  </si>
  <si>
    <t>Indian Springs - Steptoe Valley</t>
  </si>
  <si>
    <t>Lawrence Henroid Water Well</t>
  </si>
  <si>
    <t>Steptoe Unit Well 1 (Shell)</t>
  </si>
  <si>
    <t>Warm Spring - J Henroid Ranch</t>
  </si>
  <si>
    <t>Ormat Nevada</t>
  </si>
  <si>
    <t>Payne, 2013</t>
  </si>
  <si>
    <t>Chovanec, 2003</t>
  </si>
  <si>
    <t xml:space="preserve">Shevenell, NV PFA Project, 2016 </t>
  </si>
  <si>
    <t>Shevenell, 2016 PFA field visit</t>
  </si>
  <si>
    <t>Sample_Code</t>
  </si>
  <si>
    <t>Sample_Type</t>
  </si>
  <si>
    <t>Sampled; PFA Project</t>
  </si>
  <si>
    <t>Site Visited; PFA Project</t>
  </si>
  <si>
    <t>PFA Project, new literature analysis</t>
  </si>
  <si>
    <t>PFA Phase I Analysis; NGDS</t>
  </si>
  <si>
    <t>Benoit</t>
  </si>
  <si>
    <t>Southern Gabbs Valley</t>
  </si>
  <si>
    <t>SH-2(dup)</t>
  </si>
  <si>
    <t>&lt;1</t>
  </si>
  <si>
    <t>--</t>
  </si>
  <si>
    <t>Duplicate</t>
  </si>
  <si>
    <t>small seep with pipe to cattle wallow; mostly dry; no discernable flow into evaporating wallow</t>
  </si>
  <si>
    <t xml:space="preserve">27 N </t>
  </si>
  <si>
    <t>27 E</t>
  </si>
  <si>
    <t>28 N</t>
  </si>
  <si>
    <t>28 E</t>
  </si>
  <si>
    <t>North area SE of Seven Troughs</t>
  </si>
  <si>
    <t>issues from granite face in narrow canyon; flowing into mucky cow area;  Max T = 18.2C in damp rock w/o flow;  The only area with any flow as the 12.8C seep sampled;  located approx 1/4 mile up canyon from cottonwood tree @ 4459151, 328448</t>
  </si>
  <si>
    <t>pipe from cement partial well house into dry trough; camper, truck and lots of junk; someone living there</t>
  </si>
  <si>
    <t>old well south of well house; BLM marker - 1962, project # 20214; open well capped with removable metal plate</t>
  </si>
  <si>
    <t>requested permission to sample one of irrigation wells; given owner's contact info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</si>
</sst>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
    <numFmt numFmtId="165" formatCode="0.00000"/>
    <numFmt numFmtId="166" formatCode="0.0000"/>
    <numFmt numFmtId="167" formatCode="0.000"/>
    <numFmt numFmtId="168" formatCode="m/d/yyyy;@"/>
    <numFmt numFmtId="169" formatCode="0.00E+00;[Red]\&lt;0.00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sz val="11"/>
      <name val="Arial"/>
      <family val="2"/>
    </font>
    <font>
      <b/>
      <sz val="8.5"/>
      <color theme="1"/>
      <name val="Calibri"/>
      <family val="2"/>
      <scheme val="minor"/>
    </font>
    <font>
      <sz val="10"/>
      <color indexed="8"/>
      <name val="Arial"/>
      <family val="2"/>
    </font>
    <font>
      <b/>
      <sz val="8.5"/>
      <color indexed="8"/>
      <name val="Calibri"/>
      <family val="2"/>
      <scheme val="minor"/>
    </font>
    <font>
      <b/>
      <sz val="11"/>
      <name val="Calibri"/>
      <family val="2"/>
      <scheme val="minor"/>
    </font>
    <font>
      <b/>
      <sz val="8.5"/>
      <name val="Calibri"/>
      <family val="2"/>
      <scheme val="minor"/>
    </font>
    <font>
      <sz val="8.5"/>
      <color theme="1"/>
      <name val="Calibri"/>
      <family val="2"/>
      <scheme val="minor"/>
    </font>
    <font>
      <sz val="8.5"/>
      <name val="Calibri"/>
      <family val="2"/>
      <scheme val="minor"/>
    </font>
    <font>
      <b/>
      <sz val="18"/>
      <color rgb="FFFF0000"/>
      <name val="Calibri"/>
      <family val="2"/>
      <scheme val="minor"/>
    </font>
    <font>
      <sz val="11"/>
      <name val="Calibri"/>
      <family val="2"/>
      <scheme val="minor"/>
    </font>
    <font>
      <sz val="10"/>
      <name val="Calibri"/>
      <family val="2"/>
      <scheme val="minor"/>
    </font>
    <font>
      <b/>
      <sz val="14"/>
      <color rgb="FFFF0000"/>
      <name val="Calibri"/>
      <family val="2"/>
      <scheme val="minor"/>
    </font>
    <font>
      <b/>
      <sz val="10"/>
      <color rgb="FFFF0000"/>
      <name val="Calibri"/>
      <family val="2"/>
      <scheme val="minor"/>
    </font>
    <font>
      <sz val="10"/>
      <color indexed="8"/>
      <name val="Calibri"/>
      <family val="2"/>
      <scheme val="minor"/>
    </font>
    <font>
      <b/>
      <sz val="10"/>
      <color theme="1"/>
      <name val="Calibri"/>
      <family val="2"/>
      <scheme val="minor"/>
    </font>
    <font>
      <b/>
      <sz val="10"/>
      <color indexed="8"/>
      <name val="Calibri"/>
      <family val="2"/>
      <scheme val="minor"/>
    </font>
    <font>
      <b/>
      <sz val="10"/>
      <name val="Calibri"/>
      <family val="2"/>
      <scheme val="minor"/>
    </font>
    <font>
      <sz val="10"/>
      <color rgb="FFFF0000"/>
      <name val="Calibri"/>
      <family val="2"/>
      <scheme val="minor"/>
    </font>
  </fonts>
  <fills count="19">
    <fill>
      <patternFill patternType="none"/>
    </fill>
    <fill>
      <patternFill patternType="gray125"/>
    </fill>
    <fill>
      <patternFill patternType="solid">
        <fgColor theme="7"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cellStyleXfs>
  <cellXfs count="405">
    <xf numFmtId="0" fontId="0" fillId="0" borderId="0" xfId="0"/>
    <xf numFmtId="0" fontId="0" fillId="0" borderId="0" xfId="0" applyAlignment="1">
      <alignment horizontal="center"/>
    </xf>
    <xf numFmtId="0" fontId="0" fillId="2" borderId="0" xfId="0" applyFill="1"/>
    <xf numFmtId="0" fontId="0" fillId="3" borderId="0" xfId="0" applyFill="1"/>
    <xf numFmtId="0" fontId="0" fillId="3" borderId="0" xfId="0" applyFill="1" applyAlignment="1">
      <alignment horizontal="center"/>
    </xf>
    <xf numFmtId="14" fontId="0" fillId="0" borderId="0" xfId="0" applyNumberFormat="1"/>
    <xf numFmtId="0" fontId="0" fillId="0" borderId="0" xfId="0" applyFill="1"/>
    <xf numFmtId="0" fontId="0" fillId="4" borderId="0" xfId="0" applyFill="1"/>
    <xf numFmtId="0" fontId="0" fillId="4" borderId="0" xfId="0" applyFill="1" applyAlignment="1">
      <alignment horizontal="center"/>
    </xf>
    <xf numFmtId="0" fontId="0" fillId="5" borderId="0" xfId="0" applyFill="1"/>
    <xf numFmtId="0" fontId="0" fillId="6" borderId="0" xfId="0" applyFill="1"/>
    <xf numFmtId="0" fontId="0" fillId="6" borderId="0" xfId="0" applyFill="1" applyAlignment="1">
      <alignment horizontal="center"/>
    </xf>
    <xf numFmtId="14" fontId="0" fillId="6" borderId="0" xfId="0" applyNumberFormat="1" applyFill="1"/>
    <xf numFmtId="0" fontId="4" fillId="6" borderId="0" xfId="0" applyFont="1" applyFill="1" applyBorder="1" applyAlignment="1">
      <alignment horizontal="center"/>
    </xf>
    <xf numFmtId="0" fontId="2" fillId="6" borderId="0" xfId="0" applyFont="1" applyFill="1" applyAlignment="1">
      <alignment horizontal="center"/>
    </xf>
    <xf numFmtId="0" fontId="0" fillId="6" borderId="0" xfId="0" applyFont="1" applyFill="1" applyAlignment="1">
      <alignment horizontal="center"/>
    </xf>
    <xf numFmtId="0" fontId="0" fillId="7" borderId="0" xfId="0" applyFill="1"/>
    <xf numFmtId="14" fontId="0" fillId="7" borderId="0" xfId="0" applyNumberFormat="1" applyFill="1"/>
    <xf numFmtId="0" fontId="0" fillId="7" borderId="0" xfId="0" applyFill="1" applyAlignment="1">
      <alignment horizontal="center"/>
    </xf>
    <xf numFmtId="0" fontId="0" fillId="7" borderId="0" xfId="0" applyFont="1" applyFill="1" applyAlignment="1">
      <alignment horizontal="center"/>
    </xf>
    <xf numFmtId="0" fontId="0" fillId="7" borderId="1" xfId="0" applyFill="1" applyBorder="1" applyAlignment="1">
      <alignment horizontal="left" vertical="center"/>
    </xf>
    <xf numFmtId="1" fontId="0" fillId="7" borderId="1" xfId="0" applyNumberFormat="1" applyFill="1" applyBorder="1" applyAlignment="1">
      <alignment horizontal="center" vertical="center"/>
    </xf>
    <xf numFmtId="0" fontId="0" fillId="8" borderId="0" xfId="0" applyFill="1" applyBorder="1" applyAlignment="1">
      <alignment horizontal="left" vertical="center"/>
    </xf>
    <xf numFmtId="0" fontId="0" fillId="8" borderId="0" xfId="0" applyFill="1"/>
    <xf numFmtId="14" fontId="0" fillId="8" borderId="0" xfId="0" applyNumberFormat="1" applyFill="1"/>
    <xf numFmtId="1" fontId="0" fillId="8" borderId="0" xfId="0" applyNumberFormat="1" applyFill="1" applyBorder="1" applyAlignment="1">
      <alignment horizontal="center" vertical="center"/>
    </xf>
    <xf numFmtId="0" fontId="0" fillId="8" borderId="0" xfId="0" applyFill="1" applyAlignment="1">
      <alignment horizontal="center"/>
    </xf>
    <xf numFmtId="0" fontId="0" fillId="8" borderId="0" xfId="0" applyFont="1" applyFill="1" applyBorder="1" applyAlignment="1">
      <alignment horizontal="left" vertical="center"/>
    </xf>
    <xf numFmtId="0" fontId="0" fillId="8" borderId="0" xfId="0" applyFont="1" applyFill="1"/>
    <xf numFmtId="0" fontId="0" fillId="8" borderId="0" xfId="0" applyFont="1" applyFill="1" applyAlignment="1">
      <alignment horizontal="center"/>
    </xf>
    <xf numFmtId="14" fontId="0" fillId="8" borderId="0" xfId="0" applyNumberFormat="1" applyFont="1" applyFill="1"/>
    <xf numFmtId="0" fontId="4" fillId="8" borderId="1" xfId="0" applyFont="1" applyFill="1" applyBorder="1" applyAlignment="1">
      <alignment horizontal="center" vertical="center"/>
    </xf>
    <xf numFmtId="0" fontId="0" fillId="9" borderId="0" xfId="0" applyFill="1" applyBorder="1" applyAlignment="1">
      <alignment horizontal="left" vertical="center"/>
    </xf>
    <xf numFmtId="0" fontId="0" fillId="9" borderId="0" xfId="0" applyFill="1"/>
    <xf numFmtId="0" fontId="0" fillId="9" borderId="0" xfId="0" applyFill="1" applyAlignment="1">
      <alignment horizontal="center"/>
    </xf>
    <xf numFmtId="14" fontId="0" fillId="9" borderId="0" xfId="0" applyNumberFormat="1" applyFill="1"/>
    <xf numFmtId="1" fontId="0" fillId="9" borderId="0" xfId="0" applyNumberFormat="1" applyFill="1" applyAlignment="1">
      <alignment horizontal="center"/>
    </xf>
    <xf numFmtId="20" fontId="0" fillId="9" borderId="0" xfId="0" applyNumberFormat="1" applyFill="1" applyBorder="1" applyAlignment="1">
      <alignment horizontal="left" vertical="center"/>
    </xf>
    <xf numFmtId="0" fontId="5" fillId="9" borderId="0" xfId="0" applyFont="1" applyFill="1" applyBorder="1" applyAlignment="1" applyProtection="1">
      <alignment horizontal="left" vertical="center"/>
      <protection locked="0"/>
    </xf>
    <xf numFmtId="0" fontId="6" fillId="9" borderId="0" xfId="0" applyFont="1" applyFill="1" applyBorder="1" applyAlignment="1" applyProtection="1">
      <alignment horizontal="center" vertical="center"/>
      <protection locked="0"/>
    </xf>
    <xf numFmtId="1" fontId="0" fillId="9" borderId="0" xfId="0" applyNumberFormat="1" applyFill="1" applyBorder="1" applyAlignment="1">
      <alignment horizontal="center" vertical="center"/>
    </xf>
    <xf numFmtId="0" fontId="0" fillId="9" borderId="0" xfId="0" applyFont="1" applyFill="1" applyAlignment="1">
      <alignment horizontal="center"/>
    </xf>
    <xf numFmtId="0" fontId="2" fillId="9" borderId="0" xfId="0" applyFont="1" applyFill="1" applyBorder="1" applyAlignment="1">
      <alignment horizontal="left" vertical="center"/>
    </xf>
    <xf numFmtId="0" fontId="0" fillId="10" borderId="0" xfId="0" applyFill="1" applyBorder="1" applyAlignment="1">
      <alignment horizontal="left" vertical="center"/>
    </xf>
    <xf numFmtId="0" fontId="0" fillId="10" borderId="0" xfId="0" applyFill="1"/>
    <xf numFmtId="0" fontId="0" fillId="10" borderId="0" xfId="0" applyFill="1" applyAlignment="1">
      <alignment horizontal="center"/>
    </xf>
    <xf numFmtId="14" fontId="0" fillId="10" borderId="0" xfId="0" applyNumberFormat="1" applyFill="1"/>
    <xf numFmtId="1" fontId="0" fillId="10" borderId="0" xfId="0" applyNumberFormat="1" applyFill="1" applyBorder="1" applyAlignment="1">
      <alignment horizontal="center" vertical="center"/>
    </xf>
    <xf numFmtId="1" fontId="0" fillId="10" borderId="0" xfId="0" applyNumberFormat="1" applyFill="1" applyAlignment="1">
      <alignment horizontal="center"/>
    </xf>
    <xf numFmtId="1" fontId="0" fillId="10" borderId="0" xfId="0" applyNumberFormat="1" applyFill="1"/>
    <xf numFmtId="0" fontId="0" fillId="11" borderId="0" xfId="0" applyFill="1" applyBorder="1" applyAlignment="1">
      <alignment horizontal="left" vertical="center"/>
    </xf>
    <xf numFmtId="0" fontId="0" fillId="11" borderId="0" xfId="0" applyFill="1"/>
    <xf numFmtId="0" fontId="0" fillId="11" borderId="0" xfId="0" applyFill="1" applyAlignment="1">
      <alignment horizontal="center"/>
    </xf>
    <xf numFmtId="14" fontId="0" fillId="11" borderId="0" xfId="0" applyNumberFormat="1" applyFill="1"/>
    <xf numFmtId="1" fontId="0" fillId="11" borderId="0" xfId="0" applyNumberFormat="1" applyFill="1" applyBorder="1" applyAlignment="1">
      <alignment horizontal="center" vertical="center"/>
    </xf>
    <xf numFmtId="0" fontId="7" fillId="0" borderId="0" xfId="0" applyFont="1" applyFill="1" applyAlignment="1">
      <alignment horizontal="left"/>
    </xf>
    <xf numFmtId="14" fontId="7" fillId="0" borderId="0" xfId="0" applyNumberFormat="1" applyFont="1" applyFill="1" applyAlignment="1">
      <alignment horizontal="left"/>
    </xf>
    <xf numFmtId="0" fontId="9" fillId="0" borderId="0" xfId="3" applyFont="1" applyFill="1" applyBorder="1" applyAlignment="1">
      <alignment horizontal="left" vertical="top"/>
    </xf>
    <xf numFmtId="165" fontId="10" fillId="0" borderId="0" xfId="0" applyNumberFormat="1" applyFont="1" applyFill="1" applyBorder="1" applyAlignment="1">
      <alignment horizontal="center" vertical="top"/>
    </xf>
    <xf numFmtId="165" fontId="11" fillId="0" borderId="0" xfId="0" applyNumberFormat="1" applyFont="1" applyFill="1" applyBorder="1" applyAlignment="1">
      <alignment horizontal="center" vertical="top"/>
    </xf>
    <xf numFmtId="164" fontId="7" fillId="0" borderId="0" xfId="0" applyNumberFormat="1" applyFont="1" applyFill="1" applyAlignment="1">
      <alignment horizontal="center"/>
    </xf>
    <xf numFmtId="0" fontId="7" fillId="0" borderId="0" xfId="0" applyFont="1" applyFill="1" applyAlignment="1">
      <alignment horizontal="center"/>
    </xf>
    <xf numFmtId="166" fontId="11" fillId="0" borderId="0" xfId="0" applyNumberFormat="1" applyFont="1" applyFill="1" applyBorder="1" applyAlignment="1">
      <alignment horizontal="center" vertical="top"/>
    </xf>
    <xf numFmtId="164" fontId="11" fillId="0" borderId="0" xfId="0" quotePrefix="1" applyNumberFormat="1" applyFont="1" applyFill="1" applyBorder="1" applyAlignment="1">
      <alignment horizontal="center" vertical="top"/>
    </xf>
    <xf numFmtId="2" fontId="11" fillId="5" borderId="0" xfId="0" applyNumberFormat="1" applyFont="1" applyFill="1" applyBorder="1" applyAlignment="1">
      <alignment horizontal="center" vertical="top"/>
    </xf>
    <xf numFmtId="167" fontId="7" fillId="0" borderId="0" xfId="0" applyNumberFormat="1" applyFont="1" applyFill="1" applyAlignment="1">
      <alignment horizontal="center"/>
    </xf>
    <xf numFmtId="167" fontId="11" fillId="0" borderId="0" xfId="0" applyNumberFormat="1" applyFont="1" applyFill="1" applyBorder="1" applyAlignment="1">
      <alignment horizontal="center" vertical="top"/>
    </xf>
    <xf numFmtId="164" fontId="11" fillId="0" borderId="0" xfId="0" applyNumberFormat="1" applyFont="1" applyFill="1" applyBorder="1" applyAlignment="1">
      <alignment horizontal="center" vertical="top"/>
    </xf>
    <xf numFmtId="164" fontId="9" fillId="0" borderId="0" xfId="3" applyNumberFormat="1" applyFont="1" applyFill="1" applyBorder="1" applyAlignment="1">
      <alignment horizontal="center" vertical="top"/>
    </xf>
    <xf numFmtId="0" fontId="9" fillId="0" borderId="0" xfId="3" applyFont="1" applyFill="1" applyBorder="1" applyAlignment="1">
      <alignment horizontal="center" vertical="top"/>
    </xf>
    <xf numFmtId="166" fontId="9" fillId="0" borderId="0" xfId="3" applyNumberFormat="1" applyFont="1" applyFill="1" applyBorder="1" applyAlignment="1">
      <alignment horizontal="left" vertical="top"/>
    </xf>
    <xf numFmtId="167" fontId="11" fillId="0" borderId="0" xfId="0" applyNumberFormat="1" applyFont="1" applyFill="1" applyBorder="1" applyAlignment="1">
      <alignment horizontal="left" vertical="top"/>
    </xf>
    <xf numFmtId="167" fontId="7" fillId="0" borderId="0" xfId="0" applyNumberFormat="1" applyFont="1" applyFill="1" applyAlignment="1">
      <alignment horizontal="left"/>
    </xf>
    <xf numFmtId="166" fontId="11" fillId="0" borderId="0" xfId="0" applyNumberFormat="1" applyFont="1" applyFill="1" applyBorder="1" applyAlignment="1">
      <alignment horizontal="left" vertical="top"/>
    </xf>
    <xf numFmtId="164" fontId="11" fillId="0" borderId="0" xfId="0" applyNumberFormat="1" applyFont="1" applyFill="1" applyBorder="1" applyAlignment="1">
      <alignment horizontal="left" vertical="top"/>
    </xf>
    <xf numFmtId="1" fontId="11" fillId="0" borderId="0" xfId="0" applyNumberFormat="1" applyFont="1" applyFill="1" applyBorder="1" applyAlignment="1">
      <alignment horizontal="left" vertical="top"/>
    </xf>
    <xf numFmtId="1" fontId="11" fillId="12" borderId="0" xfId="0" applyNumberFormat="1" applyFont="1" applyFill="1" applyBorder="1" applyAlignment="1">
      <alignment horizontal="left" vertical="top"/>
    </xf>
    <xf numFmtId="0" fontId="7" fillId="12" borderId="0" xfId="0" applyFont="1" applyFill="1" applyAlignment="1">
      <alignment horizontal="left"/>
    </xf>
    <xf numFmtId="0" fontId="3" fillId="12" borderId="0" xfId="0" applyFont="1" applyFill="1"/>
    <xf numFmtId="1" fontId="3" fillId="12" borderId="0" xfId="0" applyNumberFormat="1" applyFont="1" applyFill="1"/>
    <xf numFmtId="1" fontId="3" fillId="12" borderId="0" xfId="0" applyNumberFormat="1" applyFont="1" applyFill="1" applyAlignment="1">
      <alignment horizontal="center"/>
    </xf>
    <xf numFmtId="2" fontId="11" fillId="0" borderId="0" xfId="0" applyNumberFormat="1" applyFont="1" applyFill="1" applyBorder="1" applyAlignment="1">
      <alignment horizontal="center" vertical="top"/>
    </xf>
    <xf numFmtId="2" fontId="11" fillId="0" borderId="0" xfId="0" applyNumberFormat="1" applyFont="1" applyFill="1" applyBorder="1" applyAlignment="1">
      <alignment horizontal="left" vertical="top"/>
    </xf>
    <xf numFmtId="165" fontId="11" fillId="0" borderId="0" xfId="0" applyNumberFormat="1" applyFont="1" applyFill="1" applyBorder="1" applyAlignment="1">
      <alignment horizontal="left" vertical="top"/>
    </xf>
    <xf numFmtId="166" fontId="7" fillId="0" borderId="0" xfId="0" applyNumberFormat="1" applyFont="1" applyFill="1" applyAlignment="1">
      <alignment horizontal="left"/>
    </xf>
    <xf numFmtId="165" fontId="9" fillId="0" borderId="0" xfId="3" applyNumberFormat="1" applyFont="1" applyFill="1" applyBorder="1" applyAlignment="1">
      <alignment horizontal="left" vertical="top"/>
    </xf>
    <xf numFmtId="2" fontId="9" fillId="0" borderId="0" xfId="3" applyNumberFormat="1" applyFont="1" applyFill="1" applyBorder="1" applyAlignment="1">
      <alignment horizontal="left" vertical="top"/>
    </xf>
    <xf numFmtId="0" fontId="7" fillId="13" borderId="0" xfId="0" applyFont="1" applyFill="1" applyAlignment="1">
      <alignment horizontal="left"/>
    </xf>
    <xf numFmtId="0" fontId="0" fillId="0" borderId="0" xfId="0" applyFill="1" applyBorder="1"/>
    <xf numFmtId="0" fontId="0" fillId="0" borderId="0" xfId="0" applyFill="1" applyBorder="1" applyAlignment="1">
      <alignment horizontal="center"/>
    </xf>
    <xf numFmtId="0" fontId="0" fillId="14" borderId="0" xfId="0" applyFill="1"/>
    <xf numFmtId="0" fontId="12" fillId="0" borderId="0" xfId="0" applyFont="1" applyFill="1" applyBorder="1" applyAlignment="1">
      <alignment horizontal="left"/>
    </xf>
    <xf numFmtId="14" fontId="12" fillId="0" borderId="0" xfId="0" applyNumberFormat="1" applyFont="1" applyFill="1" applyBorder="1" applyAlignment="1">
      <alignment horizontal="left"/>
    </xf>
    <xf numFmtId="164" fontId="12" fillId="0" borderId="0" xfId="0" applyNumberFormat="1" applyFont="1" applyFill="1" applyBorder="1" applyAlignment="1">
      <alignment horizontal="center"/>
    </xf>
    <xf numFmtId="0" fontId="12" fillId="0" borderId="0" xfId="0" applyFont="1" applyFill="1" applyBorder="1" applyAlignment="1">
      <alignment horizontal="center"/>
    </xf>
    <xf numFmtId="166" fontId="12" fillId="0" borderId="0" xfId="0" applyNumberFormat="1" applyFont="1" applyFill="1" applyBorder="1" applyAlignment="1">
      <alignment horizontal="center"/>
    </xf>
    <xf numFmtId="2" fontId="12" fillId="5" borderId="0" xfId="0" applyNumberFormat="1" applyFont="1" applyFill="1" applyBorder="1" applyAlignment="1">
      <alignment horizontal="center"/>
    </xf>
    <xf numFmtId="167" fontId="12" fillId="0" borderId="0" xfId="0" applyNumberFormat="1" applyFont="1" applyFill="1" applyBorder="1" applyAlignment="1">
      <alignment horizontal="center"/>
    </xf>
    <xf numFmtId="167" fontId="12" fillId="0" borderId="0" xfId="0" applyNumberFormat="1" applyFont="1" applyFill="1" applyBorder="1" applyAlignment="1">
      <alignment horizontal="left"/>
    </xf>
    <xf numFmtId="166" fontId="12" fillId="0" borderId="0" xfId="0" applyNumberFormat="1" applyFont="1" applyFill="1" applyBorder="1" applyAlignment="1">
      <alignment horizontal="left"/>
    </xf>
    <xf numFmtId="0" fontId="12" fillId="0" borderId="0" xfId="0" applyFont="1" applyFill="1" applyAlignment="1">
      <alignment horizontal="left"/>
    </xf>
    <xf numFmtId="164" fontId="13" fillId="0" borderId="0" xfId="0" applyNumberFormat="1" applyFont="1" applyFill="1" applyAlignment="1">
      <alignment horizontal="left"/>
    </xf>
    <xf numFmtId="2" fontId="12" fillId="0" borderId="0" xfId="0" applyNumberFormat="1" applyFont="1" applyFill="1" applyAlignment="1">
      <alignment horizontal="center"/>
    </xf>
    <xf numFmtId="2" fontId="12" fillId="0" borderId="0" xfId="0" applyNumberFormat="1" applyFont="1" applyFill="1" applyAlignment="1">
      <alignment horizontal="left"/>
    </xf>
    <xf numFmtId="165" fontId="12" fillId="0" borderId="0" xfId="0" applyNumberFormat="1" applyFont="1" applyFill="1" applyAlignment="1">
      <alignment horizontal="left"/>
    </xf>
    <xf numFmtId="167" fontId="12" fillId="0" borderId="0" xfId="0" applyNumberFormat="1" applyFont="1" applyFill="1" applyAlignment="1">
      <alignment horizontal="left"/>
    </xf>
    <xf numFmtId="166" fontId="12" fillId="0" borderId="0" xfId="0" applyNumberFormat="1" applyFont="1" applyFill="1" applyAlignment="1">
      <alignment horizontal="left"/>
    </xf>
    <xf numFmtId="164" fontId="12" fillId="0" borderId="0" xfId="0" applyNumberFormat="1" applyFont="1" applyFill="1" applyAlignment="1">
      <alignment horizontal="left"/>
    </xf>
    <xf numFmtId="14" fontId="12" fillId="0" borderId="0" xfId="0" applyNumberFormat="1" applyFont="1" applyFill="1" applyAlignment="1">
      <alignment horizontal="left"/>
    </xf>
    <xf numFmtId="164" fontId="12" fillId="0" borderId="0" xfId="0" applyNumberFormat="1" applyFont="1" applyFill="1" applyAlignment="1">
      <alignment horizontal="center"/>
    </xf>
    <xf numFmtId="0" fontId="0" fillId="0" borderId="0" xfId="0" applyFill="1" applyAlignment="1">
      <alignment horizontal="center"/>
    </xf>
    <xf numFmtId="0" fontId="12" fillId="0" borderId="0" xfId="0" applyFont="1" applyFill="1" applyAlignment="1">
      <alignment horizontal="center"/>
    </xf>
    <xf numFmtId="166" fontId="12" fillId="0" borderId="0" xfId="0" applyNumberFormat="1" applyFont="1" applyFill="1" applyAlignment="1">
      <alignment horizontal="center"/>
    </xf>
    <xf numFmtId="2" fontId="12" fillId="5" borderId="0" xfId="0" applyNumberFormat="1" applyFont="1" applyFill="1" applyAlignment="1">
      <alignment horizontal="center"/>
    </xf>
    <xf numFmtId="167" fontId="12" fillId="0" borderId="0" xfId="0" applyNumberFormat="1" applyFont="1" applyFill="1" applyAlignment="1">
      <alignment horizontal="center"/>
    </xf>
    <xf numFmtId="44" fontId="12" fillId="0" borderId="0" xfId="1" applyFont="1" applyFill="1" applyAlignment="1">
      <alignment horizontal="left"/>
    </xf>
    <xf numFmtId="0" fontId="12" fillId="0" borderId="0" xfId="0" applyNumberFormat="1" applyFont="1" applyFill="1" applyAlignment="1">
      <alignment horizontal="left"/>
    </xf>
    <xf numFmtId="164" fontId="13" fillId="0" borderId="0" xfId="0" applyNumberFormat="1" applyFont="1" applyFill="1" applyBorder="1" applyAlignment="1">
      <alignment horizontal="center"/>
    </xf>
    <xf numFmtId="0" fontId="12" fillId="5" borderId="0" xfId="0" applyFont="1" applyFill="1" applyBorder="1" applyAlignment="1">
      <alignment horizontal="center"/>
    </xf>
    <xf numFmtId="0" fontId="13" fillId="0" borderId="0" xfId="0" applyFont="1" applyFill="1" applyBorder="1" applyAlignment="1">
      <alignment horizontal="left"/>
    </xf>
    <xf numFmtId="1" fontId="12" fillId="0" borderId="0" xfId="0" applyNumberFormat="1" applyFont="1" applyFill="1" applyBorder="1" applyAlignment="1">
      <alignment horizontal="left"/>
    </xf>
    <xf numFmtId="1" fontId="12" fillId="0" borderId="0" xfId="0" applyNumberFormat="1" applyFont="1" applyFill="1" applyAlignment="1">
      <alignment horizontal="left"/>
    </xf>
    <xf numFmtId="164" fontId="13" fillId="0" borderId="0" xfId="0" applyNumberFormat="1" applyFont="1" applyFill="1" applyBorder="1" applyAlignment="1">
      <alignment horizontal="left"/>
    </xf>
    <xf numFmtId="0" fontId="0" fillId="0" borderId="0" xfId="0" applyFont="1" applyFill="1" applyAlignment="1">
      <alignment horizontal="center"/>
    </xf>
    <xf numFmtId="0" fontId="2" fillId="5" borderId="0" xfId="0" applyFont="1" applyFill="1" applyAlignment="1">
      <alignment horizontal="left"/>
    </xf>
    <xf numFmtId="164" fontId="14" fillId="0" borderId="0" xfId="0" applyNumberFormat="1" applyFont="1" applyFill="1" applyAlignment="1">
      <alignment horizontal="center"/>
    </xf>
    <xf numFmtId="0" fontId="12" fillId="5" borderId="0" xfId="0" applyFont="1" applyFill="1" applyAlignment="1">
      <alignment horizontal="center"/>
    </xf>
    <xf numFmtId="49" fontId="0" fillId="15" borderId="0" xfId="0" applyNumberFormat="1" applyFont="1" applyFill="1" applyBorder="1" applyAlignment="1">
      <alignment vertical="center"/>
    </xf>
    <xf numFmtId="49" fontId="0" fillId="15" borderId="0" xfId="0" applyNumberFormat="1" applyFont="1" applyFill="1" applyBorder="1" applyAlignment="1">
      <alignment horizontal="center" vertical="center"/>
    </xf>
    <xf numFmtId="168" fontId="0" fillId="15" borderId="0" xfId="0" applyNumberFormat="1" applyFont="1" applyFill="1" applyBorder="1" applyAlignment="1">
      <alignment horizontal="center" vertical="center"/>
    </xf>
    <xf numFmtId="0" fontId="0" fillId="15" borderId="0" xfId="0" applyFont="1" applyFill="1" applyBorder="1" applyAlignment="1">
      <alignment horizontal="center"/>
    </xf>
    <xf numFmtId="0" fontId="0" fillId="15" borderId="0" xfId="0" applyFont="1" applyFill="1" applyBorder="1" applyAlignment="1">
      <alignment horizontal="center" vertical="center"/>
    </xf>
    <xf numFmtId="164" fontId="0" fillId="15" borderId="0" xfId="0" applyNumberFormat="1" applyFont="1" applyFill="1" applyBorder="1" applyAlignment="1">
      <alignment horizontal="center" vertical="center"/>
    </xf>
    <xf numFmtId="1" fontId="0" fillId="15" borderId="0" xfId="0" applyNumberFormat="1" applyFont="1" applyFill="1" applyBorder="1" applyAlignment="1">
      <alignment horizontal="center" vertical="center"/>
    </xf>
    <xf numFmtId="164" fontId="0" fillId="5" borderId="0" xfId="4" applyNumberFormat="1" applyFont="1" applyFill="1" applyBorder="1" applyAlignment="1">
      <alignment horizontal="center" wrapText="1"/>
    </xf>
    <xf numFmtId="2" fontId="0" fillId="15" borderId="0" xfId="0" applyNumberFormat="1" applyFont="1" applyFill="1" applyBorder="1" applyAlignment="1">
      <alignment horizontal="center" vertical="center"/>
    </xf>
    <xf numFmtId="1" fontId="0" fillId="15" borderId="0" xfId="0" applyNumberFormat="1" applyFont="1" applyFill="1" applyBorder="1" applyAlignment="1">
      <alignment horizontal="center"/>
    </xf>
    <xf numFmtId="0" fontId="4" fillId="15" borderId="0" xfId="0" applyFont="1" applyFill="1" applyBorder="1" applyAlignment="1">
      <alignment horizontal="center" vertical="center"/>
    </xf>
    <xf numFmtId="0" fontId="4" fillId="15" borderId="0" xfId="0" applyFont="1" applyFill="1" applyBorder="1"/>
    <xf numFmtId="9" fontId="4" fillId="15" borderId="0" xfId="2" applyFont="1" applyFill="1" applyBorder="1" applyAlignment="1">
      <alignment horizontal="center"/>
    </xf>
    <xf numFmtId="0" fontId="4" fillId="9" borderId="0" xfId="0" applyFont="1" applyFill="1" applyBorder="1"/>
    <xf numFmtId="0" fontId="0" fillId="9" borderId="0" xfId="0" applyFont="1" applyFill="1" applyBorder="1" applyAlignment="1"/>
    <xf numFmtId="0" fontId="0" fillId="9" borderId="0" xfId="0" applyFont="1" applyFill="1" applyBorder="1" applyAlignment="1">
      <alignment horizontal="center"/>
    </xf>
    <xf numFmtId="14" fontId="0" fillId="9" borderId="0" xfId="0" applyNumberFormat="1" applyFont="1" applyFill="1" applyBorder="1" applyAlignment="1">
      <alignment horizontal="center"/>
    </xf>
    <xf numFmtId="166" fontId="0" fillId="9" borderId="0" xfId="0" applyNumberFormat="1" applyFont="1" applyFill="1" applyBorder="1" applyAlignment="1">
      <alignment horizontal="center"/>
    </xf>
    <xf numFmtId="164" fontId="0" fillId="9" borderId="0" xfId="0" applyNumberFormat="1" applyFont="1" applyFill="1" applyBorder="1" applyAlignment="1">
      <alignment horizontal="center"/>
    </xf>
    <xf numFmtId="164" fontId="0" fillId="5" borderId="0" xfId="0" applyNumberFormat="1" applyFont="1" applyFill="1" applyBorder="1" applyAlignment="1">
      <alignment horizontal="center"/>
    </xf>
    <xf numFmtId="167" fontId="0" fillId="9" borderId="0" xfId="0" applyNumberFormat="1" applyFont="1" applyFill="1" applyBorder="1" applyAlignment="1">
      <alignment horizontal="center"/>
    </xf>
    <xf numFmtId="2" fontId="0" fillId="9" borderId="0" xfId="0" applyNumberFormat="1" applyFont="1" applyFill="1" applyBorder="1" applyAlignment="1">
      <alignment horizontal="center"/>
    </xf>
    <xf numFmtId="0" fontId="4" fillId="9" borderId="0" xfId="0" applyFont="1" applyFill="1" applyBorder="1" applyAlignment="1">
      <alignment horizontal="center"/>
    </xf>
    <xf numFmtId="0" fontId="4" fillId="9" borderId="0" xfId="0" applyFont="1" applyFill="1" applyBorder="1" applyAlignment="1">
      <alignment horizontal="left"/>
    </xf>
    <xf numFmtId="166" fontId="0" fillId="15" borderId="0" xfId="0" applyNumberFormat="1" applyFont="1" applyFill="1" applyBorder="1" applyAlignment="1">
      <alignment horizontal="center" vertical="center"/>
    </xf>
    <xf numFmtId="166" fontId="4" fillId="15" borderId="0" xfId="0" applyNumberFormat="1" applyFont="1" applyFill="1" applyBorder="1" applyAlignment="1">
      <alignment horizontal="center" vertical="center"/>
    </xf>
    <xf numFmtId="0" fontId="4" fillId="16" borderId="0" xfId="0" applyFont="1" applyFill="1" applyBorder="1"/>
    <xf numFmtId="0" fontId="0" fillId="5" borderId="0" xfId="0" applyFont="1" applyFill="1" applyAlignment="1">
      <alignment horizontal="left"/>
    </xf>
    <xf numFmtId="0" fontId="0" fillId="5" borderId="0" xfId="0" applyFont="1" applyFill="1" applyAlignment="1">
      <alignment horizontal="center"/>
    </xf>
    <xf numFmtId="14" fontId="0" fillId="5" borderId="0" xfId="0" applyNumberFormat="1" applyFont="1" applyFill="1" applyAlignment="1">
      <alignment horizontal="center"/>
    </xf>
    <xf numFmtId="166" fontId="0" fillId="5" borderId="0" xfId="0" applyNumberFormat="1" applyFont="1" applyFill="1" applyAlignment="1">
      <alignment horizontal="center"/>
    </xf>
    <xf numFmtId="164" fontId="0" fillId="5" borderId="0" xfId="0" applyNumberFormat="1" applyFont="1" applyFill="1" applyAlignment="1">
      <alignment horizontal="center"/>
    </xf>
    <xf numFmtId="2" fontId="0" fillId="5" borderId="0" xfId="0" applyNumberFormat="1" applyFont="1" applyFill="1" applyAlignment="1">
      <alignment horizontal="center"/>
    </xf>
    <xf numFmtId="167" fontId="0" fillId="5" borderId="0" xfId="0" applyNumberFormat="1" applyFont="1" applyFill="1" applyAlignment="1">
      <alignment horizontal="center"/>
    </xf>
    <xf numFmtId="0" fontId="12" fillId="5" borderId="0" xfId="0" applyFont="1" applyFill="1" applyAlignment="1">
      <alignment horizontal="left"/>
    </xf>
    <xf numFmtId="164" fontId="13" fillId="5" borderId="0" xfId="0" applyNumberFormat="1" applyFont="1" applyFill="1" applyAlignment="1">
      <alignment horizontal="left"/>
    </xf>
    <xf numFmtId="2" fontId="12" fillId="5" borderId="0" xfId="0" applyNumberFormat="1" applyFont="1" applyFill="1" applyAlignment="1">
      <alignment horizontal="left"/>
    </xf>
    <xf numFmtId="165" fontId="12" fillId="5" borderId="0" xfId="0" applyNumberFormat="1" applyFont="1" applyFill="1" applyAlignment="1">
      <alignment horizontal="left"/>
    </xf>
    <xf numFmtId="167" fontId="12" fillId="5" borderId="0" xfId="0" applyNumberFormat="1" applyFont="1" applyFill="1" applyAlignment="1">
      <alignment horizontal="left"/>
    </xf>
    <xf numFmtId="166" fontId="12" fillId="5" borderId="0" xfId="0" applyNumberFormat="1" applyFont="1" applyFill="1" applyAlignment="1">
      <alignment horizontal="left"/>
    </xf>
    <xf numFmtId="164" fontId="12" fillId="5" borderId="0" xfId="0" applyNumberFormat="1" applyFont="1" applyFill="1" applyAlignment="1">
      <alignment horizontal="left"/>
    </xf>
    <xf numFmtId="0" fontId="4" fillId="17" borderId="0" xfId="0" applyFont="1" applyFill="1" applyBorder="1"/>
    <xf numFmtId="0" fontId="12" fillId="5" borderId="0" xfId="0" applyNumberFormat="1" applyFont="1" applyFill="1" applyAlignment="1">
      <alignment horizontal="left"/>
    </xf>
    <xf numFmtId="9" fontId="16" fillId="9" borderId="0" xfId="2" applyFont="1" applyFill="1" applyBorder="1" applyAlignment="1">
      <alignment horizontal="center"/>
    </xf>
    <xf numFmtId="0" fontId="12" fillId="6" borderId="0" xfId="0" applyFont="1" applyFill="1" applyAlignment="1">
      <alignment horizontal="left"/>
    </xf>
    <xf numFmtId="0" fontId="0" fillId="0" borderId="0" xfId="0" applyFont="1" applyFill="1" applyAlignment="1">
      <alignment horizontal="left"/>
    </xf>
    <xf numFmtId="14" fontId="0" fillId="0" borderId="0" xfId="0" applyNumberFormat="1" applyFont="1" applyFill="1" applyAlignment="1">
      <alignment horizontal="center"/>
    </xf>
    <xf numFmtId="166" fontId="0" fillId="0" borderId="0" xfId="0" applyNumberFormat="1" applyFont="1" applyFill="1" applyAlignment="1">
      <alignment horizontal="center"/>
    </xf>
    <xf numFmtId="164" fontId="0" fillId="0" borderId="0" xfId="0" applyNumberFormat="1" applyFont="1" applyFill="1" applyAlignment="1">
      <alignment horizontal="center"/>
    </xf>
    <xf numFmtId="2" fontId="0" fillId="0" borderId="0" xfId="0" applyNumberFormat="1" applyFont="1" applyFill="1" applyAlignment="1">
      <alignment horizontal="center"/>
    </xf>
    <xf numFmtId="167" fontId="0" fillId="0" borderId="0" xfId="0" applyNumberFormat="1" applyFont="1" applyFill="1" applyAlignment="1">
      <alignment horizontal="center"/>
    </xf>
    <xf numFmtId="0" fontId="4" fillId="0" borderId="0" xfId="0" applyFont="1" applyFill="1" applyBorder="1"/>
    <xf numFmtId="1" fontId="0" fillId="9" borderId="0" xfId="0" applyNumberFormat="1" applyFont="1" applyFill="1" applyBorder="1" applyAlignment="1">
      <alignment horizontal="center"/>
    </xf>
    <xf numFmtId="1" fontId="0" fillId="9" borderId="0" xfId="0" applyNumberFormat="1" applyFont="1" applyFill="1" applyBorder="1" applyAlignment="1"/>
    <xf numFmtId="164" fontId="15" fillId="9" borderId="0" xfId="0" applyNumberFormat="1" applyFont="1" applyFill="1" applyBorder="1" applyAlignment="1">
      <alignment horizontal="center"/>
    </xf>
    <xf numFmtId="0" fontId="15" fillId="9" borderId="0" xfId="0" applyFont="1" applyFill="1" applyBorder="1" applyAlignment="1">
      <alignment horizontal="center"/>
    </xf>
    <xf numFmtId="1" fontId="4" fillId="9" borderId="0" xfId="0" applyNumberFormat="1" applyFont="1" applyFill="1" applyBorder="1" applyAlignment="1">
      <alignment horizontal="center"/>
    </xf>
    <xf numFmtId="9" fontId="4" fillId="9" borderId="0" xfId="2" applyFont="1" applyFill="1" applyBorder="1" applyAlignment="1">
      <alignment horizontal="center"/>
    </xf>
    <xf numFmtId="0" fontId="17" fillId="0" borderId="0" xfId="0" applyFont="1" applyFill="1" applyAlignment="1">
      <alignment horizontal="left"/>
    </xf>
    <xf numFmtId="0" fontId="20" fillId="0" borderId="0" xfId="0" applyFont="1" applyFill="1" applyAlignment="1">
      <alignment horizontal="left"/>
    </xf>
    <xf numFmtId="14" fontId="20" fillId="0" borderId="0" xfId="0" applyNumberFormat="1" applyFont="1" applyFill="1" applyAlignment="1">
      <alignment horizontal="center"/>
    </xf>
    <xf numFmtId="0" fontId="21" fillId="0" borderId="0" xfId="3" applyFont="1" applyFill="1" applyBorder="1" applyAlignment="1">
      <alignment vertical="top"/>
    </xf>
    <xf numFmtId="165" fontId="22" fillId="0" borderId="0" xfId="0" applyNumberFormat="1" applyFont="1" applyFill="1" applyBorder="1" applyAlignment="1">
      <alignment vertical="top"/>
    </xf>
    <xf numFmtId="1" fontId="22" fillId="0" borderId="0" xfId="0" applyNumberFormat="1" applyFont="1" applyFill="1" applyBorder="1" applyAlignment="1">
      <alignment vertical="top"/>
    </xf>
    <xf numFmtId="1" fontId="22" fillId="0" borderId="0" xfId="0" applyNumberFormat="1" applyFont="1" applyFill="1" applyBorder="1" applyAlignment="1">
      <alignment horizontal="left" vertical="top"/>
    </xf>
    <xf numFmtId="1" fontId="22" fillId="0" borderId="0" xfId="0" applyNumberFormat="1" applyFont="1" applyFill="1" applyBorder="1" applyAlignment="1">
      <alignment horizontal="center" vertical="top"/>
    </xf>
    <xf numFmtId="1" fontId="22" fillId="5" borderId="0" xfId="0" applyNumberFormat="1" applyFont="1" applyFill="1" applyBorder="1" applyAlignment="1">
      <alignment horizontal="left" vertical="top"/>
    </xf>
    <xf numFmtId="14" fontId="4" fillId="7" borderId="0" xfId="0" applyNumberFormat="1" applyFont="1" applyFill="1" applyAlignment="1">
      <alignment horizontal="center"/>
    </xf>
    <xf numFmtId="0" fontId="4" fillId="7" borderId="0" xfId="0" applyFont="1" applyFill="1" applyAlignment="1"/>
    <xf numFmtId="0" fontId="4" fillId="5" borderId="0" xfId="0" applyFont="1" applyFill="1" applyAlignment="1">
      <alignment horizontal="left"/>
    </xf>
    <xf numFmtId="0" fontId="4" fillId="5" borderId="0" xfId="0" applyFont="1" applyFill="1" applyAlignment="1">
      <alignment horizontal="center"/>
    </xf>
    <xf numFmtId="0" fontId="4" fillId="5" borderId="0" xfId="0" applyNumberFormat="1" applyFont="1" applyFill="1" applyAlignment="1">
      <alignment horizontal="left"/>
    </xf>
    <xf numFmtId="0" fontId="4" fillId="5" borderId="0" xfId="0" applyFont="1" applyFill="1"/>
    <xf numFmtId="0" fontId="4" fillId="0" borderId="0" xfId="0" applyFont="1" applyFill="1"/>
    <xf numFmtId="0" fontId="4" fillId="5" borderId="0" xfId="0" applyFont="1" applyFill="1" applyBorder="1" applyAlignment="1">
      <alignment horizontal="left"/>
    </xf>
    <xf numFmtId="0" fontId="4" fillId="7" borderId="0" xfId="0" applyFont="1" applyFill="1"/>
    <xf numFmtId="1" fontId="4" fillId="0" borderId="0" xfId="0" applyNumberFormat="1" applyFont="1" applyFill="1" applyAlignment="1">
      <alignment horizontal="center"/>
    </xf>
    <xf numFmtId="0" fontId="4" fillId="0" borderId="0" xfId="0" applyFont="1" applyFill="1" applyAlignment="1"/>
    <xf numFmtId="0" fontId="4" fillId="2" borderId="0" xfId="0" applyFont="1" applyFill="1"/>
    <xf numFmtId="0" fontId="4" fillId="15" borderId="0" xfId="0" applyFont="1" applyFill="1" applyBorder="1" applyAlignment="1">
      <alignment horizontal="center"/>
    </xf>
    <xf numFmtId="1" fontId="4" fillId="15" borderId="0" xfId="0" applyNumberFormat="1" applyFont="1" applyFill="1" applyBorder="1" applyAlignment="1">
      <alignment vertical="center"/>
    </xf>
    <xf numFmtId="0" fontId="16" fillId="0" borderId="0" xfId="0" applyFont="1" applyFill="1" applyBorder="1" applyAlignment="1"/>
    <xf numFmtId="0" fontId="4" fillId="0" borderId="0" xfId="0" applyFont="1" applyFill="1" applyAlignment="1">
      <alignment horizontal="left"/>
    </xf>
    <xf numFmtId="14" fontId="4" fillId="0" borderId="0" xfId="0" applyNumberFormat="1" applyFont="1" applyFill="1" applyAlignment="1">
      <alignment horizontal="center"/>
    </xf>
    <xf numFmtId="0" fontId="5" fillId="0" borderId="0" xfId="0" applyFont="1" applyFill="1" applyBorder="1" applyAlignment="1" applyProtection="1">
      <alignment horizontal="left" vertical="center"/>
      <protection locked="0"/>
    </xf>
    <xf numFmtId="0" fontId="4" fillId="0" borderId="0" xfId="0" applyFont="1" applyFill="1" applyBorder="1" applyAlignment="1">
      <alignment horizontal="center"/>
    </xf>
    <xf numFmtId="0" fontId="5" fillId="0" borderId="0" xfId="0" applyFont="1" applyFill="1" applyBorder="1" applyAlignment="1" applyProtection="1">
      <alignment vertical="center"/>
      <protection locked="0"/>
    </xf>
    <xf numFmtId="0" fontId="4" fillId="0" borderId="0" xfId="0" applyFont="1" applyFill="1" applyBorder="1" applyAlignment="1"/>
    <xf numFmtId="0" fontId="5" fillId="0" borderId="0" xfId="0" applyFont="1" applyFill="1" applyBorder="1" applyAlignment="1" applyProtection="1">
      <alignment horizontal="center" vertical="center"/>
      <protection locked="0"/>
    </xf>
    <xf numFmtId="44" fontId="5" fillId="0" borderId="0" xfId="1" applyFont="1" applyFill="1" applyBorder="1" applyAlignment="1" applyProtection="1">
      <alignment horizontal="left" vertical="center"/>
      <protection locked="0"/>
    </xf>
    <xf numFmtId="0" fontId="4" fillId="5" borderId="0" xfId="0" applyFont="1" applyFill="1" applyBorder="1"/>
    <xf numFmtId="0" fontId="4" fillId="5" borderId="0" xfId="0" applyFont="1" applyFill="1" applyBorder="1" applyAlignment="1">
      <alignment horizontal="center"/>
    </xf>
    <xf numFmtId="44" fontId="4" fillId="0" borderId="0" xfId="1" applyFont="1" applyFill="1" applyAlignment="1">
      <alignment horizontal="left"/>
    </xf>
    <xf numFmtId="0" fontId="4" fillId="0" borderId="0" xfId="0" applyFont="1" applyFill="1" applyBorder="1" applyAlignment="1">
      <alignment horizontal="left"/>
    </xf>
    <xf numFmtId="14" fontId="4" fillId="0" borderId="0" xfId="0" applyNumberFormat="1" applyFont="1" applyFill="1" applyBorder="1" applyAlignment="1">
      <alignment horizontal="center"/>
    </xf>
    <xf numFmtId="166" fontId="4" fillId="0" borderId="0" xfId="0" applyNumberFormat="1" applyFont="1" applyFill="1" applyBorder="1" applyAlignment="1"/>
    <xf numFmtId="14" fontId="4" fillId="0" borderId="0" xfId="0" applyNumberFormat="1" applyFont="1" applyFill="1" applyAlignment="1"/>
    <xf numFmtId="164" fontId="20" fillId="0" borderId="0" xfId="0" applyNumberFormat="1" applyFont="1" applyFill="1" applyAlignment="1">
      <alignment horizontal="center"/>
    </xf>
    <xf numFmtId="165" fontId="22" fillId="0" borderId="0" xfId="0" applyNumberFormat="1" applyFont="1" applyFill="1" applyBorder="1" applyAlignment="1">
      <alignment horizontal="center" vertical="top"/>
    </xf>
    <xf numFmtId="0" fontId="20" fillId="0" borderId="0" xfId="0" applyFont="1" applyFill="1" applyAlignment="1">
      <alignment horizontal="center"/>
    </xf>
    <xf numFmtId="166" fontId="22" fillId="0" borderId="0" xfId="0" applyNumberFormat="1" applyFont="1" applyFill="1" applyBorder="1" applyAlignment="1">
      <alignment horizontal="center" vertical="top"/>
    </xf>
    <xf numFmtId="164" fontId="22" fillId="0" borderId="0" xfId="0" quotePrefix="1" applyNumberFormat="1" applyFont="1" applyFill="1" applyBorder="1" applyAlignment="1">
      <alignment horizontal="center" vertical="top"/>
    </xf>
    <xf numFmtId="167" fontId="20" fillId="0" borderId="0" xfId="0" applyNumberFormat="1" applyFont="1" applyFill="1" applyAlignment="1">
      <alignment horizontal="center"/>
    </xf>
    <xf numFmtId="167" fontId="22" fillId="0" borderId="0" xfId="0" applyNumberFormat="1" applyFont="1" applyFill="1" applyBorder="1" applyAlignment="1">
      <alignment horizontal="center" vertical="top"/>
    </xf>
    <xf numFmtId="164" fontId="22" fillId="0" borderId="0" xfId="0" applyNumberFormat="1" applyFont="1" applyFill="1" applyBorder="1" applyAlignment="1">
      <alignment horizontal="center" vertical="top"/>
    </xf>
    <xf numFmtId="164" fontId="21" fillId="0" borderId="0" xfId="3" applyNumberFormat="1" applyFont="1" applyFill="1" applyBorder="1" applyAlignment="1">
      <alignment horizontal="center" vertical="top"/>
    </xf>
    <xf numFmtId="0" fontId="21" fillId="0" borderId="0" xfId="3" applyFont="1" applyFill="1" applyBorder="1" applyAlignment="1">
      <alignment horizontal="center" vertical="top"/>
    </xf>
    <xf numFmtId="166" fontId="21" fillId="0" borderId="0" xfId="3" applyNumberFormat="1" applyFont="1" applyFill="1" applyBorder="1" applyAlignment="1">
      <alignment horizontal="center" vertical="top"/>
    </xf>
    <xf numFmtId="0" fontId="4" fillId="0" borderId="0" xfId="0" applyFont="1" applyFill="1" applyAlignment="1">
      <alignment horizontal="center"/>
    </xf>
    <xf numFmtId="0" fontId="4" fillId="7" borderId="0" xfId="0" applyFont="1" applyFill="1" applyAlignment="1">
      <alignment horizontal="center"/>
    </xf>
    <xf numFmtId="164"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166" fontId="4" fillId="0" borderId="0" xfId="0" applyNumberFormat="1" applyFont="1" applyFill="1" applyAlignment="1">
      <alignment horizontal="center"/>
    </xf>
    <xf numFmtId="164" fontId="4" fillId="0" borderId="0" xfId="0" applyNumberFormat="1" applyFont="1" applyFill="1" applyAlignment="1">
      <alignment horizontal="center"/>
    </xf>
    <xf numFmtId="167" fontId="4" fillId="0" borderId="0" xfId="0" applyNumberFormat="1" applyFont="1" applyFill="1" applyAlignment="1">
      <alignment horizontal="center"/>
    </xf>
    <xf numFmtId="164"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7" fontId="4" fillId="0" borderId="0" xfId="0" applyNumberFormat="1" applyFont="1" applyFill="1" applyBorder="1" applyAlignment="1">
      <alignment horizontal="center"/>
    </xf>
    <xf numFmtId="1" fontId="5" fillId="0" borderId="0" xfId="0" applyNumberFormat="1" applyFont="1" applyFill="1" applyBorder="1" applyAlignment="1" applyProtection="1">
      <alignment horizontal="center" vertical="center"/>
      <protection locked="0"/>
    </xf>
    <xf numFmtId="0" fontId="5" fillId="5" borderId="0" xfId="0" applyFont="1" applyFill="1" applyAlignment="1">
      <alignment horizontal="center"/>
    </xf>
    <xf numFmtId="166" fontId="4" fillId="5" borderId="0" xfId="0" applyNumberFormat="1" applyFont="1" applyFill="1" applyBorder="1" applyAlignment="1">
      <alignment horizontal="center"/>
    </xf>
    <xf numFmtId="2" fontId="22" fillId="0" borderId="0" xfId="0" applyNumberFormat="1" applyFont="1" applyFill="1" applyBorder="1" applyAlignment="1">
      <alignment horizontal="center" vertical="top"/>
    </xf>
    <xf numFmtId="0" fontId="4" fillId="0" borderId="0" xfId="0" applyFont="1" applyFill="1" applyBorder="1" applyAlignment="1">
      <alignment horizontal="left" vertical="center"/>
    </xf>
    <xf numFmtId="0" fontId="4" fillId="0" borderId="0" xfId="0" applyFont="1" applyFill="1" applyAlignment="1">
      <alignment horizontal="center" wrapText="1"/>
    </xf>
    <xf numFmtId="1" fontId="4" fillId="0" borderId="0" xfId="0" applyNumberFormat="1" applyFont="1" applyFill="1" applyAlignment="1">
      <alignment horizontal="left"/>
    </xf>
    <xf numFmtId="2" fontId="5" fillId="0" borderId="0" xfId="0" applyNumberFormat="1" applyFont="1" applyFill="1" applyBorder="1" applyAlignment="1" applyProtection="1">
      <alignment horizontal="center" vertical="center"/>
      <protection locked="0"/>
    </xf>
    <xf numFmtId="2" fontId="4" fillId="0" borderId="0" xfId="0" applyNumberFormat="1" applyFont="1" applyFill="1" applyAlignment="1">
      <alignment horizontal="center"/>
    </xf>
    <xf numFmtId="1" fontId="4" fillId="0" borderId="0" xfId="0" applyNumberFormat="1" applyFont="1" applyFill="1" applyBorder="1" applyAlignment="1">
      <alignment vertical="center"/>
    </xf>
    <xf numFmtId="1" fontId="4" fillId="0" borderId="0" xfId="0" applyNumberFormat="1" applyFont="1" applyFill="1" applyAlignment="1"/>
    <xf numFmtId="0" fontId="4" fillId="0" borderId="0" xfId="0" applyFont="1" applyFill="1" applyBorder="1" applyAlignment="1">
      <alignment vertical="center"/>
    </xf>
    <xf numFmtId="20" fontId="4"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0" xfId="0" applyNumberFormat="1" applyFont="1" applyFill="1" applyBorder="1" applyAlignment="1">
      <alignment horizontal="center" vertical="center"/>
    </xf>
    <xf numFmtId="168" fontId="19" fillId="0" borderId="0" xfId="0" applyNumberFormat="1" applyFont="1" applyFill="1" applyBorder="1" applyAlignment="1">
      <alignment horizontal="center" vertical="center"/>
    </xf>
    <xf numFmtId="0" fontId="19" fillId="0" borderId="0" xfId="0" applyFont="1" applyFill="1" applyBorder="1" applyAlignment="1"/>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1" fontId="19" fillId="0" borderId="0" xfId="0" applyNumberFormat="1" applyFont="1" applyFill="1" applyBorder="1" applyAlignment="1">
      <alignment horizontal="center"/>
    </xf>
    <xf numFmtId="164" fontId="19" fillId="0" borderId="0" xfId="0" applyNumberFormat="1" applyFont="1" applyFill="1" applyBorder="1" applyAlignment="1">
      <alignment horizontal="center" vertical="center"/>
    </xf>
    <xf numFmtId="164" fontId="19" fillId="0" borderId="0" xfId="4" applyNumberFormat="1" applyFont="1" applyFill="1" applyBorder="1" applyAlignment="1">
      <alignment horizontal="center" wrapText="1"/>
    </xf>
    <xf numFmtId="2" fontId="19"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xf>
    <xf numFmtId="0" fontId="16" fillId="0" borderId="0" xfId="0" applyFont="1" applyFill="1" applyBorder="1" applyAlignment="1">
      <alignment vertical="center"/>
    </xf>
    <xf numFmtId="1" fontId="4" fillId="0" borderId="0" xfId="2" applyNumberFormat="1" applyFont="1" applyFill="1" applyBorder="1" applyAlignment="1">
      <alignment horizontal="center"/>
    </xf>
    <xf numFmtId="1" fontId="4" fillId="0" borderId="0" xfId="2" applyNumberFormat="1" applyFont="1" applyFill="1" applyBorder="1" applyAlignment="1">
      <alignment horizontal="left"/>
    </xf>
    <xf numFmtId="49" fontId="19" fillId="0" borderId="0" xfId="0" applyNumberFormat="1"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166" fontId="19" fillId="0" borderId="0" xfId="0" applyNumberFormat="1" applyFont="1" applyFill="1" applyBorder="1" applyAlignment="1">
      <alignment vertical="center"/>
    </xf>
    <xf numFmtId="1" fontId="19"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0" xfId="4" applyNumberFormat="1" applyFont="1" applyFill="1" applyBorder="1" applyAlignment="1">
      <alignment horizontal="center" wrapText="1"/>
    </xf>
    <xf numFmtId="2"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18" fillId="0" borderId="0" xfId="2" applyNumberFormat="1" applyFont="1" applyFill="1" applyBorder="1" applyAlignment="1">
      <alignment horizontal="center"/>
    </xf>
    <xf numFmtId="1" fontId="19" fillId="0" borderId="0" xfId="0" applyNumberFormat="1" applyFont="1" applyFill="1" applyBorder="1" applyAlignment="1">
      <alignment vertical="center"/>
    </xf>
    <xf numFmtId="167" fontId="5" fillId="0" borderId="0" xfId="0" applyNumberFormat="1" applyFont="1" applyFill="1" applyBorder="1" applyAlignment="1" applyProtection="1">
      <alignment horizontal="center" vertical="center"/>
      <protection locked="0"/>
    </xf>
    <xf numFmtId="0" fontId="23" fillId="0" borderId="0" xfId="0" applyFont="1" applyFill="1" applyAlignment="1"/>
    <xf numFmtId="2" fontId="4" fillId="0" borderId="0" xfId="0" applyNumberFormat="1" applyFont="1" applyFill="1" applyBorder="1" applyAlignment="1">
      <alignment horizontal="center"/>
    </xf>
    <xf numFmtId="0" fontId="4" fillId="18" borderId="0" xfId="0" quotePrefix="1" applyFont="1" applyFill="1" applyAlignment="1">
      <alignment horizontal="center"/>
    </xf>
    <xf numFmtId="1" fontId="22" fillId="5" borderId="0" xfId="0" applyNumberFormat="1" applyFont="1" applyFill="1" applyBorder="1" applyAlignment="1">
      <alignment horizontal="center" vertical="top"/>
    </xf>
    <xf numFmtId="164" fontId="22" fillId="5" borderId="0" xfId="0" applyNumberFormat="1" applyFont="1" applyFill="1" applyBorder="1" applyAlignment="1">
      <alignment horizontal="left" vertical="top"/>
    </xf>
    <xf numFmtId="1" fontId="4" fillId="5" borderId="0" xfId="0" applyNumberFormat="1" applyFont="1" applyFill="1" applyBorder="1" applyAlignment="1">
      <alignment horizontal="center" vertical="center"/>
    </xf>
    <xf numFmtId="166" fontId="4" fillId="5" borderId="0" xfId="0" applyNumberFormat="1" applyFont="1" applyFill="1" applyBorder="1" applyAlignment="1">
      <alignment horizontal="center" vertical="center"/>
    </xf>
    <xf numFmtId="0" fontId="4" fillId="5" borderId="0" xfId="0" applyFont="1" applyFill="1" applyBorder="1" applyAlignment="1">
      <alignment horizontal="center" vertical="center"/>
    </xf>
    <xf numFmtId="9" fontId="4" fillId="5" borderId="0" xfId="2" applyFont="1" applyFill="1" applyBorder="1" applyAlignment="1">
      <alignment horizontal="center"/>
    </xf>
    <xf numFmtId="0" fontId="5" fillId="5" borderId="0" xfId="0" applyFont="1" applyFill="1" applyAlignment="1">
      <alignment horizontal="left"/>
    </xf>
    <xf numFmtId="0" fontId="19" fillId="5" borderId="0" xfId="0" applyFont="1" applyFill="1" applyBorder="1" applyAlignment="1">
      <alignment horizontal="center"/>
    </xf>
    <xf numFmtId="0" fontId="16" fillId="5" borderId="0" xfId="0" applyFont="1" applyFill="1" applyBorder="1" applyAlignment="1">
      <alignment horizontal="center" vertical="center"/>
    </xf>
    <xf numFmtId="1" fontId="19" fillId="5" borderId="0" xfId="0" applyNumberFormat="1" applyFont="1" applyFill="1" applyBorder="1" applyAlignment="1">
      <alignment horizontal="center" vertical="center"/>
    </xf>
    <xf numFmtId="166" fontId="19" fillId="5" borderId="0" xfId="0" applyNumberFormat="1" applyFont="1" applyFill="1" applyBorder="1" applyAlignment="1">
      <alignment horizontal="center" vertical="center"/>
    </xf>
    <xf numFmtId="0" fontId="19" fillId="5" borderId="0" xfId="0" applyFont="1" applyFill="1" applyBorder="1" applyAlignment="1">
      <alignment horizontal="center" vertical="center"/>
    </xf>
    <xf numFmtId="1" fontId="4" fillId="5" borderId="0" xfId="0" applyNumberFormat="1" applyFont="1" applyFill="1" applyBorder="1" applyAlignment="1">
      <alignment horizontal="center"/>
    </xf>
    <xf numFmtId="0" fontId="4" fillId="5" borderId="0" xfId="0" applyNumberFormat="1" applyFont="1" applyFill="1" applyBorder="1" applyAlignment="1">
      <alignment horizontal="left"/>
    </xf>
    <xf numFmtId="9" fontId="16" fillId="5" borderId="0" xfId="2" applyFont="1" applyFill="1" applyBorder="1" applyAlignment="1">
      <alignment horizontal="center"/>
    </xf>
    <xf numFmtId="9" fontId="18" fillId="5" borderId="0" xfId="2" applyFont="1" applyFill="1" applyBorder="1" applyAlignment="1">
      <alignment horizontal="center"/>
    </xf>
    <xf numFmtId="164" fontId="16" fillId="5" borderId="0" xfId="0" applyNumberFormat="1" applyFont="1" applyFill="1" applyAlignment="1">
      <alignment horizontal="left"/>
    </xf>
    <xf numFmtId="0" fontId="4" fillId="18" borderId="0" xfId="0" applyFont="1" applyFill="1" applyBorder="1"/>
    <xf numFmtId="0" fontId="4" fillId="18" borderId="0" xfId="0" applyFont="1" applyFill="1" applyBorder="1" applyAlignment="1">
      <alignment horizontal="center"/>
    </xf>
    <xf numFmtId="0" fontId="4" fillId="18" borderId="0" xfId="0" applyFont="1" applyFill="1" applyBorder="1" applyAlignment="1"/>
    <xf numFmtId="1" fontId="4" fillId="18" borderId="0" xfId="0" applyNumberFormat="1" applyFont="1" applyFill="1" applyBorder="1" applyAlignment="1">
      <alignment vertical="center"/>
    </xf>
    <xf numFmtId="164" fontId="4" fillId="18" borderId="0" xfId="0" applyNumberFormat="1" applyFont="1" applyFill="1" applyBorder="1" applyAlignment="1">
      <alignment horizontal="center"/>
    </xf>
    <xf numFmtId="0" fontId="4" fillId="18" borderId="2" xfId="0" applyFont="1" applyFill="1" applyBorder="1" applyAlignment="1">
      <alignment horizontal="center"/>
    </xf>
    <xf numFmtId="167" fontId="4" fillId="18" borderId="2" xfId="0" applyNumberFormat="1" applyFont="1" applyFill="1" applyBorder="1" applyAlignment="1">
      <alignment horizontal="center"/>
    </xf>
    <xf numFmtId="0" fontId="4" fillId="18" borderId="0" xfId="0" applyFont="1" applyFill="1"/>
    <xf numFmtId="1" fontId="4" fillId="18" borderId="0" xfId="0" applyNumberFormat="1" applyFont="1" applyFill="1" applyAlignment="1">
      <alignment horizontal="center"/>
    </xf>
    <xf numFmtId="1" fontId="4" fillId="18" borderId="0" xfId="0" applyNumberFormat="1" applyFont="1" applyFill="1" applyAlignment="1">
      <alignment horizontal="left"/>
    </xf>
    <xf numFmtId="0" fontId="4" fillId="18" borderId="0" xfId="0" applyFont="1" applyFill="1" applyAlignment="1">
      <alignment horizontal="left"/>
    </xf>
    <xf numFmtId="0" fontId="20" fillId="18" borderId="0" xfId="0" applyFont="1" applyFill="1" applyAlignment="1">
      <alignment horizontal="left"/>
    </xf>
    <xf numFmtId="0" fontId="4" fillId="18" borderId="0" xfId="0" applyFont="1" applyFill="1" applyAlignment="1"/>
    <xf numFmtId="167" fontId="4" fillId="18" borderId="0" xfId="0" applyNumberFormat="1" applyFont="1" applyFill="1" applyBorder="1" applyAlignment="1">
      <alignment horizontal="center"/>
    </xf>
    <xf numFmtId="1" fontId="4" fillId="18" borderId="0" xfId="0" applyNumberFormat="1" applyFont="1" applyFill="1" applyAlignment="1"/>
    <xf numFmtId="0" fontId="4" fillId="18" borderId="0" xfId="0" applyFont="1" applyFill="1" applyAlignment="1">
      <alignment wrapText="1"/>
    </xf>
    <xf numFmtId="14" fontId="4" fillId="18" borderId="0" xfId="0" applyNumberFormat="1" applyFont="1" applyFill="1" applyAlignment="1">
      <alignment horizontal="center" wrapText="1"/>
    </xf>
    <xf numFmtId="0" fontId="4" fillId="18" borderId="0" xfId="0" applyFont="1" applyFill="1" applyAlignment="1">
      <alignment horizontal="center" wrapText="1"/>
    </xf>
    <xf numFmtId="164" fontId="4" fillId="18" borderId="0" xfId="0" applyNumberFormat="1" applyFont="1" applyFill="1" applyAlignment="1">
      <alignment horizontal="center" wrapText="1"/>
    </xf>
    <xf numFmtId="0" fontId="4" fillId="18" borderId="0" xfId="0" applyFont="1" applyFill="1" applyBorder="1" applyAlignment="1">
      <alignment horizontal="left"/>
    </xf>
    <xf numFmtId="0" fontId="5" fillId="7" borderId="0" xfId="0" applyFont="1" applyFill="1" applyAlignment="1"/>
    <xf numFmtId="164" fontId="4" fillId="7" borderId="0" xfId="0" applyNumberFormat="1" applyFont="1" applyFill="1" applyAlignment="1">
      <alignment horizontal="center"/>
    </xf>
    <xf numFmtId="0" fontId="4" fillId="7" borderId="0" xfId="0" applyFont="1" applyFill="1" applyAlignment="1">
      <alignment horizontal="center" wrapText="1"/>
    </xf>
    <xf numFmtId="0" fontId="5" fillId="7" borderId="0" xfId="0" applyFont="1" applyFill="1" applyAlignment="1">
      <alignment horizontal="center"/>
    </xf>
    <xf numFmtId="0" fontId="4" fillId="7" borderId="0" xfId="0" applyFont="1" applyFill="1" applyAlignment="1">
      <alignment horizontal="left"/>
    </xf>
    <xf numFmtId="1" fontId="4" fillId="7" borderId="0" xfId="0" applyNumberFormat="1" applyFont="1" applyFill="1" applyAlignment="1">
      <alignment horizontal="center"/>
    </xf>
    <xf numFmtId="1" fontId="4" fillId="7" borderId="0" xfId="0" applyNumberFormat="1" applyFont="1" applyFill="1" applyAlignment="1">
      <alignment horizontal="left"/>
    </xf>
    <xf numFmtId="0" fontId="4" fillId="7" borderId="0" xfId="0" applyFont="1" applyFill="1" applyBorder="1"/>
    <xf numFmtId="49" fontId="4" fillId="7" borderId="0" xfId="0" applyNumberFormat="1" applyFont="1" applyFill="1" applyBorder="1" applyAlignment="1">
      <alignment vertical="center"/>
    </xf>
    <xf numFmtId="49" fontId="4" fillId="7" borderId="0" xfId="0" applyNumberFormat="1" applyFont="1" applyFill="1" applyBorder="1" applyAlignment="1">
      <alignment horizontal="center" vertical="center"/>
    </xf>
    <xf numFmtId="168" fontId="4" fillId="7" borderId="0" xfId="0" applyNumberFormat="1" applyFont="1" applyFill="1" applyBorder="1" applyAlignment="1">
      <alignment horizontal="center" vertical="center"/>
    </xf>
    <xf numFmtId="0" fontId="4" fillId="7" borderId="0" xfId="0" applyFont="1" applyFill="1" applyBorder="1" applyAlignment="1"/>
    <xf numFmtId="166" fontId="4" fillId="7" borderId="0" xfId="0" applyNumberFormat="1" applyFont="1" applyFill="1" applyBorder="1" applyAlignment="1">
      <alignment vertical="center"/>
    </xf>
    <xf numFmtId="0" fontId="4" fillId="7" borderId="0" xfId="0" applyFont="1" applyFill="1" applyBorder="1" applyAlignment="1">
      <alignment horizontal="center" vertical="center"/>
    </xf>
    <xf numFmtId="1" fontId="4" fillId="7" borderId="0" xfId="0" applyNumberFormat="1" applyFont="1" applyFill="1" applyBorder="1" applyAlignment="1">
      <alignment horizontal="center"/>
    </xf>
    <xf numFmtId="164" fontId="4" fillId="7" borderId="0" xfId="0" applyNumberFormat="1" applyFont="1" applyFill="1" applyBorder="1" applyAlignment="1">
      <alignment horizontal="center" vertical="center"/>
    </xf>
    <xf numFmtId="164" fontId="4" fillId="7" borderId="0" xfId="4" applyNumberFormat="1" applyFont="1" applyFill="1" applyBorder="1" applyAlignment="1">
      <alignment horizontal="center" wrapText="1"/>
    </xf>
    <xf numFmtId="0" fontId="4" fillId="7" borderId="0" xfId="0" applyFont="1" applyFill="1" applyBorder="1" applyAlignment="1">
      <alignment horizontal="center"/>
    </xf>
    <xf numFmtId="2" fontId="4" fillId="7" borderId="0" xfId="0" applyNumberFormat="1" applyFont="1" applyFill="1" applyBorder="1" applyAlignment="1">
      <alignment horizontal="center" vertical="center"/>
    </xf>
    <xf numFmtId="0" fontId="4" fillId="7" borderId="0" xfId="0" quotePrefix="1" applyFont="1" applyFill="1" applyAlignment="1">
      <alignment horizontal="center"/>
    </xf>
    <xf numFmtId="0" fontId="4" fillId="7" borderId="0" xfId="0" applyFont="1" applyFill="1" applyBorder="1" applyAlignment="1">
      <alignment horizontal="left"/>
    </xf>
    <xf numFmtId="0" fontId="4" fillId="7" borderId="0" xfId="0" applyFont="1" applyFill="1" applyAlignment="1">
      <alignment wrapText="1"/>
    </xf>
    <xf numFmtId="14" fontId="4" fillId="7" borderId="0" xfId="0" applyNumberFormat="1" applyFont="1" applyFill="1" applyAlignment="1">
      <alignment horizontal="center" wrapText="1"/>
    </xf>
    <xf numFmtId="164" fontId="4" fillId="7" borderId="0" xfId="0" applyNumberFormat="1" applyFont="1" applyFill="1" applyAlignment="1">
      <alignment horizontal="center" wrapText="1"/>
    </xf>
    <xf numFmtId="164" fontId="4" fillId="7" borderId="0" xfId="0" applyNumberFormat="1" applyFont="1" applyFill="1" applyAlignment="1"/>
    <xf numFmtId="0" fontId="5" fillId="7" borderId="0" xfId="0" applyFont="1" applyFill="1"/>
    <xf numFmtId="14" fontId="4" fillId="7" borderId="0" xfId="0" applyNumberFormat="1" applyFont="1" applyFill="1" applyAlignment="1"/>
    <xf numFmtId="0" fontId="4" fillId="15" borderId="0" xfId="0" applyFont="1" applyFill="1" applyAlignment="1">
      <alignment wrapText="1"/>
    </xf>
    <xf numFmtId="14" fontId="4" fillId="15" borderId="0" xfId="0" applyNumberFormat="1" applyFont="1" applyFill="1" applyAlignment="1">
      <alignment horizontal="center" wrapText="1"/>
    </xf>
    <xf numFmtId="1" fontId="4" fillId="15" borderId="0" xfId="0" applyNumberFormat="1" applyFont="1" applyFill="1" applyAlignment="1"/>
    <xf numFmtId="0" fontId="4" fillId="15" borderId="0" xfId="0" applyFont="1" applyFill="1" applyAlignment="1">
      <alignment horizontal="center" wrapText="1"/>
    </xf>
    <xf numFmtId="164" fontId="4" fillId="15" borderId="0" xfId="0" applyNumberFormat="1" applyFont="1" applyFill="1" applyAlignment="1">
      <alignment horizontal="center" wrapText="1"/>
    </xf>
    <xf numFmtId="0" fontId="4" fillId="15" borderId="0" xfId="0" quotePrefix="1" applyFont="1" applyFill="1" applyAlignment="1">
      <alignment horizontal="center"/>
    </xf>
    <xf numFmtId="0" fontId="4" fillId="15" borderId="0" xfId="0" applyFont="1" applyFill="1" applyAlignment="1"/>
    <xf numFmtId="0" fontId="4" fillId="15" borderId="0" xfId="0" applyFont="1" applyFill="1"/>
    <xf numFmtId="0" fontId="4" fillId="15" borderId="0" xfId="0" applyFont="1" applyFill="1" applyAlignment="1">
      <alignment horizontal="center"/>
    </xf>
    <xf numFmtId="1" fontId="4" fillId="15" borderId="0" xfId="0" applyNumberFormat="1" applyFont="1" applyFill="1" applyAlignment="1">
      <alignment horizontal="center"/>
    </xf>
    <xf numFmtId="1" fontId="4" fillId="15" borderId="0" xfId="0" applyNumberFormat="1" applyFont="1" applyFill="1" applyAlignment="1">
      <alignment horizontal="left"/>
    </xf>
    <xf numFmtId="0" fontId="4" fillId="15" borderId="0" xfId="0" applyFont="1" applyFill="1" applyBorder="1" applyAlignment="1">
      <alignment horizontal="left"/>
    </xf>
    <xf numFmtId="0" fontId="4" fillId="15" borderId="0" xfId="0" applyFont="1" applyFill="1" applyAlignment="1">
      <alignment horizontal="left"/>
    </xf>
    <xf numFmtId="14" fontId="4" fillId="15" borderId="0" xfId="0" applyNumberFormat="1" applyFont="1" applyFill="1" applyAlignment="1">
      <alignment horizontal="center"/>
    </xf>
    <xf numFmtId="166" fontId="4" fillId="15" borderId="0" xfId="0" applyNumberFormat="1" applyFont="1" applyFill="1" applyAlignment="1">
      <alignment horizontal="center"/>
    </xf>
    <xf numFmtId="164" fontId="4" fillId="15" borderId="0" xfId="0" applyNumberFormat="1" applyFont="1" applyFill="1" applyAlignment="1">
      <alignment horizontal="center"/>
    </xf>
    <xf numFmtId="2" fontId="4" fillId="15" borderId="0" xfId="0" applyNumberFormat="1" applyFont="1" applyFill="1" applyAlignment="1">
      <alignment horizontal="center"/>
    </xf>
    <xf numFmtId="167" fontId="4" fillId="15" borderId="0" xfId="0" applyNumberFormat="1" applyFont="1" applyFill="1" applyAlignment="1">
      <alignment horizontal="center"/>
    </xf>
    <xf numFmtId="14" fontId="4" fillId="2" borderId="0" xfId="0" applyNumberFormat="1" applyFont="1" applyFill="1" applyAlignment="1">
      <alignment horizontal="center"/>
    </xf>
    <xf numFmtId="0" fontId="4" fillId="2" borderId="0" xfId="0" applyFont="1" applyFill="1" applyAlignment="1"/>
    <xf numFmtId="0" fontId="4" fillId="2" borderId="0" xfId="0" applyFont="1" applyFill="1" applyAlignment="1">
      <alignment horizontal="center"/>
    </xf>
    <xf numFmtId="164" fontId="4" fillId="2" borderId="0" xfId="0" applyNumberFormat="1" applyFont="1" applyFill="1" applyAlignment="1">
      <alignment horizontal="center"/>
    </xf>
    <xf numFmtId="0" fontId="4" fillId="2" borderId="0" xfId="0" quotePrefix="1" applyFont="1" applyFill="1" applyAlignment="1">
      <alignment horizontal="center"/>
    </xf>
    <xf numFmtId="0" fontId="4" fillId="2" borderId="0" xfId="0" applyFont="1" applyFill="1" applyBorder="1" applyAlignment="1">
      <alignment horizontal="center"/>
    </xf>
    <xf numFmtId="0" fontId="4" fillId="2" borderId="0" xfId="0" applyFont="1" applyFill="1" applyBorder="1"/>
    <xf numFmtId="1" fontId="4" fillId="2" borderId="0" xfId="0" applyNumberFormat="1" applyFont="1" applyFill="1" applyAlignment="1">
      <alignment horizontal="center"/>
    </xf>
    <xf numFmtId="1" fontId="4" fillId="2" borderId="0" xfId="0" applyNumberFormat="1"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center"/>
    </xf>
    <xf numFmtId="0" fontId="4" fillId="2" borderId="0" xfId="0" applyFont="1" applyFill="1" applyAlignment="1">
      <alignment horizontal="center" wrapText="1"/>
    </xf>
    <xf numFmtId="0" fontId="4" fillId="11" borderId="0" xfId="0" applyFont="1" applyFill="1" applyBorder="1" applyAlignment="1">
      <alignment horizontal="left" vertical="center"/>
    </xf>
    <xf numFmtId="0" fontId="4" fillId="11" borderId="0" xfId="0" applyFont="1" applyFill="1"/>
    <xf numFmtId="14" fontId="4" fillId="11" borderId="0" xfId="0" applyNumberFormat="1" applyFont="1" applyFill="1" applyAlignment="1">
      <alignment horizontal="center"/>
    </xf>
    <xf numFmtId="0" fontId="4" fillId="11" borderId="0" xfId="0" applyFont="1" applyFill="1" applyAlignment="1"/>
    <xf numFmtId="164" fontId="4" fillId="11" borderId="0" xfId="0" applyNumberFormat="1" applyFont="1" applyFill="1" applyAlignment="1">
      <alignment horizontal="center"/>
    </xf>
    <xf numFmtId="0" fontId="4" fillId="11" borderId="0" xfId="0" applyFont="1" applyFill="1" applyAlignment="1">
      <alignment horizontal="center"/>
    </xf>
    <xf numFmtId="0" fontId="5" fillId="11" borderId="0" xfId="0" applyNumberFormat="1" applyFont="1" applyFill="1" applyBorder="1" applyAlignment="1" applyProtection="1">
      <alignment horizontal="center" vertical="center"/>
      <protection locked="0"/>
    </xf>
    <xf numFmtId="1" fontId="5" fillId="11" borderId="0" xfId="0" applyNumberFormat="1" applyFont="1" applyFill="1" applyBorder="1" applyAlignment="1" applyProtection="1">
      <alignment horizontal="center" vertical="center"/>
      <protection locked="0"/>
    </xf>
    <xf numFmtId="164" fontId="5" fillId="11" borderId="0" xfId="0" applyNumberFormat="1" applyFont="1" applyFill="1" applyBorder="1" applyAlignment="1" applyProtection="1">
      <alignment horizontal="center" vertical="center"/>
      <protection locked="0"/>
    </xf>
    <xf numFmtId="2" fontId="5" fillId="11" borderId="0" xfId="0" applyNumberFormat="1" applyFont="1" applyFill="1" applyBorder="1" applyAlignment="1" applyProtection="1">
      <alignment horizontal="center" vertical="center"/>
      <protection locked="0"/>
    </xf>
    <xf numFmtId="0" fontId="4" fillId="11" borderId="0" xfId="0" applyFont="1" applyFill="1" applyAlignment="1">
      <alignment horizontal="center" wrapText="1"/>
    </xf>
    <xf numFmtId="169" fontId="5" fillId="11" borderId="0" xfId="0" applyNumberFormat="1" applyFont="1" applyFill="1" applyBorder="1" applyAlignment="1" applyProtection="1">
      <alignment horizontal="center" vertical="center"/>
      <protection locked="0"/>
    </xf>
    <xf numFmtId="1" fontId="4" fillId="11" borderId="0" xfId="0" applyNumberFormat="1" applyFont="1" applyFill="1" applyAlignment="1">
      <alignment horizontal="center"/>
    </xf>
    <xf numFmtId="1" fontId="4" fillId="11" borderId="0" xfId="0" applyNumberFormat="1" applyFont="1" applyFill="1" applyAlignment="1">
      <alignment horizontal="left"/>
    </xf>
    <xf numFmtId="0" fontId="4" fillId="11" borderId="0" xfId="0" applyFont="1" applyFill="1" applyAlignment="1">
      <alignment horizontal="left"/>
    </xf>
    <xf numFmtId="0" fontId="0" fillId="5" borderId="0" xfId="0" applyFill="1" applyBorder="1" applyAlignment="1">
      <alignment horizontal="center"/>
    </xf>
    <xf numFmtId="0" fontId="0" fillId="5" borderId="0" xfId="0" applyFill="1" applyAlignment="1">
      <alignment horizontal="center"/>
    </xf>
    <xf numFmtId="0" fontId="0" fillId="5" borderId="0" xfId="0" applyFont="1" applyFill="1"/>
    <xf numFmtId="0" fontId="4" fillId="5" borderId="0" xfId="0" applyFont="1" applyFill="1" applyAlignment="1"/>
  </cellXfs>
  <cellStyles count="5">
    <cellStyle name="Currency" xfId="1" builtinId="4"/>
    <cellStyle name="Normal" xfId="0" builtinId="0"/>
    <cellStyle name="Normal_GBCGEdatabase" xfId="3"/>
    <cellStyle name="Normal_Sheet1"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a/Documents/Atlas/Projects/Nevada/FauldsDOE/Data/Chem/GBGCDB-NV-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Z"/>
      <sheetName val="CA"/>
      <sheetName val="ID"/>
      <sheetName val="OR"/>
      <sheetName val="UT"/>
      <sheetName val="WY"/>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workbookViewId="0">
      <selection activeCell="I12" sqref="I12"/>
    </sheetView>
  </sheetViews>
  <sheetFormatPr defaultRowHeight="15" x14ac:dyDescent="0.25"/>
  <sheetData>
    <row r="1" spans="1:9" x14ac:dyDescent="0.25">
      <c r="A1" t="s">
        <v>0</v>
      </c>
      <c r="B1" t="s">
        <v>1</v>
      </c>
      <c r="C1" t="s">
        <v>2</v>
      </c>
      <c r="D1" s="1" t="s">
        <v>3</v>
      </c>
      <c r="E1" t="s">
        <v>4</v>
      </c>
      <c r="F1" s="1" t="s">
        <v>5</v>
      </c>
      <c r="G1" s="1" t="s">
        <v>6</v>
      </c>
      <c r="H1" t="s">
        <v>7</v>
      </c>
      <c r="I1" s="1" t="s">
        <v>8</v>
      </c>
    </row>
    <row r="2" spans="1:9" x14ac:dyDescent="0.25">
      <c r="A2" s="2" t="s">
        <v>9</v>
      </c>
      <c r="B2" t="s">
        <v>10</v>
      </c>
      <c r="C2" s="3" t="s">
        <v>11</v>
      </c>
      <c r="D2" s="4">
        <v>1</v>
      </c>
      <c r="E2" s="5">
        <v>42617</v>
      </c>
      <c r="F2" s="1">
        <v>397306</v>
      </c>
      <c r="G2" s="1">
        <v>4297587</v>
      </c>
      <c r="H2" t="s">
        <v>12</v>
      </c>
      <c r="I2" s="1">
        <v>22.4</v>
      </c>
    </row>
    <row r="3" spans="1:9" x14ac:dyDescent="0.25">
      <c r="A3" s="2" t="s">
        <v>13</v>
      </c>
      <c r="B3" t="s">
        <v>10</v>
      </c>
      <c r="C3" t="s">
        <v>14</v>
      </c>
      <c r="D3" s="1">
        <v>2</v>
      </c>
      <c r="E3" s="5">
        <v>42617</v>
      </c>
      <c r="F3" s="1">
        <v>396655</v>
      </c>
      <c r="G3" s="1">
        <v>4297555</v>
      </c>
      <c r="H3" t="s">
        <v>12</v>
      </c>
      <c r="I3" s="1">
        <v>30</v>
      </c>
    </row>
    <row r="4" spans="1:9" x14ac:dyDescent="0.25">
      <c r="A4" s="2" t="s">
        <v>15</v>
      </c>
      <c r="B4" t="s">
        <v>10</v>
      </c>
      <c r="C4" s="3" t="s">
        <v>16</v>
      </c>
      <c r="D4" s="4">
        <v>1</v>
      </c>
      <c r="E4" s="5">
        <v>42617</v>
      </c>
      <c r="F4" s="1">
        <v>395904</v>
      </c>
      <c r="G4" s="1">
        <v>4297539</v>
      </c>
      <c r="H4" t="s">
        <v>12</v>
      </c>
      <c r="I4" s="1">
        <v>32.1</v>
      </c>
    </row>
    <row r="5" spans="1:9" x14ac:dyDescent="0.25">
      <c r="A5" s="2" t="s">
        <v>17</v>
      </c>
      <c r="B5" t="s">
        <v>10</v>
      </c>
      <c r="C5" s="3" t="s">
        <v>18</v>
      </c>
      <c r="D5" s="4">
        <v>1</v>
      </c>
      <c r="E5" s="5">
        <v>42617</v>
      </c>
      <c r="F5" s="1">
        <v>395073</v>
      </c>
      <c r="G5" s="1">
        <v>4297700</v>
      </c>
      <c r="H5" t="s">
        <v>12</v>
      </c>
      <c r="I5" s="1">
        <v>26.2</v>
      </c>
    </row>
    <row r="6" spans="1:9" x14ac:dyDescent="0.25">
      <c r="A6" s="2" t="s">
        <v>19</v>
      </c>
      <c r="B6" t="s">
        <v>10</v>
      </c>
      <c r="C6" s="7" t="s">
        <v>20</v>
      </c>
      <c r="D6" s="8">
        <v>1</v>
      </c>
      <c r="E6" s="5">
        <v>42617</v>
      </c>
      <c r="F6" s="1">
        <v>394416</v>
      </c>
      <c r="G6" s="1">
        <v>4298453</v>
      </c>
      <c r="H6" t="s">
        <v>12</v>
      </c>
      <c r="I6" s="1">
        <v>30.5</v>
      </c>
    </row>
    <row r="7" spans="1:9" x14ac:dyDescent="0.25">
      <c r="A7" s="10" t="s">
        <v>21</v>
      </c>
      <c r="B7" s="10" t="s">
        <v>22</v>
      </c>
      <c r="C7" s="10" t="s">
        <v>23</v>
      </c>
      <c r="D7" s="11">
        <v>2</v>
      </c>
      <c r="E7" s="12">
        <v>42622</v>
      </c>
      <c r="F7" s="11">
        <v>327582</v>
      </c>
      <c r="G7" s="11">
        <v>4425329</v>
      </c>
      <c r="H7" s="10" t="s">
        <v>12</v>
      </c>
      <c r="I7" s="11" t="s">
        <v>14</v>
      </c>
    </row>
    <row r="8" spans="1:9" x14ac:dyDescent="0.25">
      <c r="A8" s="10" t="s">
        <v>21</v>
      </c>
      <c r="B8" s="10" t="s">
        <v>22</v>
      </c>
      <c r="C8" s="10" t="s">
        <v>25</v>
      </c>
      <c r="D8" s="11">
        <v>2</v>
      </c>
      <c r="E8" s="12">
        <v>42622</v>
      </c>
      <c r="F8" s="11">
        <v>327521</v>
      </c>
      <c r="G8" s="11">
        <v>4426212</v>
      </c>
      <c r="H8" s="10" t="s">
        <v>12</v>
      </c>
      <c r="I8" s="11" t="s">
        <v>14</v>
      </c>
    </row>
    <row r="9" spans="1:9" x14ac:dyDescent="0.25">
      <c r="A9" s="10" t="s">
        <v>26</v>
      </c>
      <c r="B9" s="10" t="s">
        <v>22</v>
      </c>
      <c r="C9" s="10" t="s">
        <v>27</v>
      </c>
      <c r="D9" s="11">
        <v>2</v>
      </c>
      <c r="E9" s="12">
        <v>42622</v>
      </c>
      <c r="F9" s="11">
        <v>325065</v>
      </c>
      <c r="G9" s="11">
        <v>4442298</v>
      </c>
      <c r="H9" s="10" t="s">
        <v>28</v>
      </c>
      <c r="I9" s="11" t="s">
        <v>14</v>
      </c>
    </row>
    <row r="10" spans="1:9" x14ac:dyDescent="0.25">
      <c r="A10" s="10" t="s">
        <v>29</v>
      </c>
      <c r="B10" s="10" t="s">
        <v>22</v>
      </c>
      <c r="C10" s="3" t="s">
        <v>30</v>
      </c>
      <c r="D10" s="4">
        <v>1</v>
      </c>
      <c r="E10" s="12">
        <v>42622</v>
      </c>
      <c r="F10" s="11">
        <v>323855</v>
      </c>
      <c r="G10" s="11">
        <v>4424810</v>
      </c>
      <c r="H10" s="10" t="s">
        <v>31</v>
      </c>
      <c r="I10" s="11">
        <v>22.6</v>
      </c>
    </row>
    <row r="11" spans="1:9" x14ac:dyDescent="0.25">
      <c r="A11" s="10" t="s">
        <v>32</v>
      </c>
      <c r="B11" s="10" t="s">
        <v>22</v>
      </c>
      <c r="C11" s="3" t="s">
        <v>33</v>
      </c>
      <c r="D11" s="4">
        <v>1</v>
      </c>
      <c r="E11" s="12">
        <v>42622</v>
      </c>
      <c r="F11" s="11">
        <v>324798</v>
      </c>
      <c r="G11" s="11">
        <v>4438623</v>
      </c>
      <c r="H11" s="10" t="s">
        <v>34</v>
      </c>
      <c r="I11" s="11">
        <v>16.600000000000001</v>
      </c>
    </row>
    <row r="12" spans="1:9" x14ac:dyDescent="0.25">
      <c r="A12" s="10" t="s">
        <v>35</v>
      </c>
      <c r="B12" s="10" t="s">
        <v>22</v>
      </c>
      <c r="C12" s="7" t="s">
        <v>36</v>
      </c>
      <c r="D12" s="8">
        <v>1</v>
      </c>
      <c r="E12" s="12">
        <v>42623</v>
      </c>
      <c r="F12" s="11">
        <v>328019</v>
      </c>
      <c r="G12" s="11">
        <v>4458720</v>
      </c>
      <c r="H12" s="10" t="s">
        <v>34</v>
      </c>
      <c r="I12" s="11">
        <v>12.8</v>
      </c>
    </row>
    <row r="13" spans="1:9" x14ac:dyDescent="0.25">
      <c r="A13" s="10" t="s">
        <v>37</v>
      </c>
      <c r="B13" s="10" t="s">
        <v>22</v>
      </c>
      <c r="C13" s="10" t="s">
        <v>27</v>
      </c>
      <c r="D13" s="11">
        <v>2</v>
      </c>
      <c r="E13" s="12">
        <v>42623</v>
      </c>
      <c r="F13" s="11">
        <v>333413</v>
      </c>
      <c r="G13" s="11">
        <v>4444725</v>
      </c>
      <c r="H13" s="10" t="s">
        <v>38</v>
      </c>
      <c r="I13" s="11" t="s">
        <v>14</v>
      </c>
    </row>
    <row r="14" spans="1:9" x14ac:dyDescent="0.25">
      <c r="A14" s="10" t="s">
        <v>39</v>
      </c>
      <c r="B14" s="10" t="s">
        <v>22</v>
      </c>
      <c r="C14" s="7" t="s">
        <v>40</v>
      </c>
      <c r="D14" s="8">
        <v>1</v>
      </c>
      <c r="E14" s="12">
        <v>42686</v>
      </c>
      <c r="F14" s="13">
        <v>341754</v>
      </c>
      <c r="G14" s="13">
        <v>4475584</v>
      </c>
      <c r="H14" s="10" t="s">
        <v>41</v>
      </c>
      <c r="I14" s="11">
        <v>19.600000000000001</v>
      </c>
    </row>
    <row r="15" spans="1:9" x14ac:dyDescent="0.25">
      <c r="A15" s="10" t="s">
        <v>39</v>
      </c>
      <c r="B15" s="10" t="s">
        <v>22</v>
      </c>
      <c r="C15" s="10" t="s">
        <v>42</v>
      </c>
      <c r="D15" s="14">
        <v>1</v>
      </c>
      <c r="E15" s="12">
        <v>42686</v>
      </c>
      <c r="F15" s="13">
        <v>341754</v>
      </c>
      <c r="G15" s="13">
        <v>4475584</v>
      </c>
      <c r="H15" s="10" t="s">
        <v>41</v>
      </c>
      <c r="I15" s="11">
        <v>19.600000000000001</v>
      </c>
    </row>
    <row r="16" spans="1:9" x14ac:dyDescent="0.25">
      <c r="A16" s="10" t="s">
        <v>43</v>
      </c>
      <c r="B16" s="10" t="s">
        <v>22</v>
      </c>
      <c r="C16" s="10" t="s">
        <v>44</v>
      </c>
      <c r="D16" s="11">
        <v>1</v>
      </c>
      <c r="E16" s="12">
        <v>42820</v>
      </c>
      <c r="F16" s="11">
        <v>339026</v>
      </c>
      <c r="G16" s="11">
        <v>4453419</v>
      </c>
      <c r="H16" s="10" t="s">
        <v>31</v>
      </c>
      <c r="I16" s="11">
        <v>30.8</v>
      </c>
    </row>
    <row r="17" spans="1:9" x14ac:dyDescent="0.25">
      <c r="A17" s="10" t="s">
        <v>26</v>
      </c>
      <c r="B17" s="10" t="s">
        <v>22</v>
      </c>
      <c r="C17" s="10" t="s">
        <v>45</v>
      </c>
      <c r="D17" s="11">
        <v>1</v>
      </c>
      <c r="E17" s="12">
        <v>42835</v>
      </c>
      <c r="F17" s="11">
        <v>325065</v>
      </c>
      <c r="G17" s="11">
        <v>4442298</v>
      </c>
      <c r="H17" s="10" t="s">
        <v>28</v>
      </c>
      <c r="I17" s="11">
        <v>11</v>
      </c>
    </row>
    <row r="18" spans="1:9" x14ac:dyDescent="0.25">
      <c r="A18" s="10" t="s">
        <v>32</v>
      </c>
      <c r="B18" s="10" t="s">
        <v>22</v>
      </c>
      <c r="C18" s="10" t="s">
        <v>46</v>
      </c>
      <c r="D18" s="14" t="s">
        <v>47</v>
      </c>
      <c r="E18" s="12">
        <v>42835</v>
      </c>
      <c r="F18" s="13">
        <v>324931</v>
      </c>
      <c r="G18" s="13">
        <v>4438685</v>
      </c>
      <c r="H18" s="10" t="s">
        <v>41</v>
      </c>
      <c r="I18" s="11">
        <v>17</v>
      </c>
    </row>
    <row r="19" spans="1:9" x14ac:dyDescent="0.25">
      <c r="A19" s="10" t="s">
        <v>37</v>
      </c>
      <c r="B19" s="10" t="s">
        <v>22</v>
      </c>
      <c r="C19" s="10" t="s">
        <v>48</v>
      </c>
      <c r="D19" s="11">
        <v>1</v>
      </c>
      <c r="E19" s="12">
        <v>42835</v>
      </c>
      <c r="F19" s="13">
        <v>333571</v>
      </c>
      <c r="G19" s="13">
        <v>4444484</v>
      </c>
      <c r="H19" s="10" t="s">
        <v>12</v>
      </c>
      <c r="I19" s="11">
        <v>14</v>
      </c>
    </row>
    <row r="20" spans="1:9" x14ac:dyDescent="0.25">
      <c r="A20" s="10" t="s">
        <v>49</v>
      </c>
      <c r="B20" s="10" t="s">
        <v>22</v>
      </c>
      <c r="C20" s="10" t="s">
        <v>50</v>
      </c>
      <c r="D20" s="11">
        <v>1</v>
      </c>
      <c r="E20" s="12">
        <v>42849</v>
      </c>
      <c r="F20" s="15">
        <v>340953</v>
      </c>
      <c r="G20" s="15">
        <v>4463314</v>
      </c>
      <c r="H20" s="10" t="s">
        <v>12</v>
      </c>
      <c r="I20" s="11">
        <v>17.2</v>
      </c>
    </row>
    <row r="21" spans="1:9" x14ac:dyDescent="0.25">
      <c r="A21" s="16" t="s">
        <v>51</v>
      </c>
      <c r="B21" s="16" t="s">
        <v>52</v>
      </c>
      <c r="C21" s="3" t="s">
        <v>53</v>
      </c>
      <c r="D21" s="4">
        <v>1</v>
      </c>
      <c r="E21" s="17">
        <v>42640</v>
      </c>
      <c r="F21" s="18">
        <v>296767</v>
      </c>
      <c r="G21" s="18">
        <v>4287288</v>
      </c>
      <c r="H21" s="16" t="s">
        <v>12</v>
      </c>
      <c r="I21" s="18">
        <v>17.5</v>
      </c>
    </row>
    <row r="22" spans="1:9" x14ac:dyDescent="0.25">
      <c r="A22" s="16" t="s">
        <v>54</v>
      </c>
      <c r="B22" s="16" t="s">
        <v>52</v>
      </c>
      <c r="C22" s="16" t="s">
        <v>3</v>
      </c>
      <c r="D22" s="18">
        <v>2</v>
      </c>
      <c r="E22" s="17">
        <v>42640</v>
      </c>
      <c r="F22" s="18">
        <v>298206</v>
      </c>
      <c r="G22" s="18">
        <v>4287487</v>
      </c>
      <c r="H22" s="16" t="s">
        <v>12</v>
      </c>
      <c r="I22" s="18" t="s">
        <v>55</v>
      </c>
    </row>
    <row r="23" spans="1:9" x14ac:dyDescent="0.25">
      <c r="A23" s="16" t="s">
        <v>56</v>
      </c>
      <c r="B23" s="16" t="s">
        <v>52</v>
      </c>
      <c r="C23" s="3" t="s">
        <v>57</v>
      </c>
      <c r="D23" s="4">
        <v>1</v>
      </c>
      <c r="E23" s="17">
        <v>42640</v>
      </c>
      <c r="F23" s="19">
        <v>295230</v>
      </c>
      <c r="G23" s="18">
        <v>4290713</v>
      </c>
      <c r="H23" s="16" t="s">
        <v>12</v>
      </c>
      <c r="I23" s="18">
        <v>41.8</v>
      </c>
    </row>
    <row r="24" spans="1:9" x14ac:dyDescent="0.25">
      <c r="A24" s="16" t="s">
        <v>58</v>
      </c>
      <c r="B24" s="16" t="s">
        <v>52</v>
      </c>
      <c r="C24" s="16" t="s">
        <v>3</v>
      </c>
      <c r="D24" s="18">
        <v>2</v>
      </c>
      <c r="E24" s="17">
        <v>42640</v>
      </c>
      <c r="F24" s="18">
        <v>302245</v>
      </c>
      <c r="G24" s="18">
        <v>4263945</v>
      </c>
      <c r="H24" s="16" t="s">
        <v>28</v>
      </c>
      <c r="I24" s="18">
        <v>9</v>
      </c>
    </row>
    <row r="25" spans="1:9" x14ac:dyDescent="0.25">
      <c r="A25" s="16" t="s">
        <v>58</v>
      </c>
      <c r="B25" s="16" t="s">
        <v>52</v>
      </c>
      <c r="C25" s="16" t="s">
        <v>3</v>
      </c>
      <c r="D25" s="18">
        <v>2</v>
      </c>
      <c r="E25" s="17">
        <v>42640</v>
      </c>
      <c r="F25" s="18">
        <v>302780</v>
      </c>
      <c r="G25" s="18">
        <v>4264082</v>
      </c>
      <c r="H25" s="16" t="s">
        <v>28</v>
      </c>
      <c r="I25" s="18">
        <v>12</v>
      </c>
    </row>
    <row r="26" spans="1:9" x14ac:dyDescent="0.25">
      <c r="A26" s="16" t="s">
        <v>58</v>
      </c>
      <c r="B26" s="16" t="s">
        <v>52</v>
      </c>
      <c r="C26" s="16" t="s">
        <v>3</v>
      </c>
      <c r="D26" s="18">
        <v>2</v>
      </c>
      <c r="E26" s="17">
        <v>42640</v>
      </c>
      <c r="F26" s="18">
        <v>304341</v>
      </c>
      <c r="G26" s="18">
        <v>4263958</v>
      </c>
      <c r="H26" s="16" t="s">
        <v>28</v>
      </c>
      <c r="I26" s="18">
        <v>11.9</v>
      </c>
    </row>
    <row r="27" spans="1:9" x14ac:dyDescent="0.25">
      <c r="A27" s="16" t="s">
        <v>58</v>
      </c>
      <c r="B27" s="16" t="s">
        <v>52</v>
      </c>
      <c r="C27" s="16" t="s">
        <v>3</v>
      </c>
      <c r="D27" s="18">
        <v>2</v>
      </c>
      <c r="E27" s="17">
        <v>42640</v>
      </c>
      <c r="F27" s="18">
        <v>305818</v>
      </c>
      <c r="G27" s="18">
        <v>4264253</v>
      </c>
      <c r="H27" s="16" t="s">
        <v>28</v>
      </c>
      <c r="I27" s="18">
        <v>16.5</v>
      </c>
    </row>
    <row r="28" spans="1:9" x14ac:dyDescent="0.25">
      <c r="A28" s="16" t="s">
        <v>59</v>
      </c>
      <c r="B28" s="16" t="s">
        <v>52</v>
      </c>
      <c r="C28" s="16" t="s">
        <v>3</v>
      </c>
      <c r="D28" s="18">
        <v>2</v>
      </c>
      <c r="E28" s="17">
        <v>42640</v>
      </c>
      <c r="F28" s="19">
        <v>290908</v>
      </c>
      <c r="G28" s="18">
        <v>4308292</v>
      </c>
      <c r="H28" s="16" t="s">
        <v>28</v>
      </c>
      <c r="I28" s="18">
        <v>62</v>
      </c>
    </row>
    <row r="29" spans="1:9" x14ac:dyDescent="0.25">
      <c r="A29" s="20" t="s">
        <v>60</v>
      </c>
      <c r="B29" s="16" t="s">
        <v>52</v>
      </c>
      <c r="C29" s="16" t="s">
        <v>3</v>
      </c>
      <c r="D29" s="18">
        <v>2</v>
      </c>
      <c r="E29" s="17">
        <v>42640</v>
      </c>
      <c r="F29" s="21">
        <v>302233.90000000002</v>
      </c>
      <c r="G29" s="21">
        <v>4279905.8</v>
      </c>
      <c r="H29" s="16" t="s">
        <v>12</v>
      </c>
      <c r="I29" s="18" t="s">
        <v>27</v>
      </c>
    </row>
    <row r="30" spans="1:9" x14ac:dyDescent="0.25">
      <c r="A30" s="22" t="s">
        <v>61</v>
      </c>
      <c r="B30" s="23" t="s">
        <v>62</v>
      </c>
      <c r="C30" s="3" t="s">
        <v>63</v>
      </c>
      <c r="D30" s="4">
        <v>1</v>
      </c>
      <c r="E30" s="24">
        <v>42650</v>
      </c>
      <c r="F30" s="25">
        <v>413849</v>
      </c>
      <c r="G30" s="25">
        <v>4498143</v>
      </c>
      <c r="H30" s="23" t="s">
        <v>12</v>
      </c>
      <c r="I30" s="26">
        <v>13.9</v>
      </c>
    </row>
    <row r="31" spans="1:9" x14ac:dyDescent="0.25">
      <c r="A31" s="22" t="s">
        <v>64</v>
      </c>
      <c r="B31" s="23" t="s">
        <v>62</v>
      </c>
      <c r="C31" s="23" t="s">
        <v>3</v>
      </c>
      <c r="D31" s="26">
        <v>2</v>
      </c>
      <c r="E31" s="24">
        <v>42650</v>
      </c>
      <c r="F31" s="25">
        <v>414445</v>
      </c>
      <c r="G31" s="25">
        <v>4495272</v>
      </c>
      <c r="H31" s="23" t="s">
        <v>12</v>
      </c>
      <c r="I31" s="26">
        <v>13</v>
      </c>
    </row>
    <row r="32" spans="1:9" x14ac:dyDescent="0.25">
      <c r="A32" s="27" t="s">
        <v>28</v>
      </c>
      <c r="B32" s="28" t="s">
        <v>62</v>
      </c>
      <c r="C32" s="28" t="s">
        <v>3</v>
      </c>
      <c r="D32" s="29">
        <v>2</v>
      </c>
      <c r="E32" s="30">
        <v>42650</v>
      </c>
      <c r="F32" s="31">
        <v>420868</v>
      </c>
      <c r="G32" s="31">
        <v>4492300</v>
      </c>
      <c r="H32" s="28" t="s">
        <v>28</v>
      </c>
      <c r="I32" s="29">
        <v>11.3</v>
      </c>
    </row>
    <row r="33" spans="1:9" x14ac:dyDescent="0.25">
      <c r="A33" s="22" t="s">
        <v>65</v>
      </c>
      <c r="B33" s="23" t="s">
        <v>62</v>
      </c>
      <c r="C33" s="23" t="s">
        <v>3</v>
      </c>
      <c r="D33" s="26">
        <v>2</v>
      </c>
      <c r="E33" s="24">
        <v>42650</v>
      </c>
      <c r="F33" s="25">
        <v>413958</v>
      </c>
      <c r="G33" s="25">
        <v>4495123</v>
      </c>
      <c r="H33" s="23" t="s">
        <v>66</v>
      </c>
      <c r="I33" s="26" t="s">
        <v>27</v>
      </c>
    </row>
    <row r="34" spans="1:9" x14ac:dyDescent="0.25">
      <c r="A34" s="32" t="s">
        <v>67</v>
      </c>
      <c r="B34" s="33" t="s">
        <v>68</v>
      </c>
      <c r="C34" s="33" t="s">
        <v>3</v>
      </c>
      <c r="D34" s="34">
        <v>2</v>
      </c>
      <c r="E34" s="35">
        <v>42651</v>
      </c>
      <c r="F34" s="36">
        <v>543128.06946922</v>
      </c>
      <c r="G34" s="36">
        <v>4463059.0658967504</v>
      </c>
      <c r="H34" s="33" t="s">
        <v>12</v>
      </c>
      <c r="I34" s="34" t="s">
        <v>69</v>
      </c>
    </row>
    <row r="35" spans="1:9" x14ac:dyDescent="0.25">
      <c r="A35" s="37" t="s">
        <v>70</v>
      </c>
      <c r="B35" s="33" t="s">
        <v>68</v>
      </c>
      <c r="C35" s="33"/>
      <c r="D35" s="34">
        <v>2</v>
      </c>
      <c r="E35" s="35">
        <v>42651</v>
      </c>
      <c r="F35" s="36">
        <v>541056.66801316</v>
      </c>
      <c r="G35" s="36">
        <v>4473035.0686920499</v>
      </c>
      <c r="H35" s="33" t="s">
        <v>34</v>
      </c>
      <c r="I35" s="34" t="s">
        <v>71</v>
      </c>
    </row>
    <row r="36" spans="1:9" x14ac:dyDescent="0.25">
      <c r="A36" s="38" t="s">
        <v>72</v>
      </c>
      <c r="B36" s="33" t="s">
        <v>68</v>
      </c>
      <c r="C36" s="33" t="s">
        <v>3</v>
      </c>
      <c r="D36" s="34">
        <v>2</v>
      </c>
      <c r="E36" s="35">
        <v>42651</v>
      </c>
      <c r="F36" s="39">
        <v>547351</v>
      </c>
      <c r="G36" s="39">
        <v>4464623</v>
      </c>
      <c r="H36" s="33" t="s">
        <v>12</v>
      </c>
      <c r="I36" s="34"/>
    </row>
    <row r="37" spans="1:9" x14ac:dyDescent="0.25">
      <c r="A37" s="38" t="s">
        <v>73</v>
      </c>
      <c r="B37" s="33" t="s">
        <v>68</v>
      </c>
      <c r="C37" s="3" t="s">
        <v>74</v>
      </c>
      <c r="D37" s="4">
        <v>1</v>
      </c>
      <c r="E37" s="35">
        <v>42651</v>
      </c>
      <c r="F37" s="36">
        <v>548071</v>
      </c>
      <c r="G37" s="36">
        <v>4462992</v>
      </c>
      <c r="H37" s="33" t="s">
        <v>28</v>
      </c>
      <c r="I37" s="34">
        <v>87</v>
      </c>
    </row>
    <row r="38" spans="1:9" x14ac:dyDescent="0.25">
      <c r="A38" s="38" t="s">
        <v>75</v>
      </c>
      <c r="B38" s="33" t="s">
        <v>68</v>
      </c>
      <c r="C38" s="33" t="s">
        <v>3</v>
      </c>
      <c r="D38" s="34">
        <v>2</v>
      </c>
      <c r="E38" s="35">
        <v>42651</v>
      </c>
      <c r="F38" s="36">
        <v>551703</v>
      </c>
      <c r="G38" s="36">
        <v>4465850</v>
      </c>
      <c r="H38" s="33" t="s">
        <v>28</v>
      </c>
      <c r="I38" s="34" t="s">
        <v>76</v>
      </c>
    </row>
    <row r="39" spans="1:9" x14ac:dyDescent="0.25">
      <c r="A39" s="32" t="s">
        <v>77</v>
      </c>
      <c r="B39" s="33" t="s">
        <v>68</v>
      </c>
      <c r="C39" s="33" t="s">
        <v>3</v>
      </c>
      <c r="D39" s="34">
        <v>2</v>
      </c>
      <c r="E39" s="35">
        <v>42651</v>
      </c>
      <c r="F39" s="40">
        <v>548955</v>
      </c>
      <c r="G39" s="34">
        <v>4464995</v>
      </c>
      <c r="H39" s="33" t="s">
        <v>12</v>
      </c>
      <c r="I39" s="34" t="s">
        <v>69</v>
      </c>
    </row>
    <row r="40" spans="1:9" x14ac:dyDescent="0.25">
      <c r="A40" s="38" t="s">
        <v>78</v>
      </c>
      <c r="B40" s="33" t="s">
        <v>68</v>
      </c>
      <c r="C40" s="33"/>
      <c r="D40" s="34">
        <v>2</v>
      </c>
      <c r="E40" s="35">
        <v>42651</v>
      </c>
      <c r="F40" s="36">
        <v>551674</v>
      </c>
      <c r="G40" s="36">
        <v>4465909</v>
      </c>
      <c r="H40" s="33" t="s">
        <v>12</v>
      </c>
      <c r="I40" s="34" t="s">
        <v>79</v>
      </c>
    </row>
    <row r="41" spans="1:9" x14ac:dyDescent="0.25">
      <c r="A41" s="32" t="s">
        <v>80</v>
      </c>
      <c r="B41" s="33" t="s">
        <v>68</v>
      </c>
      <c r="C41" s="33" t="s">
        <v>3</v>
      </c>
      <c r="D41" s="34">
        <v>2</v>
      </c>
      <c r="E41" s="35">
        <v>42651</v>
      </c>
      <c r="F41" s="36">
        <v>554652.04790477001</v>
      </c>
      <c r="G41" s="36">
        <v>4469794.7056991896</v>
      </c>
      <c r="H41" s="33" t="s">
        <v>12</v>
      </c>
      <c r="I41" s="34">
        <v>14.5</v>
      </c>
    </row>
    <row r="42" spans="1:9" x14ac:dyDescent="0.25">
      <c r="A42" s="38" t="s">
        <v>81</v>
      </c>
      <c r="B42" s="33" t="s">
        <v>68</v>
      </c>
      <c r="C42" s="33" t="s">
        <v>3</v>
      </c>
      <c r="D42" s="34">
        <v>2</v>
      </c>
      <c r="E42" s="35">
        <v>42651</v>
      </c>
      <c r="F42" s="36">
        <v>541839.39732459001</v>
      </c>
      <c r="G42" s="36">
        <v>4474228.4492379902</v>
      </c>
      <c r="H42" s="33" t="s">
        <v>28</v>
      </c>
      <c r="I42" s="34">
        <v>43.3</v>
      </c>
    </row>
    <row r="43" spans="1:9" x14ac:dyDescent="0.25">
      <c r="A43" s="32" t="s">
        <v>70</v>
      </c>
      <c r="B43" s="33" t="s">
        <v>68</v>
      </c>
      <c r="C43" s="33" t="s">
        <v>3</v>
      </c>
      <c r="D43" s="34">
        <v>2</v>
      </c>
      <c r="E43" s="35">
        <v>42651</v>
      </c>
      <c r="F43" s="36">
        <v>540995.55265987001</v>
      </c>
      <c r="G43" s="36">
        <v>4473007.5199132301</v>
      </c>
      <c r="H43" s="33" t="s">
        <v>34</v>
      </c>
      <c r="I43" s="34" t="s">
        <v>71</v>
      </c>
    </row>
    <row r="44" spans="1:9" x14ac:dyDescent="0.25">
      <c r="A44" s="32" t="s">
        <v>70</v>
      </c>
      <c r="B44" s="33" t="s">
        <v>68</v>
      </c>
      <c r="C44" s="33" t="s">
        <v>3</v>
      </c>
      <c r="D44" s="34">
        <v>2</v>
      </c>
      <c r="E44" s="35">
        <v>42651</v>
      </c>
      <c r="F44" s="36">
        <v>541023.56340064004</v>
      </c>
      <c r="G44" s="36">
        <v>4473073.4436430503</v>
      </c>
      <c r="H44" s="33" t="s">
        <v>34</v>
      </c>
      <c r="I44" s="34" t="s">
        <v>71</v>
      </c>
    </row>
    <row r="45" spans="1:9" x14ac:dyDescent="0.25">
      <c r="A45" s="32" t="s">
        <v>82</v>
      </c>
      <c r="B45" s="33" t="s">
        <v>68</v>
      </c>
      <c r="C45" s="33"/>
      <c r="D45" s="34">
        <v>2</v>
      </c>
      <c r="E45" s="35">
        <v>42651</v>
      </c>
      <c r="F45" s="36">
        <v>541003.17656311998</v>
      </c>
      <c r="G45" s="36">
        <v>4473076.5699744197</v>
      </c>
      <c r="H45" s="33" t="s">
        <v>28</v>
      </c>
      <c r="I45" s="34">
        <v>24.2</v>
      </c>
    </row>
    <row r="46" spans="1:9" x14ac:dyDescent="0.25">
      <c r="A46" s="37" t="s">
        <v>70</v>
      </c>
      <c r="B46" s="33" t="s">
        <v>68</v>
      </c>
      <c r="C46" s="33"/>
      <c r="D46" s="34">
        <v>2</v>
      </c>
      <c r="E46" s="35">
        <v>42651</v>
      </c>
      <c r="F46" s="36">
        <v>540940.73896208999</v>
      </c>
      <c r="G46" s="36">
        <v>4472781.81993037</v>
      </c>
      <c r="H46" s="33" t="s">
        <v>34</v>
      </c>
      <c r="I46" s="34" t="s">
        <v>71</v>
      </c>
    </row>
    <row r="47" spans="1:9" x14ac:dyDescent="0.25">
      <c r="A47" s="38" t="s">
        <v>83</v>
      </c>
      <c r="B47" s="33" t="s">
        <v>68</v>
      </c>
      <c r="C47" s="3" t="s">
        <v>84</v>
      </c>
      <c r="D47" s="4">
        <v>1</v>
      </c>
      <c r="E47" s="35">
        <v>42651</v>
      </c>
      <c r="F47" s="41">
        <v>540965</v>
      </c>
      <c r="G47" s="41">
        <v>4472659</v>
      </c>
      <c r="H47" s="33" t="s">
        <v>28</v>
      </c>
      <c r="I47" s="34">
        <v>60.8</v>
      </c>
    </row>
    <row r="48" spans="1:9" x14ac:dyDescent="0.25">
      <c r="A48" s="37" t="s">
        <v>70</v>
      </c>
      <c r="B48" s="33" t="s">
        <v>68</v>
      </c>
      <c r="C48" s="33"/>
      <c r="D48" s="34">
        <v>2</v>
      </c>
      <c r="E48" s="35">
        <v>42651</v>
      </c>
      <c r="F48" s="36">
        <v>541079.06384655996</v>
      </c>
      <c r="G48" s="36">
        <v>4473024.8730230704</v>
      </c>
      <c r="H48" s="33" t="s">
        <v>34</v>
      </c>
      <c r="I48" s="34" t="s">
        <v>71</v>
      </c>
    </row>
    <row r="49" spans="1:9" x14ac:dyDescent="0.25">
      <c r="A49" s="32" t="s">
        <v>85</v>
      </c>
      <c r="B49" s="33" t="s">
        <v>68</v>
      </c>
      <c r="C49" s="33" t="s">
        <v>3</v>
      </c>
      <c r="D49" s="34">
        <v>2</v>
      </c>
      <c r="E49" s="35">
        <v>42651</v>
      </c>
      <c r="F49" s="36">
        <v>540830.43053884001</v>
      </c>
      <c r="G49" s="36">
        <v>4471645.9180526799</v>
      </c>
      <c r="H49" s="33" t="s">
        <v>86</v>
      </c>
      <c r="I49" s="34">
        <v>12.5</v>
      </c>
    </row>
    <row r="50" spans="1:9" x14ac:dyDescent="0.25">
      <c r="A50" s="32" t="s">
        <v>85</v>
      </c>
      <c r="B50" s="33" t="s">
        <v>68</v>
      </c>
      <c r="C50" s="33" t="s">
        <v>3</v>
      </c>
      <c r="D50" s="34">
        <v>2</v>
      </c>
      <c r="E50" s="35">
        <v>42651</v>
      </c>
      <c r="F50" s="36">
        <v>540788.86288118002</v>
      </c>
      <c r="G50" s="36">
        <v>4471637.20666721</v>
      </c>
      <c r="H50" s="33" t="s">
        <v>87</v>
      </c>
      <c r="I50" s="34">
        <v>7.4</v>
      </c>
    </row>
    <row r="51" spans="1:9" x14ac:dyDescent="0.25">
      <c r="A51" s="38" t="s">
        <v>88</v>
      </c>
      <c r="B51" s="33" t="s">
        <v>68</v>
      </c>
      <c r="C51" s="33" t="s">
        <v>3</v>
      </c>
      <c r="D51" s="34">
        <v>2</v>
      </c>
      <c r="E51" s="35">
        <v>42651</v>
      </c>
      <c r="F51" s="41">
        <v>540978</v>
      </c>
      <c r="G51" s="41">
        <v>4472859</v>
      </c>
      <c r="H51" s="33" t="s">
        <v>28</v>
      </c>
      <c r="I51" s="34">
        <v>41</v>
      </c>
    </row>
    <row r="52" spans="1:9" x14ac:dyDescent="0.25">
      <c r="A52" s="38" t="s">
        <v>89</v>
      </c>
      <c r="B52" s="33" t="s">
        <v>68</v>
      </c>
      <c r="C52" s="33" t="s">
        <v>3</v>
      </c>
      <c r="D52" s="34">
        <v>2</v>
      </c>
      <c r="E52" s="35">
        <v>42651</v>
      </c>
      <c r="F52" s="41">
        <v>541041</v>
      </c>
      <c r="G52" s="41">
        <v>4472827</v>
      </c>
      <c r="H52" s="33" t="s">
        <v>28</v>
      </c>
      <c r="I52" s="34">
        <v>62</v>
      </c>
    </row>
    <row r="53" spans="1:9" x14ac:dyDescent="0.25">
      <c r="A53" s="32" t="s">
        <v>34</v>
      </c>
      <c r="B53" s="33" t="s">
        <v>68</v>
      </c>
      <c r="C53" s="33" t="s">
        <v>3</v>
      </c>
      <c r="D53" s="34">
        <v>2</v>
      </c>
      <c r="E53" s="35">
        <v>42651</v>
      </c>
      <c r="F53" s="40">
        <v>541550</v>
      </c>
      <c r="G53" s="40">
        <v>4465730</v>
      </c>
      <c r="H53" s="33" t="s">
        <v>90</v>
      </c>
      <c r="I53" s="34" t="s">
        <v>79</v>
      </c>
    </row>
    <row r="54" spans="1:9" x14ac:dyDescent="0.25">
      <c r="A54" s="38" t="s">
        <v>91</v>
      </c>
      <c r="B54" s="33" t="s">
        <v>68</v>
      </c>
      <c r="C54" s="33" t="s">
        <v>3</v>
      </c>
      <c r="D54" s="34">
        <v>2</v>
      </c>
      <c r="E54" s="35">
        <v>42651</v>
      </c>
      <c r="F54" s="36">
        <v>559990</v>
      </c>
      <c r="G54" s="36">
        <v>4472810</v>
      </c>
      <c r="H54" s="33" t="s">
        <v>92</v>
      </c>
      <c r="I54" s="34" t="s">
        <v>79</v>
      </c>
    </row>
    <row r="55" spans="1:9" x14ac:dyDescent="0.25">
      <c r="A55" s="32" t="s">
        <v>93</v>
      </c>
      <c r="B55" s="33" t="s">
        <v>68</v>
      </c>
      <c r="C55" s="33" t="s">
        <v>3</v>
      </c>
      <c r="D55" s="34">
        <v>2</v>
      </c>
      <c r="E55" s="35">
        <v>42651</v>
      </c>
      <c r="F55" s="40">
        <v>540648</v>
      </c>
      <c r="G55" s="40">
        <v>4473366</v>
      </c>
      <c r="H55" s="33" t="s">
        <v>94</v>
      </c>
      <c r="I55" s="34" t="s">
        <v>95</v>
      </c>
    </row>
    <row r="56" spans="1:9" x14ac:dyDescent="0.25">
      <c r="A56" s="32" t="s">
        <v>96</v>
      </c>
      <c r="B56" s="33" t="s">
        <v>68</v>
      </c>
      <c r="C56" s="33" t="s">
        <v>3</v>
      </c>
      <c r="D56" s="34">
        <v>2</v>
      </c>
      <c r="E56" s="35">
        <v>42651</v>
      </c>
      <c r="F56" s="40">
        <v>541066</v>
      </c>
      <c r="G56" s="40">
        <v>4472873</v>
      </c>
      <c r="H56" s="33" t="s">
        <v>28</v>
      </c>
      <c r="I56" s="34">
        <v>33.700000000000003</v>
      </c>
    </row>
    <row r="57" spans="1:9" x14ac:dyDescent="0.25">
      <c r="A57" s="32" t="s">
        <v>97</v>
      </c>
      <c r="B57" s="33" t="s">
        <v>68</v>
      </c>
      <c r="C57" s="3" t="s">
        <v>98</v>
      </c>
      <c r="D57" s="4">
        <v>1</v>
      </c>
      <c r="E57" s="35">
        <v>42652</v>
      </c>
      <c r="F57" s="40">
        <v>561509</v>
      </c>
      <c r="G57" s="40">
        <v>4478818</v>
      </c>
      <c r="H57" s="33" t="s">
        <v>12</v>
      </c>
      <c r="I57" s="34">
        <v>15.4</v>
      </c>
    </row>
    <row r="58" spans="1:9" x14ac:dyDescent="0.25">
      <c r="A58" s="32" t="s">
        <v>99</v>
      </c>
      <c r="B58" s="33" t="s">
        <v>68</v>
      </c>
      <c r="C58" s="33" t="s">
        <v>3</v>
      </c>
      <c r="D58" s="34">
        <v>2</v>
      </c>
      <c r="E58" s="35">
        <v>42652</v>
      </c>
      <c r="F58" s="40">
        <v>561965</v>
      </c>
      <c r="G58" s="40">
        <v>4479699</v>
      </c>
      <c r="H58" s="33" t="s">
        <v>12</v>
      </c>
      <c r="I58" s="34">
        <v>14.8</v>
      </c>
    </row>
    <row r="59" spans="1:9" x14ac:dyDescent="0.25">
      <c r="A59" s="32" t="s">
        <v>100</v>
      </c>
      <c r="B59" s="33" t="s">
        <v>68</v>
      </c>
      <c r="C59" s="3" t="s">
        <v>101</v>
      </c>
      <c r="D59" s="4">
        <v>1</v>
      </c>
      <c r="E59" s="35">
        <v>42652</v>
      </c>
      <c r="F59" s="40">
        <v>565885</v>
      </c>
      <c r="G59" s="40">
        <v>4482089</v>
      </c>
      <c r="H59" s="33" t="s">
        <v>28</v>
      </c>
      <c r="I59" s="34">
        <v>12.9</v>
      </c>
    </row>
    <row r="60" spans="1:9" x14ac:dyDescent="0.25">
      <c r="A60" s="32" t="s">
        <v>102</v>
      </c>
      <c r="B60" s="33" t="s">
        <v>68</v>
      </c>
      <c r="C60" s="33" t="s">
        <v>3</v>
      </c>
      <c r="D60" s="34">
        <v>2</v>
      </c>
      <c r="E60" s="35">
        <v>42652</v>
      </c>
      <c r="F60" s="40">
        <v>565771</v>
      </c>
      <c r="G60" s="40">
        <v>4481786</v>
      </c>
      <c r="H60" s="33" t="s">
        <v>28</v>
      </c>
      <c r="I60" s="34">
        <v>12.6</v>
      </c>
    </row>
    <row r="61" spans="1:9" x14ac:dyDescent="0.25">
      <c r="A61" s="32" t="s">
        <v>103</v>
      </c>
      <c r="B61" s="33" t="s">
        <v>68</v>
      </c>
      <c r="C61" s="3" t="s">
        <v>104</v>
      </c>
      <c r="D61" s="4">
        <v>1</v>
      </c>
      <c r="E61" s="35">
        <v>42652</v>
      </c>
      <c r="F61" s="36">
        <v>541024.97722900996</v>
      </c>
      <c r="G61" s="36">
        <v>4473026.9216700401</v>
      </c>
      <c r="H61" s="33" t="s">
        <v>28</v>
      </c>
      <c r="I61" s="34">
        <v>47.8</v>
      </c>
    </row>
    <row r="62" spans="1:9" x14ac:dyDescent="0.25">
      <c r="A62" s="32" t="s">
        <v>105</v>
      </c>
      <c r="B62" s="33" t="s">
        <v>68</v>
      </c>
      <c r="C62" s="3" t="s">
        <v>106</v>
      </c>
      <c r="D62" s="4">
        <v>1</v>
      </c>
      <c r="E62" s="35">
        <v>42652</v>
      </c>
      <c r="F62" s="40">
        <v>539133</v>
      </c>
      <c r="G62" s="40">
        <v>4457326</v>
      </c>
      <c r="H62" s="33" t="s">
        <v>12</v>
      </c>
      <c r="I62" s="34">
        <v>14.2</v>
      </c>
    </row>
    <row r="63" spans="1:9" x14ac:dyDescent="0.25">
      <c r="A63" s="32" t="s">
        <v>107</v>
      </c>
      <c r="B63" s="33" t="s">
        <v>68</v>
      </c>
      <c r="C63" s="33" t="s">
        <v>3</v>
      </c>
      <c r="D63" s="34">
        <v>2</v>
      </c>
      <c r="E63" s="35">
        <v>42652</v>
      </c>
      <c r="F63" s="36">
        <v>541023.56340064004</v>
      </c>
      <c r="G63" s="36">
        <v>4473073.4436430503</v>
      </c>
      <c r="H63" s="33" t="s">
        <v>34</v>
      </c>
      <c r="I63" s="34"/>
    </row>
    <row r="64" spans="1:9" x14ac:dyDescent="0.25">
      <c r="A64" s="32" t="s">
        <v>108</v>
      </c>
      <c r="B64" s="33" t="s">
        <v>68</v>
      </c>
      <c r="C64" s="33" t="s">
        <v>3</v>
      </c>
      <c r="D64" s="34">
        <v>2</v>
      </c>
      <c r="E64" s="35">
        <v>42652</v>
      </c>
      <c r="F64" s="36">
        <v>540957.22533382999</v>
      </c>
      <c r="G64" s="36">
        <v>4472917.40524418</v>
      </c>
      <c r="H64" s="33" t="s">
        <v>109</v>
      </c>
      <c r="I64" s="34" t="s">
        <v>110</v>
      </c>
    </row>
    <row r="65" spans="1:9" x14ac:dyDescent="0.25">
      <c r="A65" s="32" t="s">
        <v>107</v>
      </c>
      <c r="B65" s="33" t="s">
        <v>68</v>
      </c>
      <c r="C65" s="33" t="s">
        <v>3</v>
      </c>
      <c r="D65" s="34">
        <v>2</v>
      </c>
      <c r="E65" s="35">
        <v>42652</v>
      </c>
      <c r="F65" s="40">
        <v>541007</v>
      </c>
      <c r="G65" s="40">
        <v>4472920</v>
      </c>
      <c r="H65" s="33" t="s">
        <v>28</v>
      </c>
      <c r="I65" s="34">
        <v>52</v>
      </c>
    </row>
    <row r="66" spans="1:9" x14ac:dyDescent="0.25">
      <c r="A66" s="32" t="s">
        <v>111</v>
      </c>
      <c r="B66" s="33" t="s">
        <v>68</v>
      </c>
      <c r="C66" s="33" t="s">
        <v>112</v>
      </c>
      <c r="D66" s="34">
        <v>1</v>
      </c>
      <c r="E66" s="35">
        <v>42837</v>
      </c>
      <c r="F66" s="40">
        <v>541742</v>
      </c>
      <c r="G66" s="40">
        <v>4464887</v>
      </c>
      <c r="H66" s="33" t="s">
        <v>113</v>
      </c>
      <c r="I66" s="34">
        <v>8</v>
      </c>
    </row>
    <row r="67" spans="1:9" x14ac:dyDescent="0.25">
      <c r="A67" s="42"/>
      <c r="B67" s="33" t="s">
        <v>68</v>
      </c>
      <c r="C67" s="33" t="s">
        <v>114</v>
      </c>
      <c r="D67" s="34">
        <v>2</v>
      </c>
      <c r="E67" s="35">
        <v>42837</v>
      </c>
      <c r="F67" s="40">
        <v>554539</v>
      </c>
      <c r="G67" s="40">
        <v>4479385</v>
      </c>
      <c r="H67" s="33" t="s">
        <v>113</v>
      </c>
      <c r="I67" s="34">
        <v>10.199999999999999</v>
      </c>
    </row>
    <row r="68" spans="1:9" x14ac:dyDescent="0.25">
      <c r="A68" s="32" t="s">
        <v>115</v>
      </c>
      <c r="B68" s="33" t="s">
        <v>68</v>
      </c>
      <c r="C68" s="33" t="s">
        <v>116</v>
      </c>
      <c r="D68" s="34">
        <v>1</v>
      </c>
      <c r="E68" s="35">
        <v>42837</v>
      </c>
      <c r="F68" s="40">
        <v>564668</v>
      </c>
      <c r="G68" s="40">
        <v>4481297</v>
      </c>
      <c r="H68" s="33" t="s">
        <v>113</v>
      </c>
      <c r="I68" s="34">
        <v>12.4</v>
      </c>
    </row>
    <row r="69" spans="1:9" x14ac:dyDescent="0.25">
      <c r="A69" s="32"/>
      <c r="B69" s="33" t="s">
        <v>68</v>
      </c>
      <c r="C69" s="33" t="s">
        <v>117</v>
      </c>
      <c r="D69" s="34">
        <v>2</v>
      </c>
      <c r="E69" s="35">
        <v>42837</v>
      </c>
      <c r="F69" s="40">
        <v>556129</v>
      </c>
      <c r="G69" s="40">
        <v>4469647</v>
      </c>
      <c r="H69" s="33" t="s">
        <v>28</v>
      </c>
      <c r="I69" s="34">
        <v>14.9</v>
      </c>
    </row>
    <row r="70" spans="1:9" x14ac:dyDescent="0.25">
      <c r="A70" s="32"/>
      <c r="B70" s="33" t="s">
        <v>68</v>
      </c>
      <c r="C70" s="33" t="s">
        <v>118</v>
      </c>
      <c r="D70" s="34">
        <v>2</v>
      </c>
      <c r="E70" s="35">
        <v>42837</v>
      </c>
      <c r="F70" s="40">
        <v>557550</v>
      </c>
      <c r="G70" s="40">
        <v>4469967</v>
      </c>
      <c r="H70" s="33" t="s">
        <v>41</v>
      </c>
      <c r="I70" s="34" t="s">
        <v>110</v>
      </c>
    </row>
    <row r="71" spans="1:9" x14ac:dyDescent="0.25">
      <c r="A71" s="32"/>
      <c r="B71" s="33" t="s">
        <v>68</v>
      </c>
      <c r="C71" s="33" t="s">
        <v>119</v>
      </c>
      <c r="D71" s="34">
        <v>2</v>
      </c>
      <c r="E71" s="35">
        <v>42837</v>
      </c>
      <c r="F71" s="40">
        <v>557792</v>
      </c>
      <c r="G71" s="40">
        <v>4470609</v>
      </c>
      <c r="H71" s="33" t="s">
        <v>31</v>
      </c>
      <c r="I71" s="34">
        <v>12</v>
      </c>
    </row>
    <row r="72" spans="1:9" x14ac:dyDescent="0.25">
      <c r="A72" s="43" t="s">
        <v>120</v>
      </c>
      <c r="B72" s="44" t="s">
        <v>121</v>
      </c>
      <c r="C72" s="44"/>
      <c r="D72" s="45">
        <v>2</v>
      </c>
      <c r="E72" s="46">
        <v>42653</v>
      </c>
      <c r="F72" s="47">
        <v>442141</v>
      </c>
      <c r="G72" s="47">
        <v>4453554</v>
      </c>
      <c r="H72" s="44" t="s">
        <v>122</v>
      </c>
      <c r="I72" s="45"/>
    </row>
    <row r="73" spans="1:9" x14ac:dyDescent="0.25">
      <c r="A73" s="43" t="s">
        <v>120</v>
      </c>
      <c r="B73" s="44" t="s">
        <v>121</v>
      </c>
      <c r="C73" s="44"/>
      <c r="D73" s="45">
        <v>2</v>
      </c>
      <c r="E73" s="46">
        <v>42653</v>
      </c>
      <c r="F73" s="48">
        <v>441852.71646348003</v>
      </c>
      <c r="G73" s="48">
        <v>4451483.98223178</v>
      </c>
      <c r="H73" s="44" t="s">
        <v>123</v>
      </c>
      <c r="I73" s="49"/>
    </row>
    <row r="74" spans="1:9" x14ac:dyDescent="0.25">
      <c r="A74" s="43" t="s">
        <v>120</v>
      </c>
      <c r="B74" s="44" t="s">
        <v>121</v>
      </c>
      <c r="C74" s="44"/>
      <c r="D74" s="45">
        <v>2</v>
      </c>
      <c r="E74" s="46">
        <v>42653</v>
      </c>
      <c r="F74" s="48">
        <v>441867.47910768999</v>
      </c>
      <c r="G74" s="48">
        <v>4452711.9360181</v>
      </c>
      <c r="H74" s="44" t="s">
        <v>123</v>
      </c>
      <c r="I74" s="49"/>
    </row>
    <row r="75" spans="1:9" x14ac:dyDescent="0.25">
      <c r="A75" s="43" t="s">
        <v>120</v>
      </c>
      <c r="B75" s="44" t="s">
        <v>121</v>
      </c>
      <c r="C75" s="44"/>
      <c r="D75" s="45">
        <v>2</v>
      </c>
      <c r="E75" s="46">
        <v>42653</v>
      </c>
      <c r="F75" s="48">
        <v>441884.29525378998</v>
      </c>
      <c r="G75" s="48">
        <v>4451927.0422687903</v>
      </c>
      <c r="H75" s="44" t="s">
        <v>123</v>
      </c>
      <c r="I75" s="49"/>
    </row>
    <row r="76" spans="1:9" x14ac:dyDescent="0.25">
      <c r="A76" s="43" t="s">
        <v>124</v>
      </c>
      <c r="B76" s="44" t="s">
        <v>121</v>
      </c>
      <c r="C76" s="44"/>
      <c r="D76" s="45">
        <v>2</v>
      </c>
      <c r="E76" s="46">
        <v>42653</v>
      </c>
      <c r="F76" s="48">
        <v>439054</v>
      </c>
      <c r="G76" s="48">
        <v>4448896</v>
      </c>
      <c r="H76" s="44" t="s">
        <v>12</v>
      </c>
      <c r="I76" s="45" t="s">
        <v>24</v>
      </c>
    </row>
    <row r="77" spans="1:9" x14ac:dyDescent="0.25">
      <c r="A77" s="43" t="s">
        <v>125</v>
      </c>
      <c r="B77" s="44" t="s">
        <v>121</v>
      </c>
      <c r="C77" s="44" t="s">
        <v>126</v>
      </c>
      <c r="D77" s="45">
        <v>2</v>
      </c>
      <c r="E77" s="46">
        <v>42688</v>
      </c>
      <c r="F77" s="48">
        <v>438129</v>
      </c>
      <c r="G77" s="48">
        <v>4437794</v>
      </c>
      <c r="H77" s="44" t="s">
        <v>28</v>
      </c>
      <c r="I77" s="45">
        <v>38</v>
      </c>
    </row>
    <row r="78" spans="1:9" x14ac:dyDescent="0.25">
      <c r="A78" s="43" t="s">
        <v>125</v>
      </c>
      <c r="B78" s="44" t="s">
        <v>121</v>
      </c>
      <c r="C78" s="44" t="s">
        <v>126</v>
      </c>
      <c r="D78" s="45">
        <v>2</v>
      </c>
      <c r="E78" s="46">
        <v>42688</v>
      </c>
      <c r="F78" s="48">
        <v>438135</v>
      </c>
      <c r="G78" s="48">
        <v>4437761</v>
      </c>
      <c r="H78" s="44" t="s">
        <v>28</v>
      </c>
      <c r="I78" s="45" t="s">
        <v>110</v>
      </c>
    </row>
    <row r="79" spans="1:9" x14ac:dyDescent="0.25">
      <c r="A79" s="43" t="s">
        <v>125</v>
      </c>
      <c r="B79" s="44" t="s">
        <v>121</v>
      </c>
      <c r="C79" s="44" t="s">
        <v>126</v>
      </c>
      <c r="D79" s="45">
        <v>2</v>
      </c>
      <c r="E79" s="46">
        <v>42688</v>
      </c>
      <c r="F79" s="48">
        <v>438109</v>
      </c>
      <c r="G79" s="48">
        <v>4337699</v>
      </c>
      <c r="H79" s="44" t="s">
        <v>28</v>
      </c>
      <c r="I79" s="45">
        <v>61.8</v>
      </c>
    </row>
    <row r="80" spans="1:9" x14ac:dyDescent="0.25">
      <c r="A80" s="43" t="s">
        <v>125</v>
      </c>
      <c r="B80" s="44" t="s">
        <v>121</v>
      </c>
      <c r="C80" s="44" t="s">
        <v>127</v>
      </c>
      <c r="D80" s="45">
        <v>2</v>
      </c>
      <c r="E80" s="46">
        <v>42688</v>
      </c>
      <c r="F80" s="48">
        <v>438091</v>
      </c>
      <c r="G80" s="48">
        <v>4437694</v>
      </c>
      <c r="H80" s="44" t="s">
        <v>28</v>
      </c>
      <c r="I80" s="45">
        <v>39</v>
      </c>
    </row>
    <row r="81" spans="1:9" x14ac:dyDescent="0.25">
      <c r="A81" s="43" t="s">
        <v>125</v>
      </c>
      <c r="B81" s="44" t="s">
        <v>121</v>
      </c>
      <c r="C81" s="44" t="s">
        <v>128</v>
      </c>
      <c r="D81" s="45">
        <v>2</v>
      </c>
      <c r="E81" s="46">
        <v>42688</v>
      </c>
      <c r="F81" s="48">
        <v>438105</v>
      </c>
      <c r="G81" s="48">
        <v>4437639</v>
      </c>
      <c r="H81" s="44" t="s">
        <v>28</v>
      </c>
      <c r="I81" s="45">
        <v>54</v>
      </c>
    </row>
    <row r="82" spans="1:9" x14ac:dyDescent="0.25">
      <c r="A82" s="43" t="s">
        <v>125</v>
      </c>
      <c r="B82" s="44" t="s">
        <v>121</v>
      </c>
      <c r="C82" s="44" t="s">
        <v>129</v>
      </c>
      <c r="D82" s="45">
        <v>2</v>
      </c>
      <c r="E82" s="46">
        <v>42688</v>
      </c>
      <c r="F82" s="48">
        <v>438120</v>
      </c>
      <c r="G82" s="45">
        <v>4437625</v>
      </c>
      <c r="H82" s="44" t="s">
        <v>28</v>
      </c>
      <c r="I82" s="45">
        <v>54</v>
      </c>
    </row>
    <row r="83" spans="1:9" x14ac:dyDescent="0.25">
      <c r="A83" s="43" t="s">
        <v>125</v>
      </c>
      <c r="B83" s="44" t="s">
        <v>121</v>
      </c>
      <c r="C83" s="44" t="s">
        <v>126</v>
      </c>
      <c r="D83" s="45">
        <v>2</v>
      </c>
      <c r="E83" s="46">
        <v>42688</v>
      </c>
      <c r="F83" s="48">
        <v>438113</v>
      </c>
      <c r="G83" s="48">
        <v>4437815</v>
      </c>
      <c r="H83" s="44" t="s">
        <v>28</v>
      </c>
      <c r="I83" s="45" t="s">
        <v>110</v>
      </c>
    </row>
    <row r="84" spans="1:9" x14ac:dyDescent="0.25">
      <c r="A84" s="43" t="s">
        <v>125</v>
      </c>
      <c r="B84" s="44" t="s">
        <v>121</v>
      </c>
      <c r="C84" s="44" t="s">
        <v>130</v>
      </c>
      <c r="D84" s="45">
        <v>1</v>
      </c>
      <c r="E84" s="46">
        <v>42688</v>
      </c>
      <c r="F84" s="48">
        <v>438126</v>
      </c>
      <c r="G84" s="48">
        <v>4437733</v>
      </c>
      <c r="H84" s="44" t="s">
        <v>28</v>
      </c>
      <c r="I84" s="45">
        <v>72.5</v>
      </c>
    </row>
    <row r="85" spans="1:9" x14ac:dyDescent="0.25">
      <c r="A85" s="43" t="s">
        <v>125</v>
      </c>
      <c r="B85" s="44" t="s">
        <v>121</v>
      </c>
      <c r="C85" s="49" t="s">
        <v>131</v>
      </c>
      <c r="D85" s="45">
        <v>2</v>
      </c>
      <c r="E85" s="46">
        <v>42688</v>
      </c>
      <c r="F85" s="48">
        <v>438200</v>
      </c>
      <c r="G85" s="48">
        <v>4437864</v>
      </c>
      <c r="H85" s="44" t="s">
        <v>28</v>
      </c>
      <c r="I85" s="49" t="s">
        <v>132</v>
      </c>
    </row>
    <row r="86" spans="1:9" x14ac:dyDescent="0.25">
      <c r="A86" s="43" t="s">
        <v>125</v>
      </c>
      <c r="B86" s="44" t="s">
        <v>121</v>
      </c>
      <c r="C86" s="49" t="s">
        <v>133</v>
      </c>
      <c r="D86" s="45">
        <v>2</v>
      </c>
      <c r="E86" s="46">
        <v>42688</v>
      </c>
      <c r="F86" s="48">
        <v>438142</v>
      </c>
      <c r="G86" s="48">
        <v>4437855</v>
      </c>
      <c r="H86" s="44" t="s">
        <v>28</v>
      </c>
      <c r="I86" s="49" t="s">
        <v>134</v>
      </c>
    </row>
    <row r="87" spans="1:9" x14ac:dyDescent="0.25">
      <c r="A87" s="43" t="s">
        <v>135</v>
      </c>
      <c r="B87" s="44" t="s">
        <v>121</v>
      </c>
      <c r="C87" s="44" t="s">
        <v>136</v>
      </c>
      <c r="D87" s="45">
        <v>1</v>
      </c>
      <c r="E87" s="46">
        <v>42836</v>
      </c>
      <c r="F87" s="48">
        <v>438087</v>
      </c>
      <c r="G87" s="48">
        <v>4436006</v>
      </c>
      <c r="H87" s="44" t="s">
        <v>31</v>
      </c>
      <c r="I87" s="45">
        <v>21.4</v>
      </c>
    </row>
    <row r="88" spans="1:9" x14ac:dyDescent="0.25">
      <c r="A88" s="43" t="s">
        <v>135</v>
      </c>
      <c r="B88" s="44" t="s">
        <v>121</v>
      </c>
      <c r="C88" s="44" t="s">
        <v>137</v>
      </c>
      <c r="D88" s="45">
        <v>1</v>
      </c>
      <c r="E88" s="46">
        <v>42836</v>
      </c>
      <c r="F88" s="48">
        <v>438087</v>
      </c>
      <c r="G88" s="48">
        <v>4436006</v>
      </c>
      <c r="H88" s="44" t="s">
        <v>31</v>
      </c>
      <c r="I88" s="45">
        <v>21.4</v>
      </c>
    </row>
    <row r="89" spans="1:9" x14ac:dyDescent="0.25">
      <c r="A89" s="43" t="s">
        <v>120</v>
      </c>
      <c r="B89" s="44" t="s">
        <v>121</v>
      </c>
      <c r="C89" s="44" t="s">
        <v>138</v>
      </c>
      <c r="D89" s="45">
        <v>1</v>
      </c>
      <c r="E89" s="46">
        <v>42836</v>
      </c>
      <c r="F89" s="47">
        <v>443165</v>
      </c>
      <c r="G89" s="47">
        <v>4454948</v>
      </c>
      <c r="H89" s="44" t="s">
        <v>28</v>
      </c>
      <c r="I89" s="45">
        <v>14.2</v>
      </c>
    </row>
    <row r="90" spans="1:9" x14ac:dyDescent="0.25">
      <c r="A90" s="50" t="s">
        <v>139</v>
      </c>
      <c r="B90" s="51" t="s">
        <v>140</v>
      </c>
      <c r="C90" s="51" t="s">
        <v>141</v>
      </c>
      <c r="D90" s="52">
        <v>1</v>
      </c>
      <c r="E90" s="53">
        <v>42783</v>
      </c>
      <c r="F90" s="54">
        <v>687989</v>
      </c>
      <c r="G90" s="54">
        <v>4393089</v>
      </c>
      <c r="H90" s="51" t="s">
        <v>28</v>
      </c>
      <c r="I90" s="52">
        <v>78.2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95"/>
  <sheetViews>
    <sheetView tabSelected="1" workbookViewId="0">
      <pane xSplit="2" ySplit="2" topLeftCell="C3" activePane="bottomRight" state="frozen"/>
      <selection pane="topRight" activeCell="C1" sqref="C1"/>
      <selection pane="bottomLeft" activeCell="A3" sqref="A3"/>
      <selection pane="bottomRight" activeCell="AM26" sqref="AM26"/>
    </sheetView>
  </sheetViews>
  <sheetFormatPr defaultColWidth="8.85546875" defaultRowHeight="12.75" x14ac:dyDescent="0.2"/>
  <cols>
    <col min="1" max="1" width="22.28515625" style="200" customWidth="1"/>
    <col min="2" max="2" width="8.85546875" style="200"/>
    <col min="3" max="3" width="15.7109375" style="235" customWidth="1"/>
    <col min="4" max="5" width="8.85546875" style="204"/>
    <col min="6" max="6" width="13" style="204" customWidth="1"/>
    <col min="7" max="7" width="8.85546875" style="204"/>
    <col min="8" max="8" width="8.85546875" style="240"/>
    <col min="9" max="35" width="8.85546875" style="235"/>
    <col min="36" max="36" width="20.7109375" style="204" customWidth="1"/>
    <col min="37" max="37" width="8.85546875" style="199"/>
    <col min="38" max="38" width="21.7109375" style="199" customWidth="1"/>
    <col min="39" max="39" width="8.85546875" style="199"/>
    <col min="40" max="41" width="8.85546875" style="197"/>
    <col min="42" max="42" width="14.42578125" style="197" bestFit="1" customWidth="1"/>
    <col min="43" max="44" width="8.85546875" style="199"/>
    <col min="45" max="46" width="8.85546875" style="203"/>
    <col min="47" max="47" width="25.7109375" style="209" customWidth="1"/>
    <col min="48" max="67" width="8.85546875" style="200"/>
    <col min="68" max="68" width="10.140625" style="200" customWidth="1"/>
    <col min="69" max="16384" width="8.85546875" style="200"/>
  </cols>
  <sheetData>
    <row r="1" spans="1:145" ht="13.5" thickBot="1" x14ac:dyDescent="0.25">
      <c r="A1" s="186" t="s">
        <v>142</v>
      </c>
      <c r="B1" s="186" t="s">
        <v>143</v>
      </c>
      <c r="C1" s="187" t="s">
        <v>144</v>
      </c>
      <c r="D1" s="188" t="s">
        <v>145</v>
      </c>
      <c r="E1" s="189" t="s">
        <v>146</v>
      </c>
      <c r="F1" s="189" t="s">
        <v>147</v>
      </c>
      <c r="G1" s="189" t="s">
        <v>148</v>
      </c>
      <c r="H1" s="224" t="s">
        <v>149</v>
      </c>
      <c r="I1" s="225" t="s">
        <v>150</v>
      </c>
      <c r="J1" s="226" t="s">
        <v>151</v>
      </c>
      <c r="K1" s="227" t="s">
        <v>152</v>
      </c>
      <c r="L1" s="228" t="s">
        <v>153</v>
      </c>
      <c r="M1" s="228" t="s">
        <v>154</v>
      </c>
      <c r="N1" s="224" t="s">
        <v>155</v>
      </c>
      <c r="O1" s="228" t="s">
        <v>156</v>
      </c>
      <c r="P1" s="248" t="s">
        <v>157</v>
      </c>
      <c r="Q1" s="229" t="s">
        <v>158</v>
      </c>
      <c r="R1" s="224" t="s">
        <v>159</v>
      </c>
      <c r="S1" s="230" t="s">
        <v>160</v>
      </c>
      <c r="T1" s="231" t="s">
        <v>161</v>
      </c>
      <c r="U1" s="232" t="s">
        <v>162</v>
      </c>
      <c r="V1" s="233" t="s">
        <v>163</v>
      </c>
      <c r="W1" s="233" t="s">
        <v>164</v>
      </c>
      <c r="X1" s="229" t="s">
        <v>165</v>
      </c>
      <c r="Y1" s="234" t="s">
        <v>166</v>
      </c>
      <c r="Z1" s="234" t="s">
        <v>167</v>
      </c>
      <c r="AA1" s="230" t="s">
        <v>168</v>
      </c>
      <c r="AB1" s="229" t="s">
        <v>169</v>
      </c>
      <c r="AC1" s="227" t="s">
        <v>170</v>
      </c>
      <c r="AD1" s="227" t="s">
        <v>171</v>
      </c>
      <c r="AE1" s="226" t="s">
        <v>172</v>
      </c>
      <c r="AF1" s="226" t="s">
        <v>173</v>
      </c>
      <c r="AG1" s="226" t="s">
        <v>174</v>
      </c>
      <c r="AH1" s="229" t="s">
        <v>175</v>
      </c>
      <c r="AI1" s="231" t="s">
        <v>176</v>
      </c>
      <c r="AJ1" s="190" t="s">
        <v>1</v>
      </c>
      <c r="AK1" s="193" t="s">
        <v>178</v>
      </c>
      <c r="AL1" s="193" t="s">
        <v>179</v>
      </c>
      <c r="AM1" s="193" t="s">
        <v>180</v>
      </c>
      <c r="AN1" s="292" t="s">
        <v>181</v>
      </c>
      <c r="AO1" s="292" t="s">
        <v>182</v>
      </c>
      <c r="AP1" s="292" t="s">
        <v>183</v>
      </c>
      <c r="AQ1" s="193" t="s">
        <v>184</v>
      </c>
      <c r="AR1" s="293" t="s">
        <v>185</v>
      </c>
      <c r="AS1" s="192" t="s">
        <v>911</v>
      </c>
      <c r="AT1" s="192" t="s">
        <v>912</v>
      </c>
      <c r="AU1" s="191" t="s">
        <v>187</v>
      </c>
      <c r="EN1" s="186"/>
      <c r="EO1" s="186"/>
    </row>
    <row r="2" spans="1:145" s="320" customFormat="1" ht="13.9" customHeight="1" x14ac:dyDescent="0.2">
      <c r="A2" s="309" t="s">
        <v>369</v>
      </c>
      <c r="B2" s="309" t="s">
        <v>84</v>
      </c>
      <c r="C2" s="310" t="s">
        <v>358</v>
      </c>
      <c r="D2" s="311" t="s">
        <v>84</v>
      </c>
      <c r="E2" s="321">
        <v>540965</v>
      </c>
      <c r="F2" s="321">
        <v>4472659</v>
      </c>
      <c r="G2" s="311"/>
      <c r="H2" s="313">
        <v>60.8</v>
      </c>
      <c r="I2" s="310"/>
      <c r="J2" s="314">
        <v>7.13</v>
      </c>
      <c r="K2" s="314">
        <v>1.35</v>
      </c>
      <c r="L2" s="314">
        <v>310</v>
      </c>
      <c r="M2" s="314">
        <v>74</v>
      </c>
      <c r="N2" s="314">
        <v>48</v>
      </c>
      <c r="O2" s="314">
        <v>33</v>
      </c>
      <c r="P2" s="314">
        <v>65</v>
      </c>
      <c r="Q2" s="315">
        <v>1.7</v>
      </c>
      <c r="R2" s="314">
        <v>45</v>
      </c>
      <c r="S2" s="315">
        <v>4.5</v>
      </c>
      <c r="T2" s="314">
        <v>87</v>
      </c>
      <c r="U2" s="314">
        <v>760</v>
      </c>
      <c r="V2" s="310" t="s">
        <v>347</v>
      </c>
      <c r="W2" s="314"/>
      <c r="X2" s="314" t="s">
        <v>351</v>
      </c>
      <c r="Y2" s="314">
        <v>0.22</v>
      </c>
      <c r="Z2" s="314"/>
      <c r="AA2" s="314">
        <v>1.2</v>
      </c>
      <c r="AB2" s="314">
        <v>0.14000000000000001</v>
      </c>
      <c r="AC2" s="314" t="s">
        <v>352</v>
      </c>
      <c r="AD2" s="314">
        <v>2.5999999999999999E-2</v>
      </c>
      <c r="AE2" s="314"/>
      <c r="AF2" s="314"/>
      <c r="AG2" s="314"/>
      <c r="AH2" s="310" t="s">
        <v>349</v>
      </c>
      <c r="AI2" s="310"/>
      <c r="AJ2" s="311" t="s">
        <v>68</v>
      </c>
      <c r="AK2" s="217"/>
      <c r="AL2" s="199"/>
      <c r="AM2" s="199"/>
      <c r="AN2" s="197"/>
      <c r="AO2" s="197"/>
      <c r="AP2" s="197" t="s">
        <v>28</v>
      </c>
      <c r="AQ2" s="199"/>
      <c r="AR2" s="199"/>
      <c r="AS2" s="317">
        <v>1</v>
      </c>
      <c r="AT2" s="318" t="s">
        <v>913</v>
      </c>
      <c r="AU2" s="319" t="s">
        <v>909</v>
      </c>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row>
    <row r="3" spans="1:145" s="316" customFormat="1" x14ac:dyDescent="0.2">
      <c r="A3" s="309" t="s">
        <v>73</v>
      </c>
      <c r="B3" s="309" t="s">
        <v>74</v>
      </c>
      <c r="C3" s="310" t="s">
        <v>358</v>
      </c>
      <c r="D3" s="311" t="s">
        <v>74</v>
      </c>
      <c r="E3" s="323">
        <v>548071</v>
      </c>
      <c r="F3" s="323">
        <v>4462992</v>
      </c>
      <c r="G3" s="311"/>
      <c r="H3" s="313">
        <v>87</v>
      </c>
      <c r="I3" s="310"/>
      <c r="J3" s="310">
        <v>8.1</v>
      </c>
      <c r="K3" s="310">
        <v>2.86</v>
      </c>
      <c r="L3" s="310">
        <v>290</v>
      </c>
      <c r="M3" s="310">
        <v>54</v>
      </c>
      <c r="N3" s="310">
        <v>9.4</v>
      </c>
      <c r="O3" s="310">
        <v>1</v>
      </c>
      <c r="P3" s="310">
        <v>170</v>
      </c>
      <c r="Q3" s="322">
        <v>3.6</v>
      </c>
      <c r="R3" s="310">
        <v>78</v>
      </c>
      <c r="S3" s="322">
        <v>7.2</v>
      </c>
      <c r="T3" s="310">
        <v>100</v>
      </c>
      <c r="U3" s="310">
        <v>400</v>
      </c>
      <c r="V3" s="310" t="s">
        <v>347</v>
      </c>
      <c r="W3" s="310"/>
      <c r="X3" s="310">
        <v>2.9000000000000001E-2</v>
      </c>
      <c r="Y3" s="310">
        <v>3.5999999999999997E-2</v>
      </c>
      <c r="Z3" s="310"/>
      <c r="AA3" s="310">
        <v>0.28000000000000003</v>
      </c>
      <c r="AB3" s="310">
        <v>7.1999999999999995E-2</v>
      </c>
      <c r="AC3" s="310" t="s">
        <v>352</v>
      </c>
      <c r="AD3" s="310">
        <v>2.1999999999999999E-2</v>
      </c>
      <c r="AE3" s="310"/>
      <c r="AF3" s="310"/>
      <c r="AG3" s="310"/>
      <c r="AH3" s="310" t="s">
        <v>349</v>
      </c>
      <c r="AI3" s="310"/>
      <c r="AJ3" s="311" t="s">
        <v>68</v>
      </c>
      <c r="AK3" s="217"/>
      <c r="AL3" s="199"/>
      <c r="AM3" s="199"/>
      <c r="AN3" s="197"/>
      <c r="AO3" s="197"/>
      <c r="AP3" s="197" t="s">
        <v>28</v>
      </c>
      <c r="AQ3" s="199"/>
      <c r="AR3" s="199"/>
      <c r="AS3" s="317">
        <v>1</v>
      </c>
      <c r="AT3" s="318" t="s">
        <v>913</v>
      </c>
      <c r="AU3" s="319" t="s">
        <v>909</v>
      </c>
    </row>
    <row r="4" spans="1:145" s="316" customFormat="1" x14ac:dyDescent="0.2">
      <c r="A4" s="309" t="s">
        <v>343</v>
      </c>
      <c r="B4" s="309" t="s">
        <v>106</v>
      </c>
      <c r="C4" s="310" t="s">
        <v>344</v>
      </c>
      <c r="D4" s="311" t="s">
        <v>106</v>
      </c>
      <c r="E4" s="312">
        <v>539133</v>
      </c>
      <c r="F4" s="312">
        <v>4457326</v>
      </c>
      <c r="G4" s="311"/>
      <c r="H4" s="313">
        <v>14.2</v>
      </c>
      <c r="I4" s="310"/>
      <c r="J4" s="310">
        <v>7.78</v>
      </c>
      <c r="K4" s="310" t="s">
        <v>345</v>
      </c>
      <c r="L4" s="310">
        <v>36</v>
      </c>
      <c r="M4" s="310">
        <v>4.0999999999999996</v>
      </c>
      <c r="N4" s="310">
        <v>51</v>
      </c>
      <c r="O4" s="310">
        <v>25</v>
      </c>
      <c r="P4" s="310">
        <v>51</v>
      </c>
      <c r="Q4" s="322">
        <v>0.17</v>
      </c>
      <c r="R4" s="310">
        <v>18</v>
      </c>
      <c r="S4" s="322">
        <v>0.36</v>
      </c>
      <c r="T4" s="310" t="s">
        <v>346</v>
      </c>
      <c r="U4" s="310">
        <v>340</v>
      </c>
      <c r="V4" s="310" t="s">
        <v>347</v>
      </c>
      <c r="W4" s="310"/>
      <c r="X4" s="310">
        <v>3.0000000000000001E-3</v>
      </c>
      <c r="Y4" s="310" t="s">
        <v>348</v>
      </c>
      <c r="Z4" s="310"/>
      <c r="AA4" s="310">
        <v>0.46</v>
      </c>
      <c r="AB4" s="310">
        <v>0.88</v>
      </c>
      <c r="AC4" s="310">
        <v>1.4</v>
      </c>
      <c r="AD4" s="310">
        <v>0.15</v>
      </c>
      <c r="AE4" s="310"/>
      <c r="AF4" s="310"/>
      <c r="AG4" s="310"/>
      <c r="AH4" s="310" t="s">
        <v>349</v>
      </c>
      <c r="AI4" s="310"/>
      <c r="AJ4" s="311" t="s">
        <v>68</v>
      </c>
      <c r="AK4" s="217"/>
      <c r="AL4" s="199"/>
      <c r="AM4" s="199"/>
      <c r="AN4" s="197"/>
      <c r="AO4" s="197"/>
      <c r="AP4" s="197" t="s">
        <v>12</v>
      </c>
      <c r="AQ4" s="199"/>
      <c r="AR4" s="199"/>
      <c r="AS4" s="317">
        <v>1</v>
      </c>
      <c r="AT4" s="318" t="s">
        <v>913</v>
      </c>
      <c r="AU4" s="319" t="s">
        <v>909</v>
      </c>
    </row>
    <row r="5" spans="1:145" s="316" customFormat="1" x14ac:dyDescent="0.2">
      <c r="A5" s="309" t="s">
        <v>364</v>
      </c>
      <c r="B5" s="309" t="s">
        <v>98</v>
      </c>
      <c r="C5" s="310" t="s">
        <v>344</v>
      </c>
      <c r="D5" s="311" t="s">
        <v>98</v>
      </c>
      <c r="E5" s="312">
        <v>561509</v>
      </c>
      <c r="F5" s="312">
        <v>4478818</v>
      </c>
      <c r="G5" s="311"/>
      <c r="H5" s="313">
        <v>15.4</v>
      </c>
      <c r="I5" s="310"/>
      <c r="J5" s="310">
        <v>7.91</v>
      </c>
      <c r="K5" s="310" t="s">
        <v>345</v>
      </c>
      <c r="L5" s="310">
        <v>25</v>
      </c>
      <c r="M5" s="310">
        <v>3</v>
      </c>
      <c r="N5" s="310">
        <v>49</v>
      </c>
      <c r="O5" s="310">
        <v>17</v>
      </c>
      <c r="P5" s="310">
        <v>25</v>
      </c>
      <c r="Q5" s="322">
        <v>0.11</v>
      </c>
      <c r="R5" s="310">
        <v>16</v>
      </c>
      <c r="S5" s="322">
        <v>0.19</v>
      </c>
      <c r="T5" s="310">
        <v>34</v>
      </c>
      <c r="U5" s="310">
        <v>200</v>
      </c>
      <c r="V5" s="310" t="s">
        <v>347</v>
      </c>
      <c r="W5" s="310"/>
      <c r="X5" s="310" t="s">
        <v>363</v>
      </c>
      <c r="Y5" s="310">
        <v>1.9E-3</v>
      </c>
      <c r="Z5" s="310"/>
      <c r="AA5" s="310">
        <v>0.31</v>
      </c>
      <c r="AB5" s="310">
        <v>8.1000000000000003E-2</v>
      </c>
      <c r="AC5" s="310" t="s">
        <v>352</v>
      </c>
      <c r="AD5" s="310" t="s">
        <v>363</v>
      </c>
      <c r="AE5" s="310"/>
      <c r="AF5" s="310"/>
      <c r="AG5" s="310"/>
      <c r="AH5" s="310" t="s">
        <v>349</v>
      </c>
      <c r="AI5" s="310"/>
      <c r="AJ5" s="311" t="s">
        <v>68</v>
      </c>
      <c r="AK5" s="217"/>
      <c r="AL5" s="199"/>
      <c r="AM5" s="199"/>
      <c r="AN5" s="197"/>
      <c r="AO5" s="197"/>
      <c r="AP5" s="197" t="s">
        <v>12</v>
      </c>
      <c r="AQ5" s="199"/>
      <c r="AR5" s="199"/>
      <c r="AS5" s="317">
        <v>1</v>
      </c>
      <c r="AT5" s="318" t="s">
        <v>913</v>
      </c>
      <c r="AU5" s="319" t="s">
        <v>909</v>
      </c>
    </row>
    <row r="6" spans="1:145" s="316" customFormat="1" x14ac:dyDescent="0.2">
      <c r="A6" s="309" t="s">
        <v>58</v>
      </c>
      <c r="B6" s="309" t="s">
        <v>101</v>
      </c>
      <c r="C6" s="310" t="s">
        <v>344</v>
      </c>
      <c r="D6" s="311" t="s">
        <v>101</v>
      </c>
      <c r="E6" s="312">
        <v>565885</v>
      </c>
      <c r="F6" s="312">
        <v>4482089</v>
      </c>
      <c r="G6" s="311"/>
      <c r="H6" s="313">
        <v>12.9</v>
      </c>
      <c r="I6" s="310"/>
      <c r="J6" s="310">
        <v>7.97</v>
      </c>
      <c r="K6" s="310" t="s">
        <v>345</v>
      </c>
      <c r="L6" s="310">
        <v>20</v>
      </c>
      <c r="M6" s="310">
        <v>1.2</v>
      </c>
      <c r="N6" s="310">
        <v>44</v>
      </c>
      <c r="O6" s="310">
        <v>12</v>
      </c>
      <c r="P6" s="310">
        <v>18</v>
      </c>
      <c r="Q6" s="322" t="s">
        <v>345</v>
      </c>
      <c r="R6" s="310">
        <v>11</v>
      </c>
      <c r="S6" s="322">
        <v>0.14000000000000001</v>
      </c>
      <c r="T6" s="310">
        <v>55</v>
      </c>
      <c r="U6" s="310">
        <v>130</v>
      </c>
      <c r="V6" s="310" t="s">
        <v>347</v>
      </c>
      <c r="W6" s="310"/>
      <c r="X6" s="310" t="s">
        <v>363</v>
      </c>
      <c r="Y6" s="310">
        <v>1.5E-3</v>
      </c>
      <c r="Z6" s="310"/>
      <c r="AA6" s="310">
        <v>0.34</v>
      </c>
      <c r="AB6" s="310">
        <v>2.7E-2</v>
      </c>
      <c r="AC6" s="310" t="s">
        <v>352</v>
      </c>
      <c r="AD6" s="310" t="s">
        <v>363</v>
      </c>
      <c r="AE6" s="310"/>
      <c r="AF6" s="310"/>
      <c r="AG6" s="310"/>
      <c r="AH6" s="310" t="s">
        <v>349</v>
      </c>
      <c r="AI6" s="310"/>
      <c r="AJ6" s="311" t="s">
        <v>68</v>
      </c>
      <c r="AK6" s="217"/>
      <c r="AL6" s="199"/>
      <c r="AM6" s="199"/>
      <c r="AN6" s="197"/>
      <c r="AO6" s="197"/>
      <c r="AP6" s="197" t="s">
        <v>28</v>
      </c>
      <c r="AQ6" s="199"/>
      <c r="AR6" s="199"/>
      <c r="AS6" s="317">
        <v>1</v>
      </c>
      <c r="AT6" s="318" t="s">
        <v>913</v>
      </c>
      <c r="AU6" s="319" t="s">
        <v>909</v>
      </c>
    </row>
    <row r="7" spans="1:145" s="316" customFormat="1" x14ac:dyDescent="0.2">
      <c r="A7" s="309" t="s">
        <v>366</v>
      </c>
      <c r="B7" s="309" t="s">
        <v>104</v>
      </c>
      <c r="C7" s="310" t="s">
        <v>344</v>
      </c>
      <c r="D7" s="311" t="s">
        <v>104</v>
      </c>
      <c r="E7" s="323">
        <v>541024.97722900996</v>
      </c>
      <c r="F7" s="323">
        <v>4473026.9216700401</v>
      </c>
      <c r="G7" s="311"/>
      <c r="H7" s="313">
        <v>47.8</v>
      </c>
      <c r="I7" s="310"/>
      <c r="J7" s="310">
        <v>7.26</v>
      </c>
      <c r="K7" s="310">
        <v>0.98699999999999999</v>
      </c>
      <c r="L7" s="310">
        <v>270</v>
      </c>
      <c r="M7" s="310">
        <v>56</v>
      </c>
      <c r="N7" s="310">
        <v>68</v>
      </c>
      <c r="O7" s="310">
        <v>39</v>
      </c>
      <c r="P7" s="310">
        <v>71</v>
      </c>
      <c r="Q7" s="322">
        <v>1.7</v>
      </c>
      <c r="R7" s="310">
        <v>44</v>
      </c>
      <c r="S7" s="322">
        <v>4.4000000000000004</v>
      </c>
      <c r="T7" s="310">
        <v>90</v>
      </c>
      <c r="U7" s="310">
        <v>840</v>
      </c>
      <c r="V7" s="310" t="s">
        <v>347</v>
      </c>
      <c r="W7" s="310"/>
      <c r="X7" s="310" t="s">
        <v>351</v>
      </c>
      <c r="Y7" s="310">
        <v>0.23</v>
      </c>
      <c r="Z7" s="310"/>
      <c r="AA7" s="310">
        <v>1.4</v>
      </c>
      <c r="AB7" s="310">
        <v>0.13</v>
      </c>
      <c r="AC7" s="310">
        <v>3.5000000000000003E-2</v>
      </c>
      <c r="AD7" s="310">
        <v>3.3000000000000002E-2</v>
      </c>
      <c r="AE7" s="310"/>
      <c r="AF7" s="310"/>
      <c r="AG7" s="310"/>
      <c r="AH7" s="310" t="s">
        <v>367</v>
      </c>
      <c r="AI7" s="310"/>
      <c r="AJ7" s="311" t="s">
        <v>68</v>
      </c>
      <c r="AK7" s="217"/>
      <c r="AL7" s="199"/>
      <c r="AM7" s="199"/>
      <c r="AN7" s="197"/>
      <c r="AO7" s="197"/>
      <c r="AP7" s="197" t="s">
        <v>28</v>
      </c>
      <c r="AQ7" s="199"/>
      <c r="AR7" s="199"/>
      <c r="AS7" s="317">
        <v>1</v>
      </c>
      <c r="AT7" s="318" t="s">
        <v>913</v>
      </c>
      <c r="AU7" s="319" t="s">
        <v>909</v>
      </c>
    </row>
    <row r="8" spans="1:145" s="316" customFormat="1" ht="12.6" customHeight="1" x14ac:dyDescent="0.2">
      <c r="A8" s="324" t="s">
        <v>483</v>
      </c>
      <c r="B8" s="324"/>
      <c r="C8" s="325">
        <v>42837</v>
      </c>
      <c r="D8" s="324" t="s">
        <v>116</v>
      </c>
      <c r="E8" s="312">
        <v>564668</v>
      </c>
      <c r="F8" s="312">
        <v>4481297</v>
      </c>
      <c r="G8" s="324"/>
      <c r="H8" s="326">
        <v>12.4</v>
      </c>
      <c r="I8" s="326"/>
      <c r="J8" s="327">
        <v>6</v>
      </c>
      <c r="K8" s="326" t="s">
        <v>345</v>
      </c>
      <c r="L8" s="326" t="s">
        <v>484</v>
      </c>
      <c r="M8" s="326" t="s">
        <v>485</v>
      </c>
      <c r="N8" s="326" t="s">
        <v>486</v>
      </c>
      <c r="O8" s="326" t="s">
        <v>487</v>
      </c>
      <c r="P8" s="326" t="s">
        <v>488</v>
      </c>
      <c r="Q8" s="326" t="s">
        <v>345</v>
      </c>
      <c r="R8" s="326" t="s">
        <v>489</v>
      </c>
      <c r="S8" s="326" t="s">
        <v>490</v>
      </c>
      <c r="T8" s="326" t="s">
        <v>491</v>
      </c>
      <c r="U8" s="326" t="s">
        <v>492</v>
      </c>
      <c r="V8" s="326" t="s">
        <v>347</v>
      </c>
      <c r="W8" s="326"/>
      <c r="X8" s="326" t="s">
        <v>350</v>
      </c>
      <c r="Y8" s="291" t="s">
        <v>921</v>
      </c>
      <c r="Z8" s="326"/>
      <c r="AA8" s="326" t="s">
        <v>493</v>
      </c>
      <c r="AB8" s="326" t="s">
        <v>494</v>
      </c>
      <c r="AC8" s="326" t="s">
        <v>352</v>
      </c>
      <c r="AD8" s="326" t="s">
        <v>495</v>
      </c>
      <c r="AE8" s="326"/>
      <c r="AF8" s="326"/>
      <c r="AG8" s="326"/>
      <c r="AH8" s="326" t="s">
        <v>349</v>
      </c>
      <c r="AI8" s="310"/>
      <c r="AJ8" s="311" t="s">
        <v>68</v>
      </c>
      <c r="AK8" s="217"/>
      <c r="AL8" s="217"/>
      <c r="AM8" s="199"/>
      <c r="AN8" s="197"/>
      <c r="AO8" s="197"/>
      <c r="AP8" s="197"/>
      <c r="AQ8" s="199"/>
      <c r="AR8" s="199"/>
      <c r="AS8" s="317">
        <v>1</v>
      </c>
      <c r="AT8" s="318" t="s">
        <v>913</v>
      </c>
      <c r="AU8" s="328" t="s">
        <v>856</v>
      </c>
    </row>
    <row r="9" spans="1:145" s="316" customFormat="1" x14ac:dyDescent="0.2">
      <c r="A9" s="324" t="s">
        <v>111</v>
      </c>
      <c r="B9" s="324" t="s">
        <v>112</v>
      </c>
      <c r="C9" s="325">
        <v>42837</v>
      </c>
      <c r="D9" s="324" t="s">
        <v>112</v>
      </c>
      <c r="E9" s="312">
        <v>554539</v>
      </c>
      <c r="F9" s="312">
        <v>4479385</v>
      </c>
      <c r="G9" s="324"/>
      <c r="H9" s="326">
        <v>8</v>
      </c>
      <c r="I9" s="326"/>
      <c r="J9" s="327">
        <v>8</v>
      </c>
      <c r="K9" s="326" t="s">
        <v>496</v>
      </c>
      <c r="L9" s="326" t="s">
        <v>497</v>
      </c>
      <c r="M9" s="326" t="s">
        <v>498</v>
      </c>
      <c r="N9" s="326" t="s">
        <v>499</v>
      </c>
      <c r="O9" s="326" t="s">
        <v>488</v>
      </c>
      <c r="P9" s="326" t="s">
        <v>500</v>
      </c>
      <c r="Q9" s="326" t="s">
        <v>501</v>
      </c>
      <c r="R9" s="326" t="s">
        <v>502</v>
      </c>
      <c r="S9" s="326" t="s">
        <v>503</v>
      </c>
      <c r="T9" s="326" t="s">
        <v>504</v>
      </c>
      <c r="U9" s="326" t="s">
        <v>505</v>
      </c>
      <c r="V9" s="326" t="s">
        <v>347</v>
      </c>
      <c r="W9" s="326"/>
      <c r="X9" s="326" t="s">
        <v>506</v>
      </c>
      <c r="Y9" s="291" t="s">
        <v>921</v>
      </c>
      <c r="Z9" s="326"/>
      <c r="AA9" s="326" t="s">
        <v>507</v>
      </c>
      <c r="AB9" s="326" t="s">
        <v>508</v>
      </c>
      <c r="AC9" s="326" t="s">
        <v>352</v>
      </c>
      <c r="AD9" s="326" t="s">
        <v>509</v>
      </c>
      <c r="AE9" s="326"/>
      <c r="AF9" s="326"/>
      <c r="AG9" s="326"/>
      <c r="AH9" s="326" t="s">
        <v>349</v>
      </c>
      <c r="AI9" s="310"/>
      <c r="AJ9" s="311" t="s">
        <v>68</v>
      </c>
      <c r="AK9" s="217"/>
      <c r="AL9" s="217"/>
      <c r="AM9" s="199"/>
      <c r="AN9" s="197"/>
      <c r="AO9" s="197"/>
      <c r="AP9" s="197"/>
      <c r="AQ9" s="199"/>
      <c r="AR9" s="199"/>
      <c r="AS9" s="317">
        <v>1</v>
      </c>
      <c r="AT9" s="318" t="s">
        <v>913</v>
      </c>
      <c r="AU9" s="328" t="s">
        <v>856</v>
      </c>
    </row>
    <row r="10" spans="1:145" x14ac:dyDescent="0.2">
      <c r="A10" s="249" t="s">
        <v>61</v>
      </c>
      <c r="C10" s="210">
        <v>42650</v>
      </c>
      <c r="D10" s="204" t="s">
        <v>63</v>
      </c>
      <c r="E10" s="254">
        <v>413849</v>
      </c>
      <c r="F10" s="254">
        <v>4498143</v>
      </c>
      <c r="H10" s="240">
        <v>13.9</v>
      </c>
      <c r="J10" s="235">
        <v>6.3</v>
      </c>
      <c r="K10" s="235" t="s">
        <v>697</v>
      </c>
      <c r="L10" s="235">
        <v>54</v>
      </c>
      <c r="M10" s="235">
        <v>3.3</v>
      </c>
      <c r="N10" s="235">
        <v>95</v>
      </c>
      <c r="O10" s="235">
        <v>22</v>
      </c>
      <c r="P10" s="235">
        <v>21</v>
      </c>
      <c r="Q10" s="235" t="s">
        <v>697</v>
      </c>
      <c r="R10" s="235">
        <v>140</v>
      </c>
      <c r="S10" s="235" t="s">
        <v>697</v>
      </c>
      <c r="T10" s="235">
        <v>140</v>
      </c>
      <c r="U10" s="235">
        <v>74</v>
      </c>
      <c r="V10" s="235" t="s">
        <v>920</v>
      </c>
      <c r="X10" s="235">
        <v>3.8E-3</v>
      </c>
      <c r="Y10" s="235" t="s">
        <v>697</v>
      </c>
      <c r="AA10" s="235">
        <v>0.62</v>
      </c>
      <c r="AB10" s="235">
        <v>2.5999999999999999E-2</v>
      </c>
      <c r="AC10" s="235">
        <v>3.1E-2</v>
      </c>
      <c r="AD10" s="235">
        <v>9.1000000000000004E-3</v>
      </c>
      <c r="AH10" s="235" t="s">
        <v>697</v>
      </c>
      <c r="AJ10" s="204" t="s">
        <v>62</v>
      </c>
      <c r="AP10" s="197" t="s">
        <v>31</v>
      </c>
      <c r="AS10" s="203">
        <v>1</v>
      </c>
      <c r="AT10" s="251" t="s">
        <v>913</v>
      </c>
      <c r="AU10" s="209" t="s">
        <v>909</v>
      </c>
    </row>
    <row r="11" spans="1:145" s="202" customFormat="1" ht="15" x14ac:dyDescent="0.25">
      <c r="A11" s="202" t="s">
        <v>510</v>
      </c>
      <c r="B11" s="202" t="s">
        <v>44</v>
      </c>
      <c r="C11" s="194">
        <v>42820</v>
      </c>
      <c r="D11" s="195" t="s">
        <v>44</v>
      </c>
      <c r="E11" s="195">
        <v>339026</v>
      </c>
      <c r="F11" s="195">
        <v>4453419</v>
      </c>
      <c r="G11" s="195"/>
      <c r="H11" s="236">
        <v>30.8</v>
      </c>
      <c r="I11" s="236"/>
      <c r="J11" s="330">
        <v>5.5</v>
      </c>
      <c r="K11" s="236">
        <v>0.45600000000000002</v>
      </c>
      <c r="L11" s="236">
        <v>320</v>
      </c>
      <c r="M11" s="236">
        <v>21</v>
      </c>
      <c r="N11" s="236">
        <v>160</v>
      </c>
      <c r="O11" s="236">
        <v>6</v>
      </c>
      <c r="P11" s="236">
        <v>55</v>
      </c>
      <c r="Q11" s="236">
        <v>1.2</v>
      </c>
      <c r="R11" s="236">
        <v>780</v>
      </c>
      <c r="S11" s="236">
        <v>4.3</v>
      </c>
      <c r="T11" s="236">
        <v>130</v>
      </c>
      <c r="U11" s="236">
        <v>37</v>
      </c>
      <c r="V11" s="236" t="s">
        <v>347</v>
      </c>
      <c r="W11" s="236"/>
      <c r="X11" s="346" t="s">
        <v>697</v>
      </c>
      <c r="Y11" s="236">
        <v>3.3000000000000002E-2</v>
      </c>
      <c r="Z11" s="236"/>
      <c r="AA11" s="236">
        <v>0.75</v>
      </c>
      <c r="AB11" s="236">
        <v>1.6E-2</v>
      </c>
      <c r="AC11" s="346" t="s">
        <v>697</v>
      </c>
      <c r="AD11" s="236">
        <v>4.0000000000000001E-3</v>
      </c>
      <c r="AE11" s="236"/>
      <c r="AF11" s="236"/>
      <c r="AG11" s="236"/>
      <c r="AH11" s="331" t="s">
        <v>349</v>
      </c>
      <c r="AI11" s="346"/>
      <c r="AJ11" s="195" t="s">
        <v>704</v>
      </c>
      <c r="AK11" s="401" t="s">
        <v>924</v>
      </c>
      <c r="AL11" s="401" t="s">
        <v>925</v>
      </c>
      <c r="AM11" s="401">
        <v>13</v>
      </c>
      <c r="AN11" s="197"/>
      <c r="AO11" s="197" t="s">
        <v>285</v>
      </c>
      <c r="AP11" s="402" t="s">
        <v>12</v>
      </c>
      <c r="AQ11" s="199"/>
      <c r="AR11" s="199"/>
      <c r="AS11" s="334">
        <v>1</v>
      </c>
      <c r="AT11" s="335" t="s">
        <v>913</v>
      </c>
      <c r="AU11" s="349" t="s">
        <v>856</v>
      </c>
    </row>
    <row r="12" spans="1:145" s="202" customFormat="1" ht="15" x14ac:dyDescent="0.25">
      <c r="A12" s="202" t="s">
        <v>511</v>
      </c>
      <c r="B12" s="202" t="s">
        <v>45</v>
      </c>
      <c r="C12" s="194">
        <v>42835</v>
      </c>
      <c r="D12" s="195" t="s">
        <v>45</v>
      </c>
      <c r="E12" s="195">
        <v>325065</v>
      </c>
      <c r="F12" s="195">
        <v>4442298</v>
      </c>
      <c r="G12" s="195"/>
      <c r="H12" s="331">
        <v>11</v>
      </c>
      <c r="I12" s="236"/>
      <c r="J12" s="330">
        <v>7.5</v>
      </c>
      <c r="K12" s="331" t="s">
        <v>512</v>
      </c>
      <c r="L12" s="331" t="s">
        <v>513</v>
      </c>
      <c r="M12" s="331" t="s">
        <v>514</v>
      </c>
      <c r="N12" s="331" t="s">
        <v>513</v>
      </c>
      <c r="O12" s="331" t="s">
        <v>515</v>
      </c>
      <c r="P12" s="331" t="s">
        <v>516</v>
      </c>
      <c r="Q12" s="331" t="s">
        <v>517</v>
      </c>
      <c r="R12" s="331" t="s">
        <v>518</v>
      </c>
      <c r="S12" s="331" t="s">
        <v>519</v>
      </c>
      <c r="T12" s="331" t="s">
        <v>520</v>
      </c>
      <c r="U12" s="331" t="s">
        <v>521</v>
      </c>
      <c r="V12" s="331" t="s">
        <v>347</v>
      </c>
      <c r="W12" s="236"/>
      <c r="X12" s="331" t="s">
        <v>522</v>
      </c>
      <c r="Y12" s="348" t="s">
        <v>921</v>
      </c>
      <c r="Z12" s="236"/>
      <c r="AA12" s="331" t="s">
        <v>523</v>
      </c>
      <c r="AB12" s="331" t="s">
        <v>524</v>
      </c>
      <c r="AC12" s="331" t="s">
        <v>352</v>
      </c>
      <c r="AD12" s="331" t="s">
        <v>363</v>
      </c>
      <c r="AE12" s="236"/>
      <c r="AF12" s="236"/>
      <c r="AG12" s="236"/>
      <c r="AH12" s="331" t="s">
        <v>349</v>
      </c>
      <c r="AI12" s="346"/>
      <c r="AJ12" s="195" t="s">
        <v>704</v>
      </c>
      <c r="AK12" s="402" t="s">
        <v>725</v>
      </c>
      <c r="AL12" s="402" t="s">
        <v>726</v>
      </c>
      <c r="AM12" s="402">
        <v>22</v>
      </c>
      <c r="AN12" s="9" t="s">
        <v>671</v>
      </c>
      <c r="AO12" s="197" t="s">
        <v>386</v>
      </c>
      <c r="AP12" s="402" t="s">
        <v>28</v>
      </c>
      <c r="AQ12" s="199" t="s">
        <v>923</v>
      </c>
      <c r="AR12" s="199"/>
      <c r="AS12" s="334">
        <v>1</v>
      </c>
      <c r="AT12" s="335" t="s">
        <v>913</v>
      </c>
      <c r="AU12" s="349" t="s">
        <v>856</v>
      </c>
    </row>
    <row r="13" spans="1:145" s="202" customFormat="1" ht="15" x14ac:dyDescent="0.25">
      <c r="A13" s="350" t="s">
        <v>37</v>
      </c>
      <c r="B13" s="350" t="s">
        <v>48</v>
      </c>
      <c r="C13" s="351">
        <v>42835</v>
      </c>
      <c r="D13" s="350" t="s">
        <v>48</v>
      </c>
      <c r="E13" s="340">
        <v>333571</v>
      </c>
      <c r="F13" s="340">
        <v>4444484</v>
      </c>
      <c r="G13" s="350"/>
      <c r="H13" s="331">
        <v>14</v>
      </c>
      <c r="I13" s="331"/>
      <c r="J13" s="352">
        <v>6.5</v>
      </c>
      <c r="K13" s="331" t="s">
        <v>345</v>
      </c>
      <c r="L13" s="331" t="s">
        <v>368</v>
      </c>
      <c r="M13" s="331" t="s">
        <v>525</v>
      </c>
      <c r="N13" s="331" t="s">
        <v>486</v>
      </c>
      <c r="O13" s="331" t="s">
        <v>526</v>
      </c>
      <c r="P13" s="331" t="s">
        <v>527</v>
      </c>
      <c r="Q13" s="331" t="s">
        <v>528</v>
      </c>
      <c r="R13" s="331" t="s">
        <v>529</v>
      </c>
      <c r="S13" s="331" t="s">
        <v>530</v>
      </c>
      <c r="T13" s="331" t="s">
        <v>531</v>
      </c>
      <c r="U13" s="331" t="s">
        <v>532</v>
      </c>
      <c r="V13" s="331" t="s">
        <v>347</v>
      </c>
      <c r="W13" s="331"/>
      <c r="X13" s="331" t="s">
        <v>533</v>
      </c>
      <c r="Y13" s="348" t="s">
        <v>921</v>
      </c>
      <c r="Z13" s="331"/>
      <c r="AA13" s="331" t="s">
        <v>534</v>
      </c>
      <c r="AB13" s="331" t="s">
        <v>535</v>
      </c>
      <c r="AC13" s="331" t="s">
        <v>352</v>
      </c>
      <c r="AD13" s="331" t="s">
        <v>363</v>
      </c>
      <c r="AE13" s="331"/>
      <c r="AF13" s="331"/>
      <c r="AG13" s="331"/>
      <c r="AH13" s="331" t="s">
        <v>349</v>
      </c>
      <c r="AI13" s="346"/>
      <c r="AJ13" s="195" t="s">
        <v>704</v>
      </c>
      <c r="AK13" s="402" t="s">
        <v>725</v>
      </c>
      <c r="AL13" s="402" t="s">
        <v>925</v>
      </c>
      <c r="AM13" s="402">
        <v>9</v>
      </c>
      <c r="AN13" s="9" t="s">
        <v>671</v>
      </c>
      <c r="AO13" s="197" t="s">
        <v>386</v>
      </c>
      <c r="AP13" s="402" t="s">
        <v>38</v>
      </c>
      <c r="AQ13" s="199"/>
      <c r="AR13" s="199"/>
      <c r="AS13" s="334">
        <v>1</v>
      </c>
      <c r="AT13" s="335" t="s">
        <v>913</v>
      </c>
      <c r="AU13" s="349" t="s">
        <v>856</v>
      </c>
    </row>
    <row r="14" spans="1:145" s="202" customFormat="1" ht="15" x14ac:dyDescent="0.25">
      <c r="A14" s="350" t="s">
        <v>536</v>
      </c>
      <c r="B14" s="330" t="s">
        <v>50</v>
      </c>
      <c r="C14" s="194">
        <v>42849</v>
      </c>
      <c r="D14" s="353" t="s">
        <v>50</v>
      </c>
      <c r="E14" s="195">
        <v>340953</v>
      </c>
      <c r="F14" s="195">
        <v>4463314</v>
      </c>
      <c r="G14" s="195"/>
      <c r="H14" s="331">
        <v>17.2</v>
      </c>
      <c r="I14" s="236"/>
      <c r="J14" s="348" t="s">
        <v>921</v>
      </c>
      <c r="K14" s="236" t="s">
        <v>697</v>
      </c>
      <c r="L14" s="236">
        <v>150</v>
      </c>
      <c r="M14" s="236">
        <v>9</v>
      </c>
      <c r="N14" s="236">
        <v>35</v>
      </c>
      <c r="O14" s="236">
        <v>5.6</v>
      </c>
      <c r="P14" s="236">
        <v>56</v>
      </c>
      <c r="Q14" s="236">
        <v>0.35</v>
      </c>
      <c r="R14" s="236">
        <v>160</v>
      </c>
      <c r="S14" s="236">
        <v>1.5</v>
      </c>
      <c r="T14" s="236">
        <v>43</v>
      </c>
      <c r="U14" s="236">
        <v>110</v>
      </c>
      <c r="V14" s="236" t="s">
        <v>347</v>
      </c>
      <c r="W14" s="236"/>
      <c r="X14" s="236"/>
      <c r="Y14" s="236"/>
      <c r="Z14" s="236"/>
      <c r="AA14" s="236">
        <v>0.23</v>
      </c>
      <c r="AB14" s="236">
        <v>2.5000000000000001E-2</v>
      </c>
      <c r="AC14" s="236">
        <v>0.34</v>
      </c>
      <c r="AD14" s="236">
        <v>3.5000000000000003E-2</v>
      </c>
      <c r="AE14" s="236"/>
      <c r="AF14" s="236"/>
      <c r="AG14" s="236"/>
      <c r="AH14" s="236"/>
      <c r="AI14" s="346"/>
      <c r="AJ14" s="195" t="s">
        <v>704</v>
      </c>
      <c r="AK14" s="402" t="s">
        <v>926</v>
      </c>
      <c r="AL14" s="402" t="s">
        <v>927</v>
      </c>
      <c r="AM14" s="402">
        <v>8</v>
      </c>
      <c r="AN14" s="197"/>
      <c r="AO14" s="197" t="s">
        <v>76</v>
      </c>
      <c r="AP14" s="402" t="s">
        <v>38</v>
      </c>
      <c r="AQ14" s="403" t="s">
        <v>928</v>
      </c>
      <c r="AR14" s="199"/>
      <c r="AS14" s="334">
        <v>1</v>
      </c>
      <c r="AT14" s="335" t="s">
        <v>913</v>
      </c>
      <c r="AU14" s="349" t="s">
        <v>856</v>
      </c>
    </row>
    <row r="15" spans="1:145" s="202" customFormat="1" x14ac:dyDescent="0.2">
      <c r="A15" s="202" t="s">
        <v>737</v>
      </c>
      <c r="B15" s="236"/>
      <c r="C15" s="236" t="s">
        <v>709</v>
      </c>
      <c r="D15" s="329" t="s">
        <v>30</v>
      </c>
      <c r="E15" s="195">
        <v>323855</v>
      </c>
      <c r="F15" s="195">
        <v>4424810</v>
      </c>
      <c r="G15" s="195"/>
      <c r="H15" s="236">
        <v>22.6</v>
      </c>
      <c r="I15" s="236"/>
      <c r="J15" s="236">
        <v>6.9</v>
      </c>
      <c r="K15" s="236" t="s">
        <v>345</v>
      </c>
      <c r="L15" s="236" t="s">
        <v>518</v>
      </c>
      <c r="M15" s="236" t="s">
        <v>738</v>
      </c>
      <c r="N15" s="236" t="s">
        <v>492</v>
      </c>
      <c r="O15" s="236" t="s">
        <v>739</v>
      </c>
      <c r="P15" s="330" t="s">
        <v>551</v>
      </c>
      <c r="Q15" s="236" t="s">
        <v>740</v>
      </c>
      <c r="R15" s="236" t="s">
        <v>714</v>
      </c>
      <c r="S15" s="236" t="s">
        <v>741</v>
      </c>
      <c r="T15" s="236" t="s">
        <v>742</v>
      </c>
      <c r="U15" s="236" t="s">
        <v>550</v>
      </c>
      <c r="V15" s="331" t="s">
        <v>347</v>
      </c>
      <c r="W15" s="236"/>
      <c r="X15" s="236" t="s">
        <v>363</v>
      </c>
      <c r="Y15" s="236" t="s">
        <v>359</v>
      </c>
      <c r="Z15" s="236"/>
      <c r="AA15" s="236" t="s">
        <v>743</v>
      </c>
      <c r="AB15" s="236" t="s">
        <v>744</v>
      </c>
      <c r="AC15" s="236" t="s">
        <v>745</v>
      </c>
      <c r="AD15" s="236" t="s">
        <v>746</v>
      </c>
      <c r="AE15" s="236"/>
      <c r="AF15" s="236"/>
      <c r="AG15" s="236"/>
      <c r="AH15" s="236" t="s">
        <v>349</v>
      </c>
      <c r="AI15" s="236">
        <v>50</v>
      </c>
      <c r="AJ15" s="329" t="s">
        <v>22</v>
      </c>
      <c r="AK15" s="197" t="s">
        <v>747</v>
      </c>
      <c r="AL15" s="197" t="s">
        <v>726</v>
      </c>
      <c r="AM15" s="197">
        <v>9</v>
      </c>
      <c r="AN15" s="246" t="s">
        <v>696</v>
      </c>
      <c r="AO15" s="246" t="s">
        <v>285</v>
      </c>
      <c r="AP15" s="197" t="s">
        <v>12</v>
      </c>
      <c r="AQ15" s="196" t="s">
        <v>748</v>
      </c>
      <c r="AR15" s="196"/>
      <c r="AS15" s="334">
        <v>1</v>
      </c>
      <c r="AT15" s="335" t="s">
        <v>913</v>
      </c>
      <c r="AU15" s="333" t="s">
        <v>909</v>
      </c>
      <c r="EN15" s="336"/>
      <c r="EO15" s="336"/>
    </row>
    <row r="16" spans="1:145" s="202" customFormat="1" ht="15" customHeight="1" x14ac:dyDescent="0.2">
      <c r="A16" s="202" t="s">
        <v>708</v>
      </c>
      <c r="B16" s="236"/>
      <c r="C16" s="236" t="s">
        <v>709</v>
      </c>
      <c r="D16" s="329" t="s">
        <v>33</v>
      </c>
      <c r="E16" s="195">
        <v>324798</v>
      </c>
      <c r="F16" s="195">
        <v>4438623</v>
      </c>
      <c r="G16" s="195"/>
      <c r="H16" s="236">
        <v>16.600000000000001</v>
      </c>
      <c r="I16" s="236"/>
      <c r="J16" s="236">
        <v>6.8</v>
      </c>
      <c r="K16" s="236" t="s">
        <v>710</v>
      </c>
      <c r="L16" s="236" t="s">
        <v>711</v>
      </c>
      <c r="M16" s="236" t="s">
        <v>712</v>
      </c>
      <c r="N16" s="236" t="s">
        <v>713</v>
      </c>
      <c r="O16" s="236" t="s">
        <v>714</v>
      </c>
      <c r="P16" s="330" t="s">
        <v>715</v>
      </c>
      <c r="Q16" s="236" t="s">
        <v>517</v>
      </c>
      <c r="R16" s="236" t="s">
        <v>716</v>
      </c>
      <c r="S16" s="236" t="s">
        <v>717</v>
      </c>
      <c r="T16" s="236" t="s">
        <v>718</v>
      </c>
      <c r="U16" s="236" t="s">
        <v>719</v>
      </c>
      <c r="V16" s="331" t="s">
        <v>347</v>
      </c>
      <c r="W16" s="236"/>
      <c r="X16" s="236" t="s">
        <v>720</v>
      </c>
      <c r="Y16" s="236" t="s">
        <v>721</v>
      </c>
      <c r="Z16" s="236"/>
      <c r="AA16" s="236" t="s">
        <v>722</v>
      </c>
      <c r="AB16" s="236" t="s">
        <v>723</v>
      </c>
      <c r="AC16" s="236" t="s">
        <v>352</v>
      </c>
      <c r="AD16" s="236" t="s">
        <v>724</v>
      </c>
      <c r="AE16" s="236"/>
      <c r="AF16" s="236"/>
      <c r="AG16" s="236"/>
      <c r="AH16" s="236" t="s">
        <v>349</v>
      </c>
      <c r="AI16" s="236"/>
      <c r="AJ16" s="329" t="s">
        <v>22</v>
      </c>
      <c r="AK16" s="197" t="s">
        <v>725</v>
      </c>
      <c r="AL16" s="197" t="s">
        <v>726</v>
      </c>
      <c r="AM16" s="197">
        <v>34</v>
      </c>
      <c r="AN16" s="246" t="s">
        <v>671</v>
      </c>
      <c r="AO16" s="197" t="s">
        <v>76</v>
      </c>
      <c r="AP16" s="197" t="s">
        <v>28</v>
      </c>
      <c r="AQ16" s="196" t="s">
        <v>727</v>
      </c>
      <c r="AR16" s="196"/>
      <c r="AS16" s="334">
        <v>1</v>
      </c>
      <c r="AT16" s="335" t="s">
        <v>913</v>
      </c>
      <c r="AU16" s="333" t="s">
        <v>909</v>
      </c>
      <c r="EN16" s="336"/>
      <c r="EO16" s="336"/>
    </row>
    <row r="17" spans="1:145" s="202" customFormat="1" ht="15" x14ac:dyDescent="0.25">
      <c r="A17" s="337" t="s">
        <v>35</v>
      </c>
      <c r="B17" s="338"/>
      <c r="C17" s="339">
        <v>42622</v>
      </c>
      <c r="D17" s="340" t="s">
        <v>36</v>
      </c>
      <c r="E17" s="340">
        <v>328019</v>
      </c>
      <c r="F17" s="340">
        <v>4458720</v>
      </c>
      <c r="G17" s="341"/>
      <c r="H17" s="342">
        <v>12.8</v>
      </c>
      <c r="I17" s="342"/>
      <c r="J17" s="342">
        <v>6.9</v>
      </c>
      <c r="K17" s="342" t="s">
        <v>697</v>
      </c>
      <c r="L17" s="343">
        <v>45</v>
      </c>
      <c r="M17" s="342">
        <v>4.7</v>
      </c>
      <c r="N17" s="342">
        <v>65</v>
      </c>
      <c r="O17" s="344">
        <v>13</v>
      </c>
      <c r="P17" s="345">
        <v>19</v>
      </c>
      <c r="Q17" s="346">
        <v>0.18</v>
      </c>
      <c r="R17" s="346">
        <v>64</v>
      </c>
      <c r="S17" s="347">
        <v>0.18</v>
      </c>
      <c r="T17" s="342">
        <v>42</v>
      </c>
      <c r="U17" s="342">
        <v>190</v>
      </c>
      <c r="V17" s="342" t="s">
        <v>920</v>
      </c>
      <c r="W17" s="342"/>
      <c r="X17" s="346" t="s">
        <v>697</v>
      </c>
      <c r="Y17" s="346" t="s">
        <v>697</v>
      </c>
      <c r="Z17" s="346"/>
      <c r="AA17" s="342">
        <v>0.83</v>
      </c>
      <c r="AB17" s="346">
        <v>6.2E-2</v>
      </c>
      <c r="AC17" s="342" t="s">
        <v>697</v>
      </c>
      <c r="AD17" s="346" t="s">
        <v>697</v>
      </c>
      <c r="AE17" s="342"/>
      <c r="AF17" s="342"/>
      <c r="AG17" s="342"/>
      <c r="AH17" s="339" t="s">
        <v>349</v>
      </c>
      <c r="AI17" s="343"/>
      <c r="AJ17" s="195" t="s">
        <v>704</v>
      </c>
      <c r="AK17" s="402" t="s">
        <v>926</v>
      </c>
      <c r="AL17" s="402" t="s">
        <v>726</v>
      </c>
      <c r="AM17" s="402">
        <v>26</v>
      </c>
      <c r="AN17" s="9" t="s">
        <v>671</v>
      </c>
      <c r="AO17" s="295" t="s">
        <v>76</v>
      </c>
      <c r="AP17" s="402" t="s">
        <v>34</v>
      </c>
      <c r="AQ17" s="9" t="s">
        <v>929</v>
      </c>
      <c r="AR17" s="297"/>
      <c r="AS17" s="334">
        <v>1</v>
      </c>
      <c r="AT17" s="335" t="s">
        <v>913</v>
      </c>
      <c r="AU17" s="333" t="s">
        <v>909</v>
      </c>
      <c r="EN17" s="336"/>
      <c r="EO17" s="336"/>
    </row>
    <row r="18" spans="1:145" s="202" customFormat="1" x14ac:dyDescent="0.2">
      <c r="A18" s="354" t="s">
        <v>39</v>
      </c>
      <c r="C18" s="194">
        <v>42686</v>
      </c>
      <c r="D18" s="329" t="s">
        <v>40</v>
      </c>
      <c r="E18" s="340">
        <v>341754</v>
      </c>
      <c r="F18" s="340">
        <v>4475584</v>
      </c>
      <c r="G18" s="355"/>
      <c r="H18" s="236">
        <v>19.600000000000001</v>
      </c>
      <c r="I18" s="194"/>
      <c r="J18" s="236">
        <v>6.4</v>
      </c>
      <c r="K18" s="332" t="s">
        <v>697</v>
      </c>
      <c r="L18" s="236">
        <v>34</v>
      </c>
      <c r="M18" s="236">
        <v>6.7</v>
      </c>
      <c r="N18" s="236">
        <v>26</v>
      </c>
      <c r="O18" s="236">
        <v>12</v>
      </c>
      <c r="P18" s="330">
        <v>53</v>
      </c>
      <c r="Q18" s="236">
        <v>0.15</v>
      </c>
      <c r="R18" s="236">
        <v>43</v>
      </c>
      <c r="S18" s="236">
        <v>0.28000000000000003</v>
      </c>
      <c r="T18" s="236">
        <v>29</v>
      </c>
      <c r="U18" s="236">
        <v>100</v>
      </c>
      <c r="V18" s="236" t="s">
        <v>347</v>
      </c>
      <c r="W18" s="332"/>
      <c r="X18" s="332" t="s">
        <v>697</v>
      </c>
      <c r="Y18" s="236">
        <v>1.0999999999999999E-2</v>
      </c>
      <c r="Z18" s="236"/>
      <c r="AA18" s="236">
        <v>0.12</v>
      </c>
      <c r="AB18" s="236">
        <v>8.0000000000000002E-3</v>
      </c>
      <c r="AC18" s="332" t="s">
        <v>697</v>
      </c>
      <c r="AD18" s="332" t="s">
        <v>697</v>
      </c>
      <c r="AE18" s="332"/>
      <c r="AF18" s="332"/>
      <c r="AG18" s="332"/>
      <c r="AH18" s="331" t="s">
        <v>349</v>
      </c>
      <c r="AI18" s="332"/>
      <c r="AJ18" s="195" t="s">
        <v>704</v>
      </c>
      <c r="AK18" s="218" t="s">
        <v>682</v>
      </c>
      <c r="AL18" s="218" t="s">
        <v>670</v>
      </c>
      <c r="AM18" s="218">
        <v>5</v>
      </c>
      <c r="AN18" s="246" t="s">
        <v>671</v>
      </c>
      <c r="AO18" s="246" t="s">
        <v>285</v>
      </c>
      <c r="AP18" s="197" t="s">
        <v>28</v>
      </c>
      <c r="AQ18" s="298"/>
      <c r="AR18" s="298"/>
      <c r="AS18" s="334">
        <v>1</v>
      </c>
      <c r="AT18" s="335" t="s">
        <v>913</v>
      </c>
      <c r="AU18" s="333" t="s">
        <v>909</v>
      </c>
      <c r="EN18" s="336"/>
      <c r="EO18" s="336"/>
    </row>
    <row r="19" spans="1:145" s="202" customFormat="1" x14ac:dyDescent="0.2">
      <c r="A19" s="354" t="s">
        <v>39</v>
      </c>
      <c r="B19" s="194" t="s">
        <v>922</v>
      </c>
      <c r="C19" s="194">
        <v>42686</v>
      </c>
      <c r="D19" s="329" t="s">
        <v>42</v>
      </c>
      <c r="E19" s="340">
        <v>341754</v>
      </c>
      <c r="F19" s="340">
        <v>4475584</v>
      </c>
      <c r="G19" s="355"/>
      <c r="H19" s="236">
        <v>19.600000000000001</v>
      </c>
      <c r="I19" s="194"/>
      <c r="J19" s="236">
        <v>6.4</v>
      </c>
      <c r="K19" s="332" t="s">
        <v>697</v>
      </c>
      <c r="L19" s="236">
        <v>34</v>
      </c>
      <c r="M19" s="236">
        <v>6.6</v>
      </c>
      <c r="N19" s="236">
        <v>26</v>
      </c>
      <c r="O19" s="236">
        <v>12</v>
      </c>
      <c r="P19" s="330">
        <v>51</v>
      </c>
      <c r="Q19" s="236">
        <v>0.14000000000000001</v>
      </c>
      <c r="R19" s="236">
        <v>43</v>
      </c>
      <c r="S19" s="236">
        <v>0.28000000000000003</v>
      </c>
      <c r="T19" s="236">
        <v>29</v>
      </c>
      <c r="U19" s="236">
        <v>100</v>
      </c>
      <c r="V19" s="236" t="s">
        <v>347</v>
      </c>
      <c r="W19" s="332"/>
      <c r="X19" s="332" t="s">
        <v>697</v>
      </c>
      <c r="Y19" s="236">
        <v>0.01</v>
      </c>
      <c r="Z19" s="236"/>
      <c r="AA19" s="236">
        <v>0.11</v>
      </c>
      <c r="AB19" s="236">
        <v>7.0000000000000001E-3</v>
      </c>
      <c r="AC19" s="332" t="s">
        <v>697</v>
      </c>
      <c r="AD19" s="332" t="s">
        <v>697</v>
      </c>
      <c r="AE19" s="332"/>
      <c r="AF19" s="332"/>
      <c r="AG19" s="332"/>
      <c r="AH19" s="331" t="s">
        <v>349</v>
      </c>
      <c r="AI19" s="332"/>
      <c r="AJ19" s="195" t="s">
        <v>704</v>
      </c>
      <c r="AK19" s="218" t="s">
        <v>682</v>
      </c>
      <c r="AL19" s="218" t="s">
        <v>670</v>
      </c>
      <c r="AM19" s="218">
        <v>5</v>
      </c>
      <c r="AN19" s="246" t="s">
        <v>671</v>
      </c>
      <c r="AO19" s="246" t="s">
        <v>285</v>
      </c>
      <c r="AP19" s="197" t="s">
        <v>28</v>
      </c>
      <c r="AQ19" s="298" t="s">
        <v>764</v>
      </c>
      <c r="AR19" s="298"/>
      <c r="AS19" s="334">
        <v>1</v>
      </c>
      <c r="AT19" s="335" t="s">
        <v>913</v>
      </c>
      <c r="AU19" s="333" t="s">
        <v>909</v>
      </c>
      <c r="EN19" s="336"/>
      <c r="EO19" s="336"/>
    </row>
    <row r="20" spans="1:145" s="363" customFormat="1" x14ac:dyDescent="0.2">
      <c r="A20" s="368" t="s">
        <v>874</v>
      </c>
      <c r="C20" s="369">
        <v>42688</v>
      </c>
      <c r="D20" s="362" t="s">
        <v>130</v>
      </c>
      <c r="E20" s="358">
        <v>438126</v>
      </c>
      <c r="F20" s="358">
        <v>4437733</v>
      </c>
      <c r="G20" s="362"/>
      <c r="H20" s="364">
        <v>72.5</v>
      </c>
      <c r="I20" s="364"/>
      <c r="J20" s="364">
        <v>7.25</v>
      </c>
      <c r="K20" s="370">
        <v>0.59599999999999997</v>
      </c>
      <c r="L20" s="371">
        <v>150</v>
      </c>
      <c r="M20" s="371">
        <v>27</v>
      </c>
      <c r="N20" s="371">
        <v>100</v>
      </c>
      <c r="O20" s="371">
        <v>20</v>
      </c>
      <c r="P20" s="372">
        <v>59</v>
      </c>
      <c r="Q20" s="373">
        <v>1.3</v>
      </c>
      <c r="R20" s="371">
        <v>77</v>
      </c>
      <c r="S20" s="373">
        <v>5.4</v>
      </c>
      <c r="T20" s="371">
        <v>360</v>
      </c>
      <c r="U20" s="371">
        <v>260</v>
      </c>
      <c r="V20" s="371">
        <v>0</v>
      </c>
      <c r="W20" s="364"/>
      <c r="X20" s="373">
        <v>6.7999999999999996E-3</v>
      </c>
      <c r="Y20" s="370">
        <v>0.12</v>
      </c>
      <c r="Z20" s="364"/>
      <c r="AA20" s="373">
        <v>13</v>
      </c>
      <c r="AB20" s="373">
        <v>5.3999999999999999E-2</v>
      </c>
      <c r="AC20" s="370">
        <v>0.11</v>
      </c>
      <c r="AD20" s="370">
        <v>4.7E-2</v>
      </c>
      <c r="AE20" s="364"/>
      <c r="AF20" s="364"/>
      <c r="AG20" s="364"/>
      <c r="AH20" s="364" t="s">
        <v>697</v>
      </c>
      <c r="AI20" s="364"/>
      <c r="AJ20" s="362" t="s">
        <v>121</v>
      </c>
      <c r="AK20" s="199"/>
      <c r="AL20" s="199"/>
      <c r="AM20" s="199"/>
      <c r="AN20" s="197"/>
      <c r="AO20" s="197"/>
      <c r="AP20" s="197"/>
      <c r="AQ20" s="199"/>
      <c r="AR20" s="199"/>
      <c r="AS20" s="365">
        <v>1</v>
      </c>
      <c r="AT20" s="366" t="s">
        <v>913</v>
      </c>
      <c r="AU20" s="367" t="s">
        <v>856</v>
      </c>
    </row>
    <row r="21" spans="1:145" s="363" customFormat="1" ht="15" customHeight="1" x14ac:dyDescent="0.2">
      <c r="A21" s="356" t="s">
        <v>135</v>
      </c>
      <c r="B21" s="356"/>
      <c r="C21" s="357">
        <v>42836</v>
      </c>
      <c r="D21" s="356" t="s">
        <v>136</v>
      </c>
      <c r="E21" s="358">
        <v>438087</v>
      </c>
      <c r="F21" s="358">
        <v>4436006</v>
      </c>
      <c r="G21" s="356"/>
      <c r="H21" s="359">
        <v>21.4</v>
      </c>
      <c r="I21" s="359"/>
      <c r="J21" s="360">
        <v>6.8</v>
      </c>
      <c r="K21" s="359" t="s">
        <v>537</v>
      </c>
      <c r="L21" s="359" t="s">
        <v>538</v>
      </c>
      <c r="M21" s="359" t="s">
        <v>531</v>
      </c>
      <c r="N21" s="359" t="s">
        <v>513</v>
      </c>
      <c r="O21" s="359" t="s">
        <v>539</v>
      </c>
      <c r="P21" s="359" t="s">
        <v>540</v>
      </c>
      <c r="Q21" s="359" t="s">
        <v>541</v>
      </c>
      <c r="R21" s="359" t="s">
        <v>542</v>
      </c>
      <c r="S21" s="359" t="s">
        <v>543</v>
      </c>
      <c r="T21" s="359" t="s">
        <v>544</v>
      </c>
      <c r="U21" s="359" t="s">
        <v>545</v>
      </c>
      <c r="V21" s="359" t="s">
        <v>347</v>
      </c>
      <c r="W21" s="359"/>
      <c r="X21" s="359" t="s">
        <v>546</v>
      </c>
      <c r="Y21" s="361" t="s">
        <v>921</v>
      </c>
      <c r="Z21" s="359"/>
      <c r="AA21" s="359" t="s">
        <v>547</v>
      </c>
      <c r="AB21" s="359" t="s">
        <v>548</v>
      </c>
      <c r="AC21" s="359" t="s">
        <v>549</v>
      </c>
      <c r="AD21" s="359" t="s">
        <v>363</v>
      </c>
      <c r="AE21" s="359"/>
      <c r="AF21" s="359"/>
      <c r="AG21" s="359"/>
      <c r="AH21" s="359" t="s">
        <v>349</v>
      </c>
      <c r="AI21" s="206"/>
      <c r="AJ21" s="362" t="s">
        <v>121</v>
      </c>
      <c r="AK21" s="217"/>
      <c r="AL21" s="217"/>
      <c r="AM21" s="199"/>
      <c r="AN21" s="197"/>
      <c r="AO21" s="197"/>
      <c r="AP21" s="197"/>
      <c r="AQ21" s="199"/>
      <c r="AR21" s="199"/>
      <c r="AS21" s="365">
        <v>1</v>
      </c>
      <c r="AT21" s="366" t="s">
        <v>913</v>
      </c>
      <c r="AU21" s="367" t="s">
        <v>856</v>
      </c>
    </row>
    <row r="22" spans="1:145" s="363" customFormat="1" x14ac:dyDescent="0.2">
      <c r="A22" s="356" t="s">
        <v>135</v>
      </c>
      <c r="B22" s="356"/>
      <c r="C22" s="357">
        <v>42836</v>
      </c>
      <c r="D22" s="356" t="s">
        <v>919</v>
      </c>
      <c r="E22" s="358">
        <v>438087</v>
      </c>
      <c r="F22" s="358">
        <v>4436006</v>
      </c>
      <c r="G22" s="356"/>
      <c r="H22" s="359">
        <v>21.4</v>
      </c>
      <c r="I22" s="359"/>
      <c r="J22" s="360">
        <v>6.8</v>
      </c>
      <c r="K22" s="359" t="s">
        <v>523</v>
      </c>
      <c r="L22" s="359" t="s">
        <v>550</v>
      </c>
      <c r="M22" s="359" t="s">
        <v>531</v>
      </c>
      <c r="N22" s="359" t="s">
        <v>518</v>
      </c>
      <c r="O22" s="359" t="s">
        <v>551</v>
      </c>
      <c r="P22" s="359" t="s">
        <v>540</v>
      </c>
      <c r="Q22" s="359" t="s">
        <v>552</v>
      </c>
      <c r="R22" s="359" t="s">
        <v>553</v>
      </c>
      <c r="S22" s="359" t="s">
        <v>554</v>
      </c>
      <c r="T22" s="359" t="s">
        <v>555</v>
      </c>
      <c r="U22" s="359" t="s">
        <v>545</v>
      </c>
      <c r="V22" s="359" t="s">
        <v>347</v>
      </c>
      <c r="W22" s="359"/>
      <c r="X22" s="359" t="s">
        <v>556</v>
      </c>
      <c r="Y22" s="361" t="s">
        <v>921</v>
      </c>
      <c r="Z22" s="359"/>
      <c r="AA22" s="359" t="s">
        <v>365</v>
      </c>
      <c r="AB22" s="359" t="s">
        <v>548</v>
      </c>
      <c r="AC22" s="359" t="s">
        <v>557</v>
      </c>
      <c r="AD22" s="359" t="s">
        <v>363</v>
      </c>
      <c r="AE22" s="359"/>
      <c r="AF22" s="359"/>
      <c r="AG22" s="359"/>
      <c r="AH22" s="359" t="s">
        <v>349</v>
      </c>
      <c r="AI22" s="206"/>
      <c r="AJ22" s="362" t="s">
        <v>121</v>
      </c>
      <c r="AK22" s="217"/>
      <c r="AL22" s="217"/>
      <c r="AM22" s="199"/>
      <c r="AN22" s="197"/>
      <c r="AO22" s="197"/>
      <c r="AP22" s="197"/>
      <c r="AQ22" s="199"/>
      <c r="AR22" s="199"/>
      <c r="AS22" s="365">
        <v>1</v>
      </c>
      <c r="AT22" s="366" t="s">
        <v>913</v>
      </c>
      <c r="AU22" s="367" t="s">
        <v>856</v>
      </c>
    </row>
    <row r="23" spans="1:145" s="363" customFormat="1" x14ac:dyDescent="0.2">
      <c r="A23" s="356" t="s">
        <v>120</v>
      </c>
      <c r="B23" s="356"/>
      <c r="C23" s="357">
        <v>42836</v>
      </c>
      <c r="D23" s="356" t="s">
        <v>138</v>
      </c>
      <c r="E23" s="207">
        <v>443165</v>
      </c>
      <c r="F23" s="207">
        <v>4454948</v>
      </c>
      <c r="G23" s="356"/>
      <c r="H23" s="359">
        <v>14.2</v>
      </c>
      <c r="I23" s="359"/>
      <c r="J23" s="360">
        <v>6.5</v>
      </c>
      <c r="K23" s="359" t="s">
        <v>345</v>
      </c>
      <c r="L23" s="359" t="s">
        <v>558</v>
      </c>
      <c r="M23" s="359" t="s">
        <v>559</v>
      </c>
      <c r="N23" s="359" t="s">
        <v>560</v>
      </c>
      <c r="O23" s="359" t="s">
        <v>561</v>
      </c>
      <c r="P23" s="359" t="s">
        <v>491</v>
      </c>
      <c r="Q23" s="359" t="s">
        <v>562</v>
      </c>
      <c r="R23" s="359" t="s">
        <v>498</v>
      </c>
      <c r="S23" s="359" t="s">
        <v>563</v>
      </c>
      <c r="T23" s="359" t="s">
        <v>518</v>
      </c>
      <c r="U23" s="359" t="s">
        <v>492</v>
      </c>
      <c r="V23" s="359" t="s">
        <v>347</v>
      </c>
      <c r="W23" s="359"/>
      <c r="X23" s="359" t="s">
        <v>495</v>
      </c>
      <c r="Y23" s="361" t="s">
        <v>921</v>
      </c>
      <c r="Z23" s="359"/>
      <c r="AA23" s="359" t="s">
        <v>564</v>
      </c>
      <c r="AB23" s="359" t="s">
        <v>565</v>
      </c>
      <c r="AC23" s="359" t="s">
        <v>352</v>
      </c>
      <c r="AD23" s="359" t="s">
        <v>370</v>
      </c>
      <c r="AE23" s="359"/>
      <c r="AF23" s="359"/>
      <c r="AG23" s="359"/>
      <c r="AH23" s="359" t="s">
        <v>349</v>
      </c>
      <c r="AI23" s="206"/>
      <c r="AJ23" s="362" t="s">
        <v>121</v>
      </c>
      <c r="AK23" s="217"/>
      <c r="AL23" s="217"/>
      <c r="AM23" s="199"/>
      <c r="AN23" s="197"/>
      <c r="AO23" s="197"/>
      <c r="AP23" s="197"/>
      <c r="AQ23" s="199"/>
      <c r="AR23" s="199"/>
      <c r="AS23" s="365">
        <v>1</v>
      </c>
      <c r="AT23" s="366" t="s">
        <v>913</v>
      </c>
      <c r="AU23" s="367" t="s">
        <v>856</v>
      </c>
    </row>
    <row r="24" spans="1:145" s="205" customFormat="1" x14ac:dyDescent="0.2">
      <c r="A24" s="205" t="s">
        <v>568</v>
      </c>
      <c r="B24" s="205" t="s">
        <v>567</v>
      </c>
      <c r="C24" s="374">
        <v>42617</v>
      </c>
      <c r="D24" s="375" t="s">
        <v>16</v>
      </c>
      <c r="E24" s="375">
        <v>395904</v>
      </c>
      <c r="F24" s="375">
        <v>4297539</v>
      </c>
      <c r="G24" s="375"/>
      <c r="H24" s="376">
        <v>32.1</v>
      </c>
      <c r="I24" s="376"/>
      <c r="J24" s="376">
        <v>6.4</v>
      </c>
      <c r="K24" s="376">
        <v>0.16900000000000001</v>
      </c>
      <c r="L24" s="376">
        <v>170</v>
      </c>
      <c r="M24" s="376">
        <v>15</v>
      </c>
      <c r="N24" s="376">
        <v>61</v>
      </c>
      <c r="O24" s="376">
        <v>8.8000000000000007</v>
      </c>
      <c r="P24" s="377">
        <v>97</v>
      </c>
      <c r="Q24" s="376">
        <v>0.65</v>
      </c>
      <c r="R24" s="376">
        <v>52</v>
      </c>
      <c r="S24" s="376">
        <v>1.3</v>
      </c>
      <c r="T24" s="376">
        <v>350</v>
      </c>
      <c r="U24" s="376">
        <v>100</v>
      </c>
      <c r="V24" s="376" t="s">
        <v>347</v>
      </c>
      <c r="W24" s="376"/>
      <c r="X24" s="378" t="s">
        <v>921</v>
      </c>
      <c r="Y24" s="378" t="s">
        <v>921</v>
      </c>
      <c r="Z24" s="376"/>
      <c r="AA24" s="376">
        <v>0.9</v>
      </c>
      <c r="AB24" s="376">
        <v>2.1000000000000001E-2</v>
      </c>
      <c r="AC24" s="378" t="s">
        <v>921</v>
      </c>
      <c r="AD24" s="376" t="s">
        <v>363</v>
      </c>
      <c r="AE24" s="376"/>
      <c r="AF24" s="376"/>
      <c r="AG24" s="376"/>
      <c r="AH24" s="378" t="s">
        <v>921</v>
      </c>
      <c r="AI24" s="379"/>
      <c r="AJ24" s="375" t="s">
        <v>918</v>
      </c>
      <c r="AK24" s="217"/>
      <c r="AL24" s="217"/>
      <c r="AM24" s="199"/>
      <c r="AN24" s="197"/>
      <c r="AO24" s="197"/>
      <c r="AP24" s="197"/>
      <c r="AQ24" s="199"/>
      <c r="AR24" s="199"/>
      <c r="AS24" s="381">
        <v>1</v>
      </c>
      <c r="AT24" s="382" t="s">
        <v>913</v>
      </c>
      <c r="AU24" s="383" t="s">
        <v>909</v>
      </c>
    </row>
    <row r="25" spans="1:145" s="205" customFormat="1" x14ac:dyDescent="0.2">
      <c r="A25" s="205" t="s">
        <v>570</v>
      </c>
      <c r="B25" s="205" t="s">
        <v>567</v>
      </c>
      <c r="C25" s="374">
        <v>42617</v>
      </c>
      <c r="D25" s="375" t="s">
        <v>20</v>
      </c>
      <c r="E25" s="375">
        <v>394416</v>
      </c>
      <c r="F25" s="375">
        <v>4298453</v>
      </c>
      <c r="G25" s="375"/>
      <c r="H25" s="376">
        <v>30.5</v>
      </c>
      <c r="I25" s="376"/>
      <c r="J25" s="376">
        <v>6.5</v>
      </c>
      <c r="K25" s="376">
        <v>0.313</v>
      </c>
      <c r="L25" s="376">
        <v>220</v>
      </c>
      <c r="M25" s="376">
        <v>12</v>
      </c>
      <c r="N25" s="376">
        <v>48</v>
      </c>
      <c r="O25" s="376">
        <v>3.9</v>
      </c>
      <c r="P25" s="377">
        <v>85</v>
      </c>
      <c r="Q25" s="376">
        <v>0.79</v>
      </c>
      <c r="R25" s="376">
        <v>52</v>
      </c>
      <c r="S25" s="376">
        <v>3.3</v>
      </c>
      <c r="T25" s="376">
        <v>470</v>
      </c>
      <c r="U25" s="376">
        <v>96</v>
      </c>
      <c r="V25" s="376" t="s">
        <v>347</v>
      </c>
      <c r="W25" s="376"/>
      <c r="X25" s="376">
        <v>2.9000000000000001E-2</v>
      </c>
      <c r="Y25" s="376">
        <v>0.03</v>
      </c>
      <c r="Z25" s="376"/>
      <c r="AA25" s="376">
        <v>0.67</v>
      </c>
      <c r="AB25" s="376">
        <v>1.4999999999999999E-2</v>
      </c>
      <c r="AC25" s="384" t="s">
        <v>697</v>
      </c>
      <c r="AD25" s="384" t="s">
        <v>697</v>
      </c>
      <c r="AE25" s="376"/>
      <c r="AF25" s="376"/>
      <c r="AG25" s="376"/>
      <c r="AH25" s="385" t="s">
        <v>349</v>
      </c>
      <c r="AI25" s="376"/>
      <c r="AJ25" s="375" t="s">
        <v>918</v>
      </c>
      <c r="AK25" s="199"/>
      <c r="AL25" s="199"/>
      <c r="AM25" s="199"/>
      <c r="AN25" s="197"/>
      <c r="AO25" s="197"/>
      <c r="AP25" s="197"/>
      <c r="AQ25" s="199"/>
      <c r="AR25" s="199"/>
      <c r="AS25" s="381">
        <v>1</v>
      </c>
      <c r="AT25" s="382" t="s">
        <v>913</v>
      </c>
      <c r="AU25" s="383" t="s">
        <v>909</v>
      </c>
    </row>
    <row r="26" spans="1:145" s="380" customFormat="1" x14ac:dyDescent="0.2">
      <c r="A26" s="205" t="s">
        <v>569</v>
      </c>
      <c r="B26" s="205" t="s">
        <v>567</v>
      </c>
      <c r="C26" s="374">
        <v>42617</v>
      </c>
      <c r="D26" s="375" t="s">
        <v>18</v>
      </c>
      <c r="E26" s="375">
        <v>395073</v>
      </c>
      <c r="F26" s="375">
        <v>4297700</v>
      </c>
      <c r="G26" s="375"/>
      <c r="H26" s="376">
        <v>26.2</v>
      </c>
      <c r="I26" s="376"/>
      <c r="J26" s="376">
        <v>6.5</v>
      </c>
      <c r="K26" s="376">
        <v>0.44400000000000001</v>
      </c>
      <c r="L26" s="376">
        <v>260</v>
      </c>
      <c r="M26" s="376">
        <v>14</v>
      </c>
      <c r="N26" s="376">
        <v>48</v>
      </c>
      <c r="O26" s="376">
        <v>4.5</v>
      </c>
      <c r="P26" s="377">
        <v>84</v>
      </c>
      <c r="Q26" s="376">
        <v>0.82</v>
      </c>
      <c r="R26" s="376">
        <v>55</v>
      </c>
      <c r="S26" s="376">
        <v>3.3</v>
      </c>
      <c r="T26" s="376">
        <v>510</v>
      </c>
      <c r="U26" s="376">
        <v>99</v>
      </c>
      <c r="V26" s="376" t="s">
        <v>347</v>
      </c>
      <c r="W26" s="376"/>
      <c r="X26" s="378" t="s">
        <v>921</v>
      </c>
      <c r="Y26" s="378" t="s">
        <v>921</v>
      </c>
      <c r="Z26" s="376"/>
      <c r="AA26" s="376">
        <v>0.74</v>
      </c>
      <c r="AB26" s="376">
        <v>1.2999999999999999E-2</v>
      </c>
      <c r="AC26" s="378" t="s">
        <v>921</v>
      </c>
      <c r="AD26" s="376" t="s">
        <v>363</v>
      </c>
      <c r="AE26" s="376"/>
      <c r="AF26" s="376"/>
      <c r="AG26" s="376"/>
      <c r="AH26" s="378" t="s">
        <v>921</v>
      </c>
      <c r="AI26" s="376"/>
      <c r="AJ26" s="375" t="s">
        <v>918</v>
      </c>
      <c r="AK26" s="199"/>
      <c r="AL26" s="199"/>
      <c r="AM26" s="199"/>
      <c r="AN26" s="197"/>
      <c r="AO26" s="197"/>
      <c r="AP26" s="197"/>
      <c r="AQ26" s="199"/>
      <c r="AR26" s="199"/>
      <c r="AS26" s="381">
        <v>1</v>
      </c>
      <c r="AT26" s="382" t="s">
        <v>913</v>
      </c>
      <c r="AU26" s="383" t="s">
        <v>909</v>
      </c>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205"/>
      <c r="EF26" s="205"/>
      <c r="EG26" s="205"/>
      <c r="EH26" s="205"/>
      <c r="EI26" s="205"/>
      <c r="EJ26" s="205"/>
      <c r="EK26" s="205"/>
      <c r="EL26" s="205"/>
      <c r="EM26" s="205"/>
      <c r="EN26" s="205"/>
      <c r="EO26" s="205"/>
    </row>
    <row r="27" spans="1:145" s="380" customFormat="1" x14ac:dyDescent="0.2">
      <c r="A27" s="205" t="s">
        <v>566</v>
      </c>
      <c r="B27" s="205" t="s">
        <v>567</v>
      </c>
      <c r="C27" s="374">
        <v>42617</v>
      </c>
      <c r="D27" s="375" t="s">
        <v>11</v>
      </c>
      <c r="E27" s="375">
        <v>397306</v>
      </c>
      <c r="F27" s="375">
        <v>4297587</v>
      </c>
      <c r="G27" s="375"/>
      <c r="H27" s="376">
        <v>22.4</v>
      </c>
      <c r="I27" s="376"/>
      <c r="J27" s="376">
        <v>7</v>
      </c>
      <c r="K27" s="376">
        <v>0.11799999999999999</v>
      </c>
      <c r="L27" s="376">
        <v>180</v>
      </c>
      <c r="M27" s="376">
        <v>13</v>
      </c>
      <c r="N27" s="376">
        <v>43</v>
      </c>
      <c r="O27" s="376">
        <v>9.9</v>
      </c>
      <c r="P27" s="377">
        <v>76</v>
      </c>
      <c r="Q27" s="376">
        <v>0.65</v>
      </c>
      <c r="R27" s="376">
        <v>45</v>
      </c>
      <c r="S27" s="376">
        <v>2.6</v>
      </c>
      <c r="T27" s="376">
        <v>380</v>
      </c>
      <c r="U27" s="376">
        <v>110</v>
      </c>
      <c r="V27" s="376" t="s">
        <v>347</v>
      </c>
      <c r="W27" s="376"/>
      <c r="X27" s="378" t="s">
        <v>921</v>
      </c>
      <c r="Y27" s="378" t="s">
        <v>921</v>
      </c>
      <c r="Z27" s="376"/>
      <c r="AA27" s="376">
        <v>0.63</v>
      </c>
      <c r="AB27" s="376">
        <v>1.9E-2</v>
      </c>
      <c r="AC27" s="378" t="s">
        <v>921</v>
      </c>
      <c r="AD27" s="376" t="s">
        <v>363</v>
      </c>
      <c r="AE27" s="376"/>
      <c r="AF27" s="376"/>
      <c r="AG27" s="376"/>
      <c r="AH27" s="378" t="s">
        <v>921</v>
      </c>
      <c r="AI27" s="379"/>
      <c r="AJ27" s="375" t="s">
        <v>918</v>
      </c>
      <c r="AK27" s="217"/>
      <c r="AL27" s="217"/>
      <c r="AM27" s="199"/>
      <c r="AN27" s="197"/>
      <c r="AO27" s="197"/>
      <c r="AP27" s="197"/>
      <c r="AQ27" s="199"/>
      <c r="AR27" s="199"/>
      <c r="AS27" s="381">
        <v>1</v>
      </c>
      <c r="AT27" s="382" t="s">
        <v>913</v>
      </c>
      <c r="AU27" s="383" t="s">
        <v>909</v>
      </c>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205"/>
      <c r="EF27" s="205"/>
      <c r="EG27" s="205"/>
      <c r="EH27" s="205"/>
      <c r="EI27" s="205"/>
      <c r="EJ27" s="205"/>
      <c r="EK27" s="205"/>
      <c r="EL27" s="205"/>
      <c r="EM27" s="205"/>
      <c r="EN27" s="205"/>
      <c r="EO27" s="205"/>
    </row>
    <row r="28" spans="1:145" x14ac:dyDescent="0.2">
      <c r="A28" s="209" t="s">
        <v>884</v>
      </c>
      <c r="C28" s="210">
        <v>42783</v>
      </c>
      <c r="D28" s="204" t="s">
        <v>141</v>
      </c>
      <c r="E28" s="204">
        <v>687897</v>
      </c>
      <c r="F28" s="204">
        <v>4393291</v>
      </c>
      <c r="H28" s="235">
        <v>78.2</v>
      </c>
      <c r="J28" s="235">
        <v>7.4</v>
      </c>
      <c r="K28" s="235" t="s">
        <v>885</v>
      </c>
      <c r="L28" s="240">
        <v>16</v>
      </c>
      <c r="M28" s="240">
        <v>5.9</v>
      </c>
      <c r="N28" s="240">
        <v>68</v>
      </c>
      <c r="O28" s="240">
        <v>19</v>
      </c>
      <c r="P28" s="253">
        <v>50</v>
      </c>
      <c r="Q28" s="235" t="s">
        <v>885</v>
      </c>
      <c r="R28" s="240">
        <v>3.3</v>
      </c>
      <c r="S28" s="241">
        <v>1.1000000000000001</v>
      </c>
      <c r="T28" s="240">
        <v>23</v>
      </c>
      <c r="U28" s="240">
        <v>260</v>
      </c>
      <c r="V28" s="212" t="s">
        <v>347</v>
      </c>
      <c r="X28" s="235">
        <v>1.4E-2</v>
      </c>
      <c r="Y28" s="235">
        <v>2.9000000000000001E-2</v>
      </c>
      <c r="AA28" s="235">
        <v>0.22</v>
      </c>
      <c r="AB28" s="235">
        <v>0.37</v>
      </c>
      <c r="AC28" s="235" t="s">
        <v>697</v>
      </c>
      <c r="AD28" s="235" t="s">
        <v>697</v>
      </c>
      <c r="AH28" s="235" t="s">
        <v>697</v>
      </c>
      <c r="AJ28" s="214" t="s">
        <v>140</v>
      </c>
      <c r="AS28" s="203">
        <v>1</v>
      </c>
      <c r="AT28" s="251" t="s">
        <v>913</v>
      </c>
      <c r="AU28" s="220" t="s">
        <v>856</v>
      </c>
    </row>
    <row r="29" spans="1:145" s="387" customFormat="1" ht="15" customHeight="1" x14ac:dyDescent="0.2">
      <c r="A29" s="386" t="s">
        <v>51</v>
      </c>
      <c r="C29" s="388">
        <v>42640</v>
      </c>
      <c r="D29" s="389" t="s">
        <v>53</v>
      </c>
      <c r="E29" s="389">
        <v>296767</v>
      </c>
      <c r="F29" s="389">
        <v>4287288</v>
      </c>
      <c r="G29" s="389"/>
      <c r="H29" s="390">
        <v>17.5</v>
      </c>
      <c r="I29" s="391"/>
      <c r="J29" s="392">
        <v>8.23</v>
      </c>
      <c r="K29" s="392">
        <v>0.05</v>
      </c>
      <c r="L29" s="393">
        <v>93</v>
      </c>
      <c r="M29" s="393">
        <v>1.2</v>
      </c>
      <c r="N29" s="394">
        <v>7.9</v>
      </c>
      <c r="O29" s="395">
        <v>0.08</v>
      </c>
      <c r="P29" s="393">
        <v>38</v>
      </c>
      <c r="Q29" s="395">
        <v>0.23</v>
      </c>
      <c r="R29" s="393">
        <v>9.5</v>
      </c>
      <c r="S29" s="393">
        <v>1</v>
      </c>
      <c r="T29" s="393">
        <v>15</v>
      </c>
      <c r="U29" s="393">
        <v>180</v>
      </c>
      <c r="V29" s="396" t="s">
        <v>347</v>
      </c>
      <c r="W29" s="394"/>
      <c r="X29" s="392">
        <v>4.9000000000000002E-2</v>
      </c>
      <c r="Y29" s="395">
        <v>1.7000000000000001E-2</v>
      </c>
      <c r="Z29" s="395"/>
      <c r="AA29" s="392">
        <v>1.9</v>
      </c>
      <c r="AB29" s="392">
        <v>1.0999999999999999E-2</v>
      </c>
      <c r="AC29" s="392">
        <v>6.7</v>
      </c>
      <c r="AD29" s="392">
        <v>0.1</v>
      </c>
      <c r="AE29" s="397"/>
      <c r="AF29" s="392"/>
      <c r="AG29" s="392"/>
      <c r="AH29" s="391" t="s">
        <v>349</v>
      </c>
      <c r="AI29" s="391"/>
      <c r="AJ29" s="389" t="s">
        <v>52</v>
      </c>
      <c r="AK29" s="199"/>
      <c r="AL29" s="199"/>
      <c r="AM29" s="199"/>
      <c r="AN29" s="197"/>
      <c r="AO29" s="197"/>
      <c r="AP29" s="404" t="s">
        <v>31</v>
      </c>
      <c r="AQ29" s="199"/>
      <c r="AR29" s="199"/>
      <c r="AS29" s="398">
        <v>1</v>
      </c>
      <c r="AT29" s="399" t="s">
        <v>913</v>
      </c>
      <c r="AU29" s="400" t="s">
        <v>909</v>
      </c>
    </row>
    <row r="30" spans="1:145" s="387" customFormat="1" x14ac:dyDescent="0.2">
      <c r="A30" s="386" t="s">
        <v>56</v>
      </c>
      <c r="C30" s="388">
        <v>42640</v>
      </c>
      <c r="D30" s="389" t="s">
        <v>57</v>
      </c>
      <c r="E30" s="389">
        <v>295230</v>
      </c>
      <c r="F30" s="389">
        <v>4290713</v>
      </c>
      <c r="G30" s="389"/>
      <c r="H30" s="390">
        <v>41.8</v>
      </c>
      <c r="I30" s="391"/>
      <c r="J30" s="392">
        <v>7.53</v>
      </c>
      <c r="K30" s="392">
        <v>0.05</v>
      </c>
      <c r="L30" s="393">
        <v>25</v>
      </c>
      <c r="M30" s="393">
        <v>5.7</v>
      </c>
      <c r="N30" s="394">
        <v>190</v>
      </c>
      <c r="O30" s="395">
        <v>140</v>
      </c>
      <c r="P30" s="393">
        <v>31</v>
      </c>
      <c r="Q30" s="393">
        <v>0.05</v>
      </c>
      <c r="R30" s="393">
        <v>9</v>
      </c>
      <c r="S30" s="393">
        <v>1.9</v>
      </c>
      <c r="T30" s="393">
        <v>770</v>
      </c>
      <c r="U30" s="393">
        <v>210</v>
      </c>
      <c r="V30" s="396" t="s">
        <v>347</v>
      </c>
      <c r="W30" s="394"/>
      <c r="X30" s="392">
        <v>2.9000000000000001E-2</v>
      </c>
      <c r="Y30" s="395">
        <v>5.7000000000000002E-3</v>
      </c>
      <c r="Z30" s="395"/>
      <c r="AA30" s="392">
        <v>0.1</v>
      </c>
      <c r="AB30" s="392">
        <v>3.0000000000000001E-3</v>
      </c>
      <c r="AC30" s="392" t="s">
        <v>697</v>
      </c>
      <c r="AD30" s="392" t="s">
        <v>697</v>
      </c>
      <c r="AE30" s="397"/>
      <c r="AF30" s="392"/>
      <c r="AG30" s="392"/>
      <c r="AH30" s="391" t="s">
        <v>349</v>
      </c>
      <c r="AI30" s="391"/>
      <c r="AJ30" s="389" t="s">
        <v>52</v>
      </c>
      <c r="AK30" s="199"/>
      <c r="AL30" s="199"/>
      <c r="AM30" s="199"/>
      <c r="AN30" s="197"/>
      <c r="AO30" s="197"/>
      <c r="AP30" s="404" t="s">
        <v>31</v>
      </c>
      <c r="AQ30" s="199"/>
      <c r="AR30" s="199"/>
      <c r="AS30" s="398">
        <v>1</v>
      </c>
      <c r="AT30" s="399" t="s">
        <v>913</v>
      </c>
      <c r="AU30" s="400" t="s">
        <v>909</v>
      </c>
    </row>
    <row r="31" spans="1:145" x14ac:dyDescent="0.2">
      <c r="A31" s="200" t="s">
        <v>59</v>
      </c>
      <c r="C31" s="210">
        <v>42640</v>
      </c>
      <c r="E31" s="204">
        <v>290908</v>
      </c>
      <c r="F31" s="204">
        <v>4308292</v>
      </c>
      <c r="H31" s="235">
        <v>62</v>
      </c>
      <c r="AJ31" s="204" t="s">
        <v>52</v>
      </c>
      <c r="AP31" s="404" t="s">
        <v>28</v>
      </c>
      <c r="AS31" s="203">
        <v>2</v>
      </c>
      <c r="AT31" s="251" t="s">
        <v>914</v>
      </c>
      <c r="AU31" s="209" t="s">
        <v>910</v>
      </c>
    </row>
    <row r="32" spans="1:145" ht="15" customHeight="1" x14ac:dyDescent="0.2">
      <c r="A32" s="200" t="s">
        <v>54</v>
      </c>
      <c r="C32" s="210">
        <v>42640</v>
      </c>
      <c r="E32" s="204">
        <v>298206</v>
      </c>
      <c r="F32" s="204">
        <v>4287487</v>
      </c>
      <c r="H32" s="235" t="s">
        <v>55</v>
      </c>
      <c r="AJ32" s="204" t="s">
        <v>52</v>
      </c>
      <c r="AP32" s="404" t="s">
        <v>12</v>
      </c>
      <c r="AS32" s="203">
        <v>2</v>
      </c>
      <c r="AT32" s="251" t="s">
        <v>914</v>
      </c>
      <c r="AU32" s="209" t="s">
        <v>910</v>
      </c>
    </row>
    <row r="33" spans="1:47" ht="15" customHeight="1" x14ac:dyDescent="0.2">
      <c r="A33" s="249" t="s">
        <v>60</v>
      </c>
      <c r="C33" s="210">
        <v>42640</v>
      </c>
      <c r="E33" s="254">
        <v>302233.90000000002</v>
      </c>
      <c r="F33" s="254">
        <v>4279905.8</v>
      </c>
      <c r="H33" s="235" t="s">
        <v>27</v>
      </c>
      <c r="AJ33" s="204" t="s">
        <v>52</v>
      </c>
      <c r="AP33" s="404" t="s">
        <v>12</v>
      </c>
      <c r="AS33" s="203">
        <v>2</v>
      </c>
      <c r="AT33" s="251" t="s">
        <v>914</v>
      </c>
      <c r="AU33" s="209" t="s">
        <v>910</v>
      </c>
    </row>
    <row r="34" spans="1:47" ht="15" customHeight="1" x14ac:dyDescent="0.2">
      <c r="A34" s="200" t="s">
        <v>58</v>
      </c>
      <c r="C34" s="210">
        <v>42640</v>
      </c>
      <c r="E34" s="204">
        <v>302245</v>
      </c>
      <c r="F34" s="204">
        <v>4263945</v>
      </c>
      <c r="H34" s="235">
        <v>9</v>
      </c>
      <c r="AJ34" s="204" t="s">
        <v>52</v>
      </c>
      <c r="AP34" s="404" t="s">
        <v>28</v>
      </c>
      <c r="AS34" s="203">
        <v>2</v>
      </c>
      <c r="AT34" s="251" t="s">
        <v>914</v>
      </c>
      <c r="AU34" s="209" t="s">
        <v>910</v>
      </c>
    </row>
    <row r="35" spans="1:47" ht="15" customHeight="1" x14ac:dyDescent="0.2">
      <c r="A35" s="200" t="s">
        <v>58</v>
      </c>
      <c r="C35" s="210">
        <v>42640</v>
      </c>
      <c r="E35" s="204">
        <v>302780</v>
      </c>
      <c r="F35" s="204">
        <v>4264082</v>
      </c>
      <c r="H35" s="235">
        <v>12</v>
      </c>
      <c r="AJ35" s="204" t="s">
        <v>52</v>
      </c>
      <c r="AP35" s="404" t="s">
        <v>28</v>
      </c>
      <c r="AS35" s="203">
        <v>2</v>
      </c>
      <c r="AT35" s="251" t="s">
        <v>914</v>
      </c>
      <c r="AU35" s="209" t="s">
        <v>910</v>
      </c>
    </row>
    <row r="36" spans="1:47" ht="15" customHeight="1" x14ac:dyDescent="0.2">
      <c r="A36" s="200" t="s">
        <v>58</v>
      </c>
      <c r="C36" s="210">
        <v>42640</v>
      </c>
      <c r="E36" s="204">
        <v>304341</v>
      </c>
      <c r="F36" s="204">
        <v>4263958</v>
      </c>
      <c r="H36" s="235">
        <v>11.9</v>
      </c>
      <c r="AJ36" s="204" t="s">
        <v>52</v>
      </c>
      <c r="AP36" s="404" t="s">
        <v>28</v>
      </c>
      <c r="AS36" s="203">
        <v>2</v>
      </c>
      <c r="AT36" s="251" t="s">
        <v>914</v>
      </c>
      <c r="AU36" s="209" t="s">
        <v>910</v>
      </c>
    </row>
    <row r="37" spans="1:47" ht="15" customHeight="1" x14ac:dyDescent="0.2">
      <c r="A37" s="200" t="s">
        <v>58</v>
      </c>
      <c r="C37" s="210">
        <v>42640</v>
      </c>
      <c r="E37" s="204">
        <v>305818</v>
      </c>
      <c r="F37" s="204">
        <v>4264253</v>
      </c>
      <c r="H37" s="235">
        <v>16.5</v>
      </c>
      <c r="AJ37" s="204" t="s">
        <v>52</v>
      </c>
      <c r="AP37" s="404" t="s">
        <v>28</v>
      </c>
      <c r="AS37" s="203">
        <v>2</v>
      </c>
      <c r="AT37" s="251" t="s">
        <v>914</v>
      </c>
      <c r="AU37" s="209" t="s">
        <v>910</v>
      </c>
    </row>
    <row r="38" spans="1:47" ht="15" customHeight="1" x14ac:dyDescent="0.25">
      <c r="A38" s="200" t="s">
        <v>21</v>
      </c>
      <c r="C38" s="210">
        <v>42622</v>
      </c>
      <c r="E38" s="204">
        <v>327521</v>
      </c>
      <c r="F38" s="204">
        <v>4426212</v>
      </c>
      <c r="H38" s="235" t="s">
        <v>14</v>
      </c>
      <c r="AJ38" s="204" t="s">
        <v>704</v>
      </c>
      <c r="AK38" s="402" t="s">
        <v>747</v>
      </c>
      <c r="AL38" s="402" t="s">
        <v>726</v>
      </c>
      <c r="AM38" s="402">
        <v>12</v>
      </c>
      <c r="AN38" s="9" t="s">
        <v>671</v>
      </c>
      <c r="AO38" s="197" t="s">
        <v>386</v>
      </c>
      <c r="AP38" s="404" t="s">
        <v>12</v>
      </c>
      <c r="AQ38" s="9" t="s">
        <v>930</v>
      </c>
      <c r="AS38" s="203">
        <v>2</v>
      </c>
      <c r="AT38" s="251" t="s">
        <v>914</v>
      </c>
      <c r="AU38" s="209" t="s">
        <v>910</v>
      </c>
    </row>
    <row r="39" spans="1:47" ht="15" customHeight="1" x14ac:dyDescent="0.25">
      <c r="A39" s="200" t="s">
        <v>21</v>
      </c>
      <c r="C39" s="210">
        <v>42622</v>
      </c>
      <c r="E39" s="204">
        <v>327582</v>
      </c>
      <c r="F39" s="204">
        <v>4425329</v>
      </c>
      <c r="H39" s="235" t="s">
        <v>14</v>
      </c>
      <c r="AJ39" s="204" t="s">
        <v>704</v>
      </c>
      <c r="AK39" s="402" t="s">
        <v>747</v>
      </c>
      <c r="AL39" s="402" t="s">
        <v>726</v>
      </c>
      <c r="AM39" s="402">
        <v>12</v>
      </c>
      <c r="AN39" s="9" t="s">
        <v>671</v>
      </c>
      <c r="AO39" s="197" t="s">
        <v>386</v>
      </c>
      <c r="AP39" s="404" t="s">
        <v>12</v>
      </c>
      <c r="AQ39" s="9" t="s">
        <v>931</v>
      </c>
      <c r="AS39" s="203">
        <v>2</v>
      </c>
      <c r="AT39" s="251" t="s">
        <v>914</v>
      </c>
      <c r="AU39" s="209" t="s">
        <v>910</v>
      </c>
    </row>
    <row r="40" spans="1:47" ht="15" customHeight="1" x14ac:dyDescent="0.25">
      <c r="A40" s="200" t="s">
        <v>37</v>
      </c>
      <c r="C40" s="210">
        <v>42623</v>
      </c>
      <c r="E40" s="204">
        <v>333413</v>
      </c>
      <c r="F40" s="204">
        <v>4444725</v>
      </c>
      <c r="H40" s="235" t="s">
        <v>14</v>
      </c>
      <c r="AJ40" s="204" t="s">
        <v>704</v>
      </c>
      <c r="AK40" s="402" t="s">
        <v>725</v>
      </c>
      <c r="AL40" s="402" t="s">
        <v>925</v>
      </c>
      <c r="AM40" s="402">
        <v>9</v>
      </c>
      <c r="AN40" s="9" t="s">
        <v>671</v>
      </c>
      <c r="AO40" s="197" t="s">
        <v>386</v>
      </c>
      <c r="AP40" s="404" t="s">
        <v>38</v>
      </c>
      <c r="AQ40" s="199" t="s">
        <v>932</v>
      </c>
      <c r="AS40" s="203">
        <v>2</v>
      </c>
      <c r="AT40" s="251" t="s">
        <v>914</v>
      </c>
      <c r="AU40" s="209" t="s">
        <v>910</v>
      </c>
    </row>
    <row r="41" spans="1:47" ht="15" customHeight="1" x14ac:dyDescent="0.2">
      <c r="A41" s="200" t="s">
        <v>13</v>
      </c>
      <c r="C41" s="210">
        <v>42617</v>
      </c>
      <c r="E41" s="204">
        <v>396655</v>
      </c>
      <c r="F41" s="204">
        <v>4297555</v>
      </c>
      <c r="H41" s="235">
        <v>30</v>
      </c>
      <c r="AJ41" s="204" t="s">
        <v>918</v>
      </c>
      <c r="AP41" s="404" t="s">
        <v>12</v>
      </c>
      <c r="AS41" s="203">
        <v>2</v>
      </c>
      <c r="AT41" s="251" t="s">
        <v>914</v>
      </c>
      <c r="AU41" s="209" t="s">
        <v>910</v>
      </c>
    </row>
    <row r="42" spans="1:47" ht="15" customHeight="1" x14ac:dyDescent="0.2">
      <c r="A42" s="249" t="s">
        <v>28</v>
      </c>
      <c r="C42" s="210">
        <v>42650</v>
      </c>
      <c r="E42" s="256">
        <v>420868</v>
      </c>
      <c r="F42" s="256">
        <v>4492300</v>
      </c>
      <c r="H42" s="235">
        <v>11.3</v>
      </c>
      <c r="AJ42" s="204" t="s">
        <v>62</v>
      </c>
      <c r="AP42" s="404" t="s">
        <v>28</v>
      </c>
      <c r="AS42" s="203">
        <v>2</v>
      </c>
      <c r="AT42" s="251" t="s">
        <v>914</v>
      </c>
      <c r="AU42" s="209" t="s">
        <v>910</v>
      </c>
    </row>
    <row r="43" spans="1:47" ht="15" customHeight="1" x14ac:dyDescent="0.2">
      <c r="A43" s="249" t="s">
        <v>125</v>
      </c>
      <c r="C43" s="210">
        <v>42688</v>
      </c>
      <c r="E43" s="255">
        <v>438091</v>
      </c>
      <c r="F43" s="255">
        <v>4437694</v>
      </c>
      <c r="H43" s="235">
        <v>39</v>
      </c>
      <c r="AJ43" s="204" t="s">
        <v>121</v>
      </c>
      <c r="AP43" s="404" t="s">
        <v>28</v>
      </c>
      <c r="AS43" s="203">
        <v>2</v>
      </c>
      <c r="AT43" s="251" t="s">
        <v>914</v>
      </c>
      <c r="AU43" s="209" t="s">
        <v>910</v>
      </c>
    </row>
    <row r="44" spans="1:47" ht="15" customHeight="1" x14ac:dyDescent="0.2">
      <c r="A44" s="249" t="s">
        <v>125</v>
      </c>
      <c r="C44" s="210">
        <v>42688</v>
      </c>
      <c r="E44" s="255">
        <v>438105</v>
      </c>
      <c r="F44" s="255">
        <v>4437639</v>
      </c>
      <c r="H44" s="235">
        <v>54</v>
      </c>
      <c r="AJ44" s="204" t="s">
        <v>121</v>
      </c>
      <c r="AP44" s="197" t="s">
        <v>28</v>
      </c>
      <c r="AS44" s="203">
        <v>2</v>
      </c>
      <c r="AT44" s="251" t="s">
        <v>914</v>
      </c>
      <c r="AU44" s="209" t="s">
        <v>910</v>
      </c>
    </row>
    <row r="45" spans="1:47" ht="15" customHeight="1" x14ac:dyDescent="0.2">
      <c r="A45" s="249" t="s">
        <v>125</v>
      </c>
      <c r="C45" s="210">
        <v>42688</v>
      </c>
      <c r="E45" s="255">
        <v>438109</v>
      </c>
      <c r="F45" s="255">
        <v>4437699</v>
      </c>
      <c r="H45" s="235">
        <v>61.8</v>
      </c>
      <c r="AJ45" s="204" t="s">
        <v>121</v>
      </c>
      <c r="AP45" s="197" t="s">
        <v>28</v>
      </c>
      <c r="AS45" s="203">
        <v>2</v>
      </c>
      <c r="AT45" s="251" t="s">
        <v>914</v>
      </c>
      <c r="AU45" s="209" t="s">
        <v>910</v>
      </c>
    </row>
    <row r="46" spans="1:47" ht="15" customHeight="1" x14ac:dyDescent="0.2">
      <c r="A46" s="249" t="s">
        <v>125</v>
      </c>
      <c r="C46" s="210">
        <v>42688</v>
      </c>
      <c r="E46" s="255">
        <v>438113</v>
      </c>
      <c r="F46" s="255">
        <v>4437815</v>
      </c>
      <c r="H46" s="235" t="s">
        <v>110</v>
      </c>
      <c r="AJ46" s="204" t="s">
        <v>121</v>
      </c>
      <c r="AP46" s="197" t="s">
        <v>28</v>
      </c>
      <c r="AS46" s="203">
        <v>2</v>
      </c>
      <c r="AT46" s="251" t="s">
        <v>914</v>
      </c>
      <c r="AU46" s="209" t="s">
        <v>910</v>
      </c>
    </row>
    <row r="47" spans="1:47" x14ac:dyDescent="0.2">
      <c r="A47" s="249" t="s">
        <v>125</v>
      </c>
      <c r="C47" s="210">
        <v>42688</v>
      </c>
      <c r="E47" s="255">
        <v>438120</v>
      </c>
      <c r="F47" s="204">
        <v>4437625</v>
      </c>
      <c r="H47" s="235">
        <v>54</v>
      </c>
      <c r="AJ47" s="204" t="s">
        <v>121</v>
      </c>
      <c r="AP47" s="197" t="s">
        <v>28</v>
      </c>
      <c r="AS47" s="203">
        <v>2</v>
      </c>
      <c r="AT47" s="251" t="s">
        <v>914</v>
      </c>
      <c r="AU47" s="209" t="s">
        <v>910</v>
      </c>
    </row>
    <row r="48" spans="1:47" x14ac:dyDescent="0.2">
      <c r="A48" s="249" t="s">
        <v>125</v>
      </c>
      <c r="C48" s="210">
        <v>42688</v>
      </c>
      <c r="E48" s="255">
        <v>438129</v>
      </c>
      <c r="F48" s="255">
        <v>4437794</v>
      </c>
      <c r="H48" s="235">
        <v>38</v>
      </c>
      <c r="AJ48" s="204" t="s">
        <v>121</v>
      </c>
      <c r="AP48" s="197" t="s">
        <v>28</v>
      </c>
      <c r="AS48" s="203">
        <v>2</v>
      </c>
      <c r="AT48" s="251" t="s">
        <v>914</v>
      </c>
      <c r="AU48" s="209" t="s">
        <v>910</v>
      </c>
    </row>
    <row r="49" spans="1:47" x14ac:dyDescent="0.2">
      <c r="A49" s="249" t="s">
        <v>125</v>
      </c>
      <c r="C49" s="210">
        <v>42688</v>
      </c>
      <c r="E49" s="255">
        <v>438135</v>
      </c>
      <c r="F49" s="255">
        <v>4437761</v>
      </c>
      <c r="H49" s="235" t="s">
        <v>110</v>
      </c>
      <c r="AJ49" s="204" t="s">
        <v>121</v>
      </c>
      <c r="AP49" s="197" t="s">
        <v>28</v>
      </c>
      <c r="AS49" s="203">
        <v>2</v>
      </c>
      <c r="AT49" s="251" t="s">
        <v>914</v>
      </c>
      <c r="AU49" s="209" t="s">
        <v>910</v>
      </c>
    </row>
    <row r="50" spans="1:47" x14ac:dyDescent="0.2">
      <c r="A50" s="249" t="s">
        <v>125</v>
      </c>
      <c r="C50" s="210">
        <v>42688</v>
      </c>
      <c r="E50" s="255">
        <v>438142</v>
      </c>
      <c r="F50" s="255">
        <v>4437855</v>
      </c>
      <c r="H50" s="203" t="s">
        <v>134</v>
      </c>
      <c r="AJ50" s="204" t="s">
        <v>121</v>
      </c>
      <c r="AP50" s="197" t="s">
        <v>28</v>
      </c>
      <c r="AS50" s="203">
        <v>2</v>
      </c>
      <c r="AT50" s="251" t="s">
        <v>914</v>
      </c>
      <c r="AU50" s="209" t="s">
        <v>910</v>
      </c>
    </row>
    <row r="51" spans="1:47" x14ac:dyDescent="0.2">
      <c r="A51" s="249" t="s">
        <v>125</v>
      </c>
      <c r="C51" s="210">
        <v>42688</v>
      </c>
      <c r="E51" s="255">
        <v>438200</v>
      </c>
      <c r="F51" s="255">
        <v>4437864</v>
      </c>
      <c r="H51" s="203" t="s">
        <v>132</v>
      </c>
      <c r="AJ51" s="204" t="s">
        <v>121</v>
      </c>
      <c r="AP51" s="197" t="s">
        <v>28</v>
      </c>
      <c r="AS51" s="203">
        <v>2</v>
      </c>
      <c r="AT51" s="251" t="s">
        <v>914</v>
      </c>
      <c r="AU51" s="209" t="s">
        <v>910</v>
      </c>
    </row>
    <row r="52" spans="1:47" x14ac:dyDescent="0.2">
      <c r="A52" s="249" t="s">
        <v>124</v>
      </c>
      <c r="C52" s="210">
        <v>42653</v>
      </c>
      <c r="E52" s="255">
        <v>439054</v>
      </c>
      <c r="F52" s="255">
        <v>4448896</v>
      </c>
      <c r="H52" s="235" t="s">
        <v>24</v>
      </c>
      <c r="AJ52" s="204" t="s">
        <v>121</v>
      </c>
      <c r="AP52" s="197" t="s">
        <v>12</v>
      </c>
      <c r="AS52" s="203">
        <v>2</v>
      </c>
      <c r="AT52" s="251" t="s">
        <v>914</v>
      </c>
      <c r="AU52" s="209" t="s">
        <v>910</v>
      </c>
    </row>
    <row r="53" spans="1:47" x14ac:dyDescent="0.2">
      <c r="A53" s="249" t="s">
        <v>120</v>
      </c>
      <c r="C53" s="210">
        <v>42653</v>
      </c>
      <c r="E53" s="255">
        <v>441852.71646348003</v>
      </c>
      <c r="F53" s="255">
        <v>4451483.98223178</v>
      </c>
      <c r="H53" s="203"/>
      <c r="AJ53" s="204" t="s">
        <v>121</v>
      </c>
      <c r="AP53" s="197" t="s">
        <v>123</v>
      </c>
      <c r="AS53" s="203">
        <v>2</v>
      </c>
      <c r="AT53" s="251" t="s">
        <v>914</v>
      </c>
      <c r="AU53" s="209" t="s">
        <v>910</v>
      </c>
    </row>
    <row r="54" spans="1:47" x14ac:dyDescent="0.2">
      <c r="A54" s="249" t="s">
        <v>120</v>
      </c>
      <c r="C54" s="210">
        <v>42653</v>
      </c>
      <c r="E54" s="255">
        <v>441867.47910768999</v>
      </c>
      <c r="F54" s="255">
        <v>4452711.9360181</v>
      </c>
      <c r="H54" s="203"/>
      <c r="AJ54" s="204" t="s">
        <v>121</v>
      </c>
      <c r="AP54" s="197" t="s">
        <v>123</v>
      </c>
      <c r="AS54" s="203">
        <v>2</v>
      </c>
      <c r="AT54" s="251" t="s">
        <v>914</v>
      </c>
      <c r="AU54" s="209" t="s">
        <v>910</v>
      </c>
    </row>
    <row r="55" spans="1:47" x14ac:dyDescent="0.2">
      <c r="A55" s="249" t="s">
        <v>120</v>
      </c>
      <c r="C55" s="210">
        <v>42653</v>
      </c>
      <c r="E55" s="255">
        <v>441884.29525378998</v>
      </c>
      <c r="F55" s="255">
        <v>4451927.0422687903</v>
      </c>
      <c r="H55" s="203"/>
      <c r="AJ55" s="204" t="s">
        <v>121</v>
      </c>
      <c r="AP55" s="197" t="s">
        <v>123</v>
      </c>
      <c r="AS55" s="203">
        <v>2</v>
      </c>
      <c r="AT55" s="251" t="s">
        <v>914</v>
      </c>
      <c r="AU55" s="209" t="s">
        <v>910</v>
      </c>
    </row>
    <row r="56" spans="1:47" x14ac:dyDescent="0.2">
      <c r="A56" s="249" t="s">
        <v>120</v>
      </c>
      <c r="C56" s="210">
        <v>42653</v>
      </c>
      <c r="E56" s="254">
        <v>442141</v>
      </c>
      <c r="F56" s="254">
        <v>4453554</v>
      </c>
      <c r="H56" s="235"/>
      <c r="AJ56" s="204" t="s">
        <v>121</v>
      </c>
      <c r="AP56" s="197" t="s">
        <v>122</v>
      </c>
      <c r="AS56" s="203">
        <v>2</v>
      </c>
      <c r="AT56" s="251" t="s">
        <v>914</v>
      </c>
      <c r="AU56" s="209" t="s">
        <v>910</v>
      </c>
    </row>
    <row r="57" spans="1:47" x14ac:dyDescent="0.2">
      <c r="A57" s="249" t="s">
        <v>93</v>
      </c>
      <c r="C57" s="210">
        <v>42651</v>
      </c>
      <c r="E57" s="254">
        <v>540648</v>
      </c>
      <c r="F57" s="254">
        <v>4473366</v>
      </c>
      <c r="H57" s="235" t="s">
        <v>95</v>
      </c>
      <c r="AJ57" s="214" t="s">
        <v>68</v>
      </c>
      <c r="AP57" s="197" t="s">
        <v>94</v>
      </c>
      <c r="AS57" s="203">
        <v>2</v>
      </c>
      <c r="AT57" s="251" t="s">
        <v>914</v>
      </c>
      <c r="AU57" s="209" t="s">
        <v>910</v>
      </c>
    </row>
    <row r="58" spans="1:47" x14ac:dyDescent="0.2">
      <c r="A58" s="249" t="s">
        <v>85</v>
      </c>
      <c r="C58" s="210">
        <v>42651</v>
      </c>
      <c r="E58" s="255">
        <v>540788.86288118002</v>
      </c>
      <c r="F58" s="255">
        <v>4471637.20666721</v>
      </c>
      <c r="H58" s="235">
        <v>7.4</v>
      </c>
      <c r="AJ58" s="214" t="s">
        <v>68</v>
      </c>
      <c r="AP58" s="197" t="s">
        <v>87</v>
      </c>
      <c r="AS58" s="203">
        <v>2</v>
      </c>
      <c r="AT58" s="251" t="s">
        <v>914</v>
      </c>
      <c r="AU58" s="209" t="s">
        <v>910</v>
      </c>
    </row>
    <row r="59" spans="1:47" x14ac:dyDescent="0.2">
      <c r="A59" s="249" t="s">
        <v>85</v>
      </c>
      <c r="C59" s="210">
        <v>42651</v>
      </c>
      <c r="E59" s="255">
        <v>540830.43053884001</v>
      </c>
      <c r="F59" s="255">
        <v>4471645.9180526799</v>
      </c>
      <c r="H59" s="235">
        <v>12.5</v>
      </c>
      <c r="AJ59" s="214" t="s">
        <v>68</v>
      </c>
      <c r="AP59" s="197" t="s">
        <v>86</v>
      </c>
      <c r="AS59" s="203">
        <v>2</v>
      </c>
      <c r="AT59" s="251" t="s">
        <v>914</v>
      </c>
      <c r="AU59" s="209" t="s">
        <v>910</v>
      </c>
    </row>
    <row r="60" spans="1:47" x14ac:dyDescent="0.2">
      <c r="A60" s="257" t="s">
        <v>70</v>
      </c>
      <c r="C60" s="210">
        <v>42651</v>
      </c>
      <c r="E60" s="255">
        <v>540940.73896208999</v>
      </c>
      <c r="F60" s="255">
        <v>4472781.81993037</v>
      </c>
      <c r="H60" s="235" t="s">
        <v>71</v>
      </c>
      <c r="AJ60" s="214" t="s">
        <v>68</v>
      </c>
      <c r="AP60" s="197" t="s">
        <v>34</v>
      </c>
      <c r="AS60" s="203">
        <v>2</v>
      </c>
      <c r="AT60" s="251" t="s">
        <v>914</v>
      </c>
      <c r="AU60" s="209" t="s">
        <v>910</v>
      </c>
    </row>
    <row r="61" spans="1:47" x14ac:dyDescent="0.2">
      <c r="A61" s="249" t="s">
        <v>108</v>
      </c>
      <c r="C61" s="210">
        <v>42652</v>
      </c>
      <c r="E61" s="255">
        <v>540957.22533382999</v>
      </c>
      <c r="F61" s="255">
        <v>4472917.40524418</v>
      </c>
      <c r="H61" s="235" t="s">
        <v>110</v>
      </c>
      <c r="AJ61" s="214" t="s">
        <v>68</v>
      </c>
      <c r="AP61" s="197" t="s">
        <v>109</v>
      </c>
      <c r="AS61" s="203">
        <v>2</v>
      </c>
      <c r="AT61" s="251" t="s">
        <v>914</v>
      </c>
      <c r="AU61" s="209" t="s">
        <v>910</v>
      </c>
    </row>
    <row r="62" spans="1:47" x14ac:dyDescent="0.2">
      <c r="A62" s="211" t="s">
        <v>88</v>
      </c>
      <c r="C62" s="210">
        <v>42651</v>
      </c>
      <c r="E62" s="204">
        <v>540978</v>
      </c>
      <c r="F62" s="204">
        <v>4472859</v>
      </c>
      <c r="H62" s="235">
        <v>41</v>
      </c>
      <c r="AJ62" s="214" t="s">
        <v>68</v>
      </c>
      <c r="AP62" s="197" t="s">
        <v>28</v>
      </c>
      <c r="AS62" s="203">
        <v>2</v>
      </c>
      <c r="AT62" s="251" t="s">
        <v>914</v>
      </c>
      <c r="AU62" s="209" t="s">
        <v>910</v>
      </c>
    </row>
    <row r="63" spans="1:47" x14ac:dyDescent="0.2">
      <c r="A63" s="249" t="s">
        <v>70</v>
      </c>
      <c r="C63" s="210">
        <v>42651</v>
      </c>
      <c r="E63" s="255">
        <v>540995.55265987001</v>
      </c>
      <c r="F63" s="255">
        <v>4473007.5199132301</v>
      </c>
      <c r="H63" s="235" t="s">
        <v>71</v>
      </c>
      <c r="AJ63" s="214" t="s">
        <v>68</v>
      </c>
      <c r="AP63" s="197" t="s">
        <v>34</v>
      </c>
      <c r="AS63" s="203">
        <v>2</v>
      </c>
      <c r="AT63" s="251" t="s">
        <v>914</v>
      </c>
      <c r="AU63" s="209" t="s">
        <v>910</v>
      </c>
    </row>
    <row r="64" spans="1:47" x14ac:dyDescent="0.2">
      <c r="A64" s="249" t="s">
        <v>82</v>
      </c>
      <c r="C64" s="210">
        <v>42651</v>
      </c>
      <c r="E64" s="255">
        <v>541003.17656311998</v>
      </c>
      <c r="F64" s="255">
        <v>4473076.5699744197</v>
      </c>
      <c r="H64" s="235">
        <v>24.2</v>
      </c>
      <c r="AJ64" s="214" t="s">
        <v>68</v>
      </c>
      <c r="AP64" s="197" t="s">
        <v>28</v>
      </c>
      <c r="AS64" s="203">
        <v>2</v>
      </c>
      <c r="AT64" s="251" t="s">
        <v>914</v>
      </c>
      <c r="AU64" s="209" t="s">
        <v>910</v>
      </c>
    </row>
    <row r="65" spans="1:145" x14ac:dyDescent="0.2">
      <c r="A65" s="249" t="s">
        <v>107</v>
      </c>
      <c r="C65" s="210">
        <v>42652</v>
      </c>
      <c r="E65" s="254">
        <v>541007</v>
      </c>
      <c r="F65" s="254">
        <v>4472920</v>
      </c>
      <c r="H65" s="235">
        <v>52</v>
      </c>
      <c r="AJ65" s="214" t="s">
        <v>68</v>
      </c>
      <c r="AP65" s="197" t="s">
        <v>28</v>
      </c>
      <c r="AS65" s="203">
        <v>2</v>
      </c>
      <c r="AT65" s="251" t="s">
        <v>914</v>
      </c>
      <c r="AU65" s="209" t="s">
        <v>910</v>
      </c>
    </row>
    <row r="66" spans="1:145" x14ac:dyDescent="0.2">
      <c r="A66" s="249" t="s">
        <v>70</v>
      </c>
      <c r="C66" s="210">
        <v>42651</v>
      </c>
      <c r="E66" s="255">
        <v>541023.56340064004</v>
      </c>
      <c r="F66" s="255">
        <v>4473073.4436430503</v>
      </c>
      <c r="H66" s="235" t="s">
        <v>71</v>
      </c>
      <c r="AJ66" s="214" t="s">
        <v>68</v>
      </c>
      <c r="AP66" s="197" t="s">
        <v>34</v>
      </c>
      <c r="AS66" s="203">
        <v>2</v>
      </c>
      <c r="AT66" s="251" t="s">
        <v>914</v>
      </c>
      <c r="AU66" s="209" t="s">
        <v>910</v>
      </c>
    </row>
    <row r="67" spans="1:145" x14ac:dyDescent="0.2">
      <c r="A67" s="249" t="s">
        <v>107</v>
      </c>
      <c r="C67" s="210">
        <v>42652</v>
      </c>
      <c r="E67" s="255">
        <v>541023.56340064004</v>
      </c>
      <c r="F67" s="255">
        <v>4473073.4436430503</v>
      </c>
      <c r="H67" s="235"/>
      <c r="AJ67" s="214" t="s">
        <v>68</v>
      </c>
      <c r="AP67" s="197" t="s">
        <v>34</v>
      </c>
      <c r="AS67" s="203">
        <v>2</v>
      </c>
      <c r="AT67" s="251" t="s">
        <v>914</v>
      </c>
      <c r="AU67" s="209" t="s">
        <v>910</v>
      </c>
    </row>
    <row r="68" spans="1:145" x14ac:dyDescent="0.2">
      <c r="A68" s="211" t="s">
        <v>89</v>
      </c>
      <c r="C68" s="210">
        <v>42651</v>
      </c>
      <c r="E68" s="204">
        <v>541041</v>
      </c>
      <c r="F68" s="204">
        <v>4472827</v>
      </c>
      <c r="H68" s="235">
        <v>62</v>
      </c>
      <c r="AJ68" s="214" t="s">
        <v>68</v>
      </c>
      <c r="AP68" s="197" t="s">
        <v>28</v>
      </c>
      <c r="AS68" s="203">
        <v>2</v>
      </c>
      <c r="AT68" s="251" t="s">
        <v>914</v>
      </c>
      <c r="AU68" s="209" t="s">
        <v>910</v>
      </c>
    </row>
    <row r="69" spans="1:145" x14ac:dyDescent="0.2">
      <c r="A69" s="257" t="s">
        <v>70</v>
      </c>
      <c r="C69" s="210">
        <v>42651</v>
      </c>
      <c r="E69" s="255">
        <v>541056.66801316</v>
      </c>
      <c r="F69" s="255">
        <v>4473035.0686920499</v>
      </c>
      <c r="H69" s="235" t="s">
        <v>71</v>
      </c>
      <c r="AJ69" s="214" t="s">
        <v>68</v>
      </c>
      <c r="AP69" s="197" t="s">
        <v>34</v>
      </c>
      <c r="AS69" s="203">
        <v>2</v>
      </c>
      <c r="AT69" s="251" t="s">
        <v>914</v>
      </c>
      <c r="AU69" s="209" t="s">
        <v>910</v>
      </c>
    </row>
    <row r="70" spans="1:145" s="178" customFormat="1" ht="12" customHeight="1" x14ac:dyDescent="0.2">
      <c r="A70" s="249" t="s">
        <v>96</v>
      </c>
      <c r="B70" s="200"/>
      <c r="C70" s="210">
        <v>42651</v>
      </c>
      <c r="D70" s="204"/>
      <c r="E70" s="254">
        <v>541066</v>
      </c>
      <c r="F70" s="254">
        <v>4472873</v>
      </c>
      <c r="G70" s="204"/>
      <c r="H70" s="235">
        <v>33.700000000000003</v>
      </c>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14" t="s">
        <v>68</v>
      </c>
      <c r="AK70" s="199"/>
      <c r="AL70" s="199"/>
      <c r="AM70" s="199"/>
      <c r="AN70" s="197"/>
      <c r="AO70" s="197"/>
      <c r="AP70" s="197" t="s">
        <v>28</v>
      </c>
      <c r="AQ70" s="199"/>
      <c r="AR70" s="199"/>
      <c r="AS70" s="203">
        <v>2</v>
      </c>
      <c r="AT70" s="251" t="s">
        <v>914</v>
      </c>
      <c r="AU70" s="209" t="s">
        <v>910</v>
      </c>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row>
    <row r="71" spans="1:145" s="178" customFormat="1" ht="12" customHeight="1" x14ac:dyDescent="0.2">
      <c r="A71" s="257" t="s">
        <v>70</v>
      </c>
      <c r="B71" s="200"/>
      <c r="C71" s="210">
        <v>42651</v>
      </c>
      <c r="D71" s="204"/>
      <c r="E71" s="255">
        <v>541079.06384655996</v>
      </c>
      <c r="F71" s="255">
        <v>4473024.8730230704</v>
      </c>
      <c r="G71" s="204"/>
      <c r="H71" s="235" t="s">
        <v>71</v>
      </c>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14" t="s">
        <v>68</v>
      </c>
      <c r="AK71" s="199"/>
      <c r="AL71" s="199"/>
      <c r="AM71" s="199"/>
      <c r="AN71" s="197"/>
      <c r="AO71" s="197"/>
      <c r="AP71" s="197" t="s">
        <v>34</v>
      </c>
      <c r="AQ71" s="199"/>
      <c r="AR71" s="199"/>
      <c r="AS71" s="203">
        <v>2</v>
      </c>
      <c r="AT71" s="251" t="s">
        <v>914</v>
      </c>
      <c r="AU71" s="209" t="s">
        <v>910</v>
      </c>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row>
    <row r="72" spans="1:145" s="178" customFormat="1" ht="12" customHeight="1" x14ac:dyDescent="0.2">
      <c r="A72" s="249" t="s">
        <v>34</v>
      </c>
      <c r="B72" s="200"/>
      <c r="C72" s="210">
        <v>42651</v>
      </c>
      <c r="D72" s="204"/>
      <c r="E72" s="254">
        <v>541550</v>
      </c>
      <c r="F72" s="254">
        <v>4465730</v>
      </c>
      <c r="G72" s="204"/>
      <c r="H72" s="235" t="s">
        <v>79</v>
      </c>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14" t="s">
        <v>68</v>
      </c>
      <c r="AK72" s="199"/>
      <c r="AL72" s="199"/>
      <c r="AM72" s="199"/>
      <c r="AN72" s="197"/>
      <c r="AO72" s="197"/>
      <c r="AP72" s="197" t="s">
        <v>90</v>
      </c>
      <c r="AQ72" s="199"/>
      <c r="AR72" s="199"/>
      <c r="AS72" s="203">
        <v>2</v>
      </c>
      <c r="AT72" s="251" t="s">
        <v>914</v>
      </c>
      <c r="AU72" s="209" t="s">
        <v>910</v>
      </c>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row>
    <row r="73" spans="1:145" s="178" customFormat="1" ht="12" customHeight="1" x14ac:dyDescent="0.2">
      <c r="A73" s="211" t="s">
        <v>81</v>
      </c>
      <c r="B73" s="200"/>
      <c r="C73" s="210">
        <v>42651</v>
      </c>
      <c r="D73" s="204"/>
      <c r="E73" s="255">
        <v>541839.39732459001</v>
      </c>
      <c r="F73" s="255">
        <v>4474228.4492379902</v>
      </c>
      <c r="G73" s="204"/>
      <c r="H73" s="235">
        <v>43.3</v>
      </c>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14" t="s">
        <v>68</v>
      </c>
      <c r="AK73" s="199"/>
      <c r="AL73" s="199"/>
      <c r="AM73" s="199"/>
      <c r="AN73" s="197"/>
      <c r="AO73" s="197"/>
      <c r="AP73" s="197" t="s">
        <v>28</v>
      </c>
      <c r="AQ73" s="199"/>
      <c r="AR73" s="199"/>
      <c r="AS73" s="203">
        <v>2</v>
      </c>
      <c r="AT73" s="251" t="s">
        <v>914</v>
      </c>
      <c r="AU73" s="209" t="s">
        <v>910</v>
      </c>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row>
    <row r="74" spans="1:145" s="178" customFormat="1" ht="12" customHeight="1" x14ac:dyDescent="0.2">
      <c r="A74" s="249" t="s">
        <v>67</v>
      </c>
      <c r="B74" s="200"/>
      <c r="C74" s="210">
        <v>42651</v>
      </c>
      <c r="D74" s="204"/>
      <c r="E74" s="255">
        <v>543128.06946922</v>
      </c>
      <c r="F74" s="255">
        <v>4463059.0658967504</v>
      </c>
      <c r="G74" s="204"/>
      <c r="H74" s="235" t="s">
        <v>69</v>
      </c>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14" t="s">
        <v>68</v>
      </c>
      <c r="AK74" s="199"/>
      <c r="AL74" s="199"/>
      <c r="AM74" s="199"/>
      <c r="AN74" s="197"/>
      <c r="AO74" s="197"/>
      <c r="AP74" s="197" t="s">
        <v>12</v>
      </c>
      <c r="AQ74" s="199"/>
      <c r="AR74" s="199"/>
      <c r="AS74" s="203">
        <v>2</v>
      </c>
      <c r="AT74" s="251" t="s">
        <v>914</v>
      </c>
      <c r="AU74" s="209" t="s">
        <v>910</v>
      </c>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row>
    <row r="75" spans="1:145" s="178" customFormat="1" x14ac:dyDescent="0.2">
      <c r="A75" s="211" t="s">
        <v>72</v>
      </c>
      <c r="B75" s="200"/>
      <c r="C75" s="210">
        <v>42651</v>
      </c>
      <c r="D75" s="204"/>
      <c r="E75" s="213">
        <v>547351</v>
      </c>
      <c r="F75" s="213">
        <v>4464623</v>
      </c>
      <c r="G75" s="204"/>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14" t="s">
        <v>68</v>
      </c>
      <c r="AK75" s="199"/>
      <c r="AL75" s="199"/>
      <c r="AM75" s="199"/>
      <c r="AN75" s="197"/>
      <c r="AO75" s="197"/>
      <c r="AP75" s="197" t="s">
        <v>12</v>
      </c>
      <c r="AQ75" s="199"/>
      <c r="AR75" s="199"/>
      <c r="AS75" s="203">
        <v>2</v>
      </c>
      <c r="AT75" s="251" t="s">
        <v>914</v>
      </c>
      <c r="AU75" s="209" t="s">
        <v>910</v>
      </c>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row>
    <row r="76" spans="1:145" s="178" customFormat="1" ht="12" customHeight="1" x14ac:dyDescent="0.2">
      <c r="A76" s="249" t="s">
        <v>77</v>
      </c>
      <c r="B76" s="200"/>
      <c r="C76" s="210">
        <v>42651</v>
      </c>
      <c r="D76" s="204"/>
      <c r="E76" s="254">
        <v>548955</v>
      </c>
      <c r="F76" s="204">
        <v>4464995</v>
      </c>
      <c r="G76" s="204"/>
      <c r="H76" s="235" t="s">
        <v>69</v>
      </c>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14" t="s">
        <v>68</v>
      </c>
      <c r="AK76" s="199"/>
      <c r="AL76" s="199"/>
      <c r="AM76" s="199"/>
      <c r="AN76" s="197"/>
      <c r="AO76" s="197"/>
      <c r="AP76" s="197" t="s">
        <v>12</v>
      </c>
      <c r="AQ76" s="199"/>
      <c r="AR76" s="199"/>
      <c r="AS76" s="203">
        <v>2</v>
      </c>
      <c r="AT76" s="251" t="s">
        <v>914</v>
      </c>
      <c r="AU76" s="209" t="s">
        <v>910</v>
      </c>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DO76" s="200"/>
      <c r="DP76" s="200"/>
      <c r="DQ76" s="200"/>
      <c r="DR76" s="200"/>
      <c r="DS76" s="200"/>
      <c r="DT76" s="200"/>
      <c r="DU76" s="200"/>
      <c r="DV76" s="200"/>
      <c r="DW76" s="200"/>
      <c r="DX76" s="200"/>
      <c r="DY76" s="200"/>
      <c r="DZ76" s="200"/>
      <c r="EA76" s="200"/>
      <c r="EB76" s="200"/>
      <c r="EC76" s="200"/>
      <c r="ED76" s="200"/>
      <c r="EE76" s="200"/>
      <c r="EF76" s="200"/>
      <c r="EG76" s="200"/>
      <c r="EH76" s="200"/>
      <c r="EI76" s="200"/>
      <c r="EJ76" s="200"/>
      <c r="EK76" s="200"/>
      <c r="EL76" s="200"/>
      <c r="EM76" s="200"/>
      <c r="EN76" s="200"/>
      <c r="EO76" s="200"/>
    </row>
    <row r="77" spans="1:145" s="178" customFormat="1" ht="12" customHeight="1" x14ac:dyDescent="0.2">
      <c r="A77" s="211" t="s">
        <v>78</v>
      </c>
      <c r="B77" s="200"/>
      <c r="C77" s="210">
        <v>42651</v>
      </c>
      <c r="D77" s="204"/>
      <c r="E77" s="255">
        <v>551674</v>
      </c>
      <c r="F77" s="255">
        <v>4465909</v>
      </c>
      <c r="G77" s="204"/>
      <c r="H77" s="235" t="s">
        <v>79</v>
      </c>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14" t="s">
        <v>68</v>
      </c>
      <c r="AK77" s="199"/>
      <c r="AL77" s="199"/>
      <c r="AM77" s="199"/>
      <c r="AN77" s="197"/>
      <c r="AO77" s="197"/>
      <c r="AP77" s="197" t="s">
        <v>12</v>
      </c>
      <c r="AQ77" s="199"/>
      <c r="AR77" s="199"/>
      <c r="AS77" s="203">
        <v>2</v>
      </c>
      <c r="AT77" s="251" t="s">
        <v>914</v>
      </c>
      <c r="AU77" s="209" t="s">
        <v>910</v>
      </c>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0"/>
      <c r="DW77" s="200"/>
      <c r="DX77" s="200"/>
      <c r="DY77" s="200"/>
      <c r="DZ77" s="200"/>
      <c r="EA77" s="200"/>
      <c r="EB77" s="200"/>
      <c r="EC77" s="200"/>
      <c r="ED77" s="200"/>
      <c r="EE77" s="200"/>
      <c r="EF77" s="200"/>
      <c r="EG77" s="200"/>
      <c r="EH77" s="200"/>
      <c r="EI77" s="200"/>
      <c r="EJ77" s="200"/>
      <c r="EK77" s="200"/>
      <c r="EL77" s="200"/>
      <c r="EM77" s="200"/>
      <c r="EN77" s="200"/>
      <c r="EO77" s="200"/>
    </row>
    <row r="78" spans="1:145" s="178" customFormat="1" ht="12" customHeight="1" x14ac:dyDescent="0.2">
      <c r="A78" s="211" t="s">
        <v>75</v>
      </c>
      <c r="B78" s="200"/>
      <c r="C78" s="210">
        <v>42651</v>
      </c>
      <c r="D78" s="204"/>
      <c r="E78" s="255">
        <v>551703</v>
      </c>
      <c r="F78" s="255">
        <v>4465850</v>
      </c>
      <c r="G78" s="204"/>
      <c r="H78" s="235" t="s">
        <v>76</v>
      </c>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14" t="s">
        <v>68</v>
      </c>
      <c r="AK78" s="199"/>
      <c r="AL78" s="199"/>
      <c r="AM78" s="199"/>
      <c r="AN78" s="197"/>
      <c r="AO78" s="197"/>
      <c r="AP78" s="197" t="s">
        <v>28</v>
      </c>
      <c r="AQ78" s="199"/>
      <c r="AR78" s="199"/>
      <c r="AS78" s="203">
        <v>2</v>
      </c>
      <c r="AT78" s="251" t="s">
        <v>914</v>
      </c>
      <c r="AU78" s="209" t="s">
        <v>910</v>
      </c>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200"/>
      <c r="CI78" s="200"/>
      <c r="CJ78" s="200"/>
      <c r="CK78" s="200"/>
      <c r="CL78" s="200"/>
      <c r="CM78" s="200"/>
      <c r="CN78" s="200"/>
      <c r="CO78" s="200"/>
      <c r="CP78" s="200"/>
      <c r="CQ78" s="200"/>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DO78" s="200"/>
      <c r="DP78" s="200"/>
      <c r="DQ78" s="200"/>
      <c r="DR78" s="200"/>
      <c r="DS78" s="200"/>
      <c r="DT78" s="200"/>
      <c r="DU78" s="200"/>
      <c r="DV78" s="200"/>
      <c r="DW78" s="200"/>
      <c r="DX78" s="200"/>
      <c r="DY78" s="200"/>
      <c r="DZ78" s="200"/>
      <c r="EA78" s="200"/>
      <c r="EB78" s="200"/>
      <c r="EC78" s="200"/>
      <c r="ED78" s="200"/>
      <c r="EE78" s="200"/>
      <c r="EF78" s="200"/>
      <c r="EG78" s="200"/>
      <c r="EH78" s="200"/>
      <c r="EI78" s="200"/>
      <c r="EJ78" s="200"/>
      <c r="EK78" s="200"/>
      <c r="EL78" s="200"/>
      <c r="EM78" s="200"/>
      <c r="EN78" s="200"/>
      <c r="EO78" s="200"/>
    </row>
    <row r="79" spans="1:145" s="178" customFormat="1" ht="12" customHeight="1" x14ac:dyDescent="0.2">
      <c r="A79" s="200" t="s">
        <v>114</v>
      </c>
      <c r="B79" s="200"/>
      <c r="C79" s="210">
        <v>42837</v>
      </c>
      <c r="D79" s="204"/>
      <c r="E79" s="254">
        <v>554539</v>
      </c>
      <c r="F79" s="254">
        <v>4479385</v>
      </c>
      <c r="G79" s="204"/>
      <c r="H79" s="235">
        <v>10.199999999999999</v>
      </c>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14" t="s">
        <v>68</v>
      </c>
      <c r="AK79" s="199"/>
      <c r="AL79" s="199"/>
      <c r="AM79" s="199"/>
      <c r="AN79" s="197"/>
      <c r="AO79" s="197"/>
      <c r="AP79" s="197" t="s">
        <v>113</v>
      </c>
      <c r="AQ79" s="199"/>
      <c r="AR79" s="199"/>
      <c r="AS79" s="203">
        <v>2</v>
      </c>
      <c r="AT79" s="251" t="s">
        <v>914</v>
      </c>
      <c r="AU79" s="209" t="s">
        <v>910</v>
      </c>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c r="EN79" s="200"/>
      <c r="EO79" s="200"/>
    </row>
    <row r="80" spans="1:145" s="178" customFormat="1" ht="12" customHeight="1" x14ac:dyDescent="0.2">
      <c r="A80" s="249" t="s">
        <v>80</v>
      </c>
      <c r="B80" s="200"/>
      <c r="C80" s="210">
        <v>42651</v>
      </c>
      <c r="D80" s="204"/>
      <c r="E80" s="255">
        <v>554652.04790477001</v>
      </c>
      <c r="F80" s="255">
        <v>4469794.7056991896</v>
      </c>
      <c r="G80" s="204"/>
      <c r="H80" s="235">
        <v>14.5</v>
      </c>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14" t="s">
        <v>68</v>
      </c>
      <c r="AK80" s="199"/>
      <c r="AL80" s="199"/>
      <c r="AM80" s="199"/>
      <c r="AN80" s="197"/>
      <c r="AO80" s="197"/>
      <c r="AP80" s="197" t="s">
        <v>12</v>
      </c>
      <c r="AQ80" s="199"/>
      <c r="AR80" s="199"/>
      <c r="AS80" s="203">
        <v>2</v>
      </c>
      <c r="AT80" s="251" t="s">
        <v>914</v>
      </c>
      <c r="AU80" s="209" t="s">
        <v>910</v>
      </c>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c r="EN80" s="200"/>
      <c r="EO80" s="200"/>
    </row>
    <row r="81" spans="1:145" s="178" customFormat="1" ht="12" customHeight="1" x14ac:dyDescent="0.2">
      <c r="A81" s="200" t="s">
        <v>117</v>
      </c>
      <c r="B81" s="200"/>
      <c r="C81" s="210">
        <v>42837</v>
      </c>
      <c r="D81" s="204"/>
      <c r="E81" s="254">
        <v>556129</v>
      </c>
      <c r="F81" s="254">
        <v>4469647</v>
      </c>
      <c r="G81" s="204"/>
      <c r="H81" s="235">
        <v>14.9</v>
      </c>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14" t="s">
        <v>68</v>
      </c>
      <c r="AK81" s="199"/>
      <c r="AL81" s="199"/>
      <c r="AM81" s="199"/>
      <c r="AN81" s="197"/>
      <c r="AO81" s="197"/>
      <c r="AP81" s="197" t="s">
        <v>28</v>
      </c>
      <c r="AQ81" s="199"/>
      <c r="AR81" s="199"/>
      <c r="AS81" s="203">
        <v>2</v>
      </c>
      <c r="AT81" s="251" t="s">
        <v>914</v>
      </c>
      <c r="AU81" s="209" t="s">
        <v>910</v>
      </c>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row>
    <row r="82" spans="1:145" s="178" customFormat="1" ht="12" customHeight="1" x14ac:dyDescent="0.2">
      <c r="A82" s="200" t="s">
        <v>118</v>
      </c>
      <c r="B82" s="200"/>
      <c r="C82" s="210">
        <v>42837</v>
      </c>
      <c r="D82" s="204"/>
      <c r="E82" s="254">
        <v>557550</v>
      </c>
      <c r="F82" s="254">
        <v>4469967</v>
      </c>
      <c r="G82" s="204"/>
      <c r="H82" s="235" t="s">
        <v>110</v>
      </c>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14" t="s">
        <v>68</v>
      </c>
      <c r="AK82" s="199"/>
      <c r="AL82" s="199"/>
      <c r="AM82" s="199"/>
      <c r="AN82" s="197"/>
      <c r="AO82" s="197"/>
      <c r="AP82" s="197" t="s">
        <v>41</v>
      </c>
      <c r="AQ82" s="199"/>
      <c r="AR82" s="199"/>
      <c r="AS82" s="203">
        <v>2</v>
      </c>
      <c r="AT82" s="251" t="s">
        <v>914</v>
      </c>
      <c r="AU82" s="209" t="s">
        <v>910</v>
      </c>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DO82" s="200"/>
      <c r="DP82" s="200"/>
      <c r="DQ82" s="200"/>
      <c r="DR82" s="200"/>
      <c r="DS82" s="200"/>
      <c r="DT82" s="200"/>
      <c r="DU82" s="200"/>
      <c r="DV82" s="200"/>
      <c r="DW82" s="200"/>
      <c r="DX82" s="200"/>
      <c r="DY82" s="200"/>
      <c r="DZ82" s="200"/>
      <c r="EA82" s="200"/>
      <c r="EB82" s="200"/>
      <c r="EC82" s="200"/>
      <c r="ED82" s="200"/>
      <c r="EE82" s="200"/>
      <c r="EF82" s="200"/>
      <c r="EG82" s="200"/>
      <c r="EH82" s="200"/>
      <c r="EI82" s="200"/>
      <c r="EJ82" s="200"/>
      <c r="EK82" s="200"/>
      <c r="EL82" s="200"/>
      <c r="EM82" s="200"/>
      <c r="EN82" s="200"/>
      <c r="EO82" s="200"/>
    </row>
    <row r="83" spans="1:145" s="178" customFormat="1" ht="12" customHeight="1" x14ac:dyDescent="0.2">
      <c r="A83" s="200" t="s">
        <v>119</v>
      </c>
      <c r="B83" s="200"/>
      <c r="C83" s="210">
        <v>42837</v>
      </c>
      <c r="D83" s="204"/>
      <c r="E83" s="254">
        <v>557792</v>
      </c>
      <c r="F83" s="254">
        <v>4470609</v>
      </c>
      <c r="G83" s="204"/>
      <c r="H83" s="235">
        <v>12</v>
      </c>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14" t="s">
        <v>68</v>
      </c>
      <c r="AK83" s="199"/>
      <c r="AL83" s="199"/>
      <c r="AM83" s="199"/>
      <c r="AN83" s="197"/>
      <c r="AO83" s="197"/>
      <c r="AP83" s="197" t="s">
        <v>31</v>
      </c>
      <c r="AQ83" s="199"/>
      <c r="AR83" s="199"/>
      <c r="AS83" s="203">
        <v>2</v>
      </c>
      <c r="AT83" s="251" t="s">
        <v>914</v>
      </c>
      <c r="AU83" s="209" t="s">
        <v>910</v>
      </c>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c r="EI83" s="200"/>
      <c r="EJ83" s="200"/>
      <c r="EK83" s="200"/>
      <c r="EL83" s="200"/>
      <c r="EM83" s="200"/>
      <c r="EN83" s="200"/>
      <c r="EO83" s="200"/>
    </row>
    <row r="84" spans="1:145" s="178" customFormat="1" x14ac:dyDescent="0.2">
      <c r="A84" s="211" t="s">
        <v>91</v>
      </c>
      <c r="B84" s="200"/>
      <c r="C84" s="210">
        <v>42651</v>
      </c>
      <c r="D84" s="204"/>
      <c r="E84" s="255">
        <v>559990</v>
      </c>
      <c r="F84" s="255">
        <v>4472810</v>
      </c>
      <c r="G84" s="204"/>
      <c r="H84" s="235" t="s">
        <v>79</v>
      </c>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14" t="s">
        <v>68</v>
      </c>
      <c r="AK84" s="199"/>
      <c r="AL84" s="199"/>
      <c r="AM84" s="199"/>
      <c r="AN84" s="197"/>
      <c r="AO84" s="197"/>
      <c r="AP84" s="197" t="s">
        <v>92</v>
      </c>
      <c r="AQ84" s="199"/>
      <c r="AR84" s="199"/>
      <c r="AS84" s="203">
        <v>2</v>
      </c>
      <c r="AT84" s="251" t="s">
        <v>914</v>
      </c>
      <c r="AU84" s="209" t="s">
        <v>910</v>
      </c>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200"/>
      <c r="DG84" s="200"/>
      <c r="DH84" s="200"/>
      <c r="DI84" s="200"/>
      <c r="DJ84" s="200"/>
      <c r="DK84" s="200"/>
      <c r="DL84" s="200"/>
      <c r="DM84" s="200"/>
      <c r="DN84" s="200"/>
      <c r="DO84" s="200"/>
      <c r="DP84" s="200"/>
      <c r="DQ84" s="200"/>
      <c r="DR84" s="200"/>
      <c r="DS84" s="200"/>
      <c r="DT84" s="200"/>
      <c r="DU84" s="200"/>
      <c r="DV84" s="200"/>
      <c r="DW84" s="200"/>
      <c r="DX84" s="200"/>
      <c r="DY84" s="200"/>
      <c r="DZ84" s="200"/>
      <c r="EA84" s="200"/>
      <c r="EB84" s="200"/>
      <c r="EC84" s="200"/>
      <c r="ED84" s="200"/>
      <c r="EE84" s="200"/>
      <c r="EF84" s="200"/>
      <c r="EG84" s="200"/>
      <c r="EH84" s="200"/>
      <c r="EI84" s="200"/>
      <c r="EJ84" s="200"/>
      <c r="EK84" s="200"/>
      <c r="EL84" s="200"/>
      <c r="EM84" s="200"/>
      <c r="EN84" s="200"/>
      <c r="EO84" s="200"/>
    </row>
    <row r="85" spans="1:145" s="178" customFormat="1" x14ac:dyDescent="0.2">
      <c r="A85" s="249" t="s">
        <v>99</v>
      </c>
      <c r="B85" s="200"/>
      <c r="C85" s="210">
        <v>42652</v>
      </c>
      <c r="D85" s="204"/>
      <c r="E85" s="254">
        <v>561965</v>
      </c>
      <c r="F85" s="254">
        <v>4479699</v>
      </c>
      <c r="G85" s="204"/>
      <c r="H85" s="235">
        <v>14.8</v>
      </c>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14" t="s">
        <v>68</v>
      </c>
      <c r="AK85" s="199"/>
      <c r="AL85" s="199"/>
      <c r="AM85" s="199"/>
      <c r="AN85" s="197"/>
      <c r="AO85" s="197"/>
      <c r="AP85" s="197" t="s">
        <v>12</v>
      </c>
      <c r="AQ85" s="199"/>
      <c r="AR85" s="199"/>
      <c r="AS85" s="203">
        <v>2</v>
      </c>
      <c r="AT85" s="251" t="s">
        <v>914</v>
      </c>
      <c r="AU85" s="209" t="s">
        <v>910</v>
      </c>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200"/>
      <c r="DC85" s="200"/>
      <c r="DD85" s="200"/>
      <c r="DE85" s="200"/>
      <c r="DF85" s="200"/>
      <c r="DG85" s="200"/>
      <c r="DH85" s="200"/>
      <c r="DI85" s="200"/>
      <c r="DJ85" s="200"/>
      <c r="DK85" s="200"/>
      <c r="DL85" s="200"/>
      <c r="DM85" s="200"/>
      <c r="DN85" s="200"/>
      <c r="DO85" s="200"/>
      <c r="DP85" s="200"/>
      <c r="DQ85" s="200"/>
      <c r="DR85" s="200"/>
      <c r="DS85" s="200"/>
      <c r="DT85" s="200"/>
      <c r="DU85" s="200"/>
      <c r="DV85" s="200"/>
      <c r="DW85" s="200"/>
      <c r="DX85" s="200"/>
      <c r="DY85" s="200"/>
      <c r="DZ85" s="200"/>
      <c r="EA85" s="200"/>
      <c r="EB85" s="200"/>
      <c r="EC85" s="200"/>
      <c r="ED85" s="200"/>
      <c r="EE85" s="200"/>
      <c r="EF85" s="200"/>
      <c r="EG85" s="200"/>
      <c r="EH85" s="200"/>
      <c r="EI85" s="200"/>
      <c r="EJ85" s="200"/>
      <c r="EK85" s="200"/>
      <c r="EL85" s="200"/>
      <c r="EM85" s="200"/>
      <c r="EN85" s="200"/>
      <c r="EO85" s="200"/>
    </row>
    <row r="86" spans="1:145" s="178" customFormat="1" x14ac:dyDescent="0.2">
      <c r="A86" s="249" t="s">
        <v>102</v>
      </c>
      <c r="B86" s="200"/>
      <c r="C86" s="210">
        <v>42652</v>
      </c>
      <c r="D86" s="204"/>
      <c r="E86" s="254">
        <v>565771</v>
      </c>
      <c r="F86" s="254">
        <v>4481786</v>
      </c>
      <c r="G86" s="204"/>
      <c r="H86" s="235">
        <v>12.6</v>
      </c>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14" t="s">
        <v>68</v>
      </c>
      <c r="AK86" s="199"/>
      <c r="AL86" s="199"/>
      <c r="AM86" s="199"/>
      <c r="AN86" s="197"/>
      <c r="AO86" s="197"/>
      <c r="AP86" s="197" t="s">
        <v>28</v>
      </c>
      <c r="AQ86" s="199"/>
      <c r="AR86" s="199"/>
      <c r="AS86" s="203">
        <v>2</v>
      </c>
      <c r="AT86" s="251" t="s">
        <v>914</v>
      </c>
      <c r="AU86" s="209" t="s">
        <v>910</v>
      </c>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H86" s="200"/>
      <c r="CI86" s="200"/>
      <c r="CJ86" s="200"/>
      <c r="CK86" s="200"/>
      <c r="CL86" s="200"/>
      <c r="CM86" s="200"/>
      <c r="CN86" s="200"/>
      <c r="CO86" s="200"/>
      <c r="CP86" s="200"/>
      <c r="CQ86" s="200"/>
      <c r="CR86" s="200"/>
      <c r="CS86" s="200"/>
      <c r="CT86" s="200"/>
      <c r="CU86" s="200"/>
      <c r="CV86" s="200"/>
      <c r="CW86" s="200"/>
      <c r="CX86" s="200"/>
      <c r="CY86" s="200"/>
      <c r="CZ86" s="200"/>
      <c r="DA86" s="200"/>
      <c r="DB86" s="200"/>
      <c r="DC86" s="200"/>
      <c r="DD86" s="200"/>
      <c r="DE86" s="200"/>
      <c r="DF86" s="200"/>
      <c r="DG86" s="200"/>
      <c r="DH86" s="200"/>
      <c r="DI86" s="200"/>
      <c r="DJ86" s="200"/>
      <c r="DK86" s="200"/>
      <c r="DL86" s="200"/>
      <c r="DM86" s="200"/>
      <c r="DN86" s="200"/>
      <c r="DO86" s="200"/>
      <c r="DP86" s="200"/>
      <c r="DQ86" s="200"/>
      <c r="DR86" s="200"/>
      <c r="DS86" s="200"/>
      <c r="DT86" s="200"/>
      <c r="DU86" s="200"/>
      <c r="DV86" s="200"/>
      <c r="DW86" s="200"/>
      <c r="DX86" s="200"/>
      <c r="DY86" s="200"/>
      <c r="DZ86" s="200"/>
      <c r="EA86" s="200"/>
      <c r="EB86" s="200"/>
      <c r="EC86" s="200"/>
      <c r="ED86" s="200"/>
      <c r="EE86" s="200"/>
      <c r="EF86" s="200"/>
      <c r="EG86" s="200"/>
      <c r="EH86" s="200"/>
      <c r="EI86" s="200"/>
      <c r="EJ86" s="200"/>
      <c r="EK86" s="200"/>
      <c r="EL86" s="200"/>
      <c r="EM86" s="200"/>
      <c r="EN86" s="200"/>
      <c r="EO86" s="200"/>
    </row>
    <row r="87" spans="1:145" s="178" customFormat="1" x14ac:dyDescent="0.2">
      <c r="A87" s="258" t="s">
        <v>674</v>
      </c>
      <c r="B87" s="259"/>
      <c r="C87" s="260">
        <v>25521</v>
      </c>
      <c r="D87" s="261" t="s">
        <v>675</v>
      </c>
      <c r="E87" s="261">
        <v>309067</v>
      </c>
      <c r="F87" s="261">
        <v>4480996</v>
      </c>
      <c r="G87" s="261"/>
      <c r="H87" s="262"/>
      <c r="I87" s="262"/>
      <c r="J87" s="263"/>
      <c r="K87" s="262"/>
      <c r="L87" s="264">
        <v>15.03668</v>
      </c>
      <c r="M87" s="263"/>
      <c r="N87" s="263">
        <v>32</v>
      </c>
      <c r="O87" s="265">
        <v>5</v>
      </c>
      <c r="P87" s="266"/>
      <c r="Q87" s="212"/>
      <c r="R87" s="263">
        <v>20</v>
      </c>
      <c r="S87" s="267"/>
      <c r="T87" s="263"/>
      <c r="U87" s="263">
        <v>128</v>
      </c>
      <c r="V87" s="263"/>
      <c r="W87" s="263"/>
      <c r="X87" s="212"/>
      <c r="Y87" s="212"/>
      <c r="Z87" s="212"/>
      <c r="AA87" s="263"/>
      <c r="AB87" s="212"/>
      <c r="AC87" s="263"/>
      <c r="AD87" s="212"/>
      <c r="AE87" s="263"/>
      <c r="AF87" s="263" t="s">
        <v>278</v>
      </c>
      <c r="AG87" s="263"/>
      <c r="AH87" s="260"/>
      <c r="AI87" s="268" t="s">
        <v>27</v>
      </c>
      <c r="AJ87" s="269" t="s">
        <v>676</v>
      </c>
      <c r="AK87" s="218" t="s">
        <v>677</v>
      </c>
      <c r="AL87" s="218" t="s">
        <v>678</v>
      </c>
      <c r="AM87" s="299">
        <v>16</v>
      </c>
      <c r="AN87" s="299" t="s">
        <v>671</v>
      </c>
      <c r="AO87" s="299" t="s">
        <v>386</v>
      </c>
      <c r="AP87" s="300" t="s">
        <v>28</v>
      </c>
      <c r="AQ87" s="217"/>
      <c r="AR87" s="217"/>
      <c r="AS87" s="270">
        <v>3</v>
      </c>
      <c r="AT87" s="271" t="s">
        <v>915</v>
      </c>
      <c r="AU87" s="220" t="s">
        <v>672</v>
      </c>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0"/>
      <c r="BZ87" s="200"/>
      <c r="CA87" s="200"/>
      <c r="CB87" s="200"/>
      <c r="CC87" s="200"/>
      <c r="CD87" s="200"/>
      <c r="CE87" s="200"/>
      <c r="CF87" s="200"/>
      <c r="CG87" s="200"/>
      <c r="CH87" s="200"/>
      <c r="CI87" s="200"/>
      <c r="CJ87" s="200"/>
      <c r="CK87" s="200"/>
      <c r="CL87" s="200"/>
      <c r="CM87" s="200"/>
      <c r="CN87" s="200"/>
      <c r="CO87" s="200"/>
      <c r="CP87" s="200"/>
      <c r="CQ87" s="200"/>
      <c r="CR87" s="200"/>
      <c r="CS87" s="200"/>
      <c r="CT87" s="200"/>
      <c r="CU87" s="200"/>
      <c r="CV87" s="200"/>
      <c r="CW87" s="200"/>
      <c r="CX87" s="200"/>
      <c r="CY87" s="200"/>
      <c r="CZ87" s="200"/>
      <c r="DA87" s="200"/>
      <c r="DB87" s="200"/>
      <c r="DC87" s="200"/>
      <c r="DD87" s="200"/>
      <c r="DE87" s="200"/>
      <c r="DF87" s="200"/>
      <c r="DG87" s="200"/>
      <c r="DH87" s="200"/>
      <c r="DI87" s="200"/>
      <c r="DJ87" s="200"/>
      <c r="DK87" s="200"/>
      <c r="DL87" s="200"/>
      <c r="DM87" s="200"/>
      <c r="DN87" s="200"/>
      <c r="DO87" s="200"/>
      <c r="DP87" s="200"/>
      <c r="DQ87" s="200"/>
      <c r="DR87" s="200"/>
      <c r="DS87" s="200"/>
      <c r="DT87" s="200"/>
      <c r="DU87" s="200"/>
      <c r="DV87" s="200"/>
      <c r="DW87" s="200"/>
      <c r="DX87" s="200"/>
      <c r="DY87" s="200"/>
      <c r="DZ87" s="200"/>
      <c r="EA87" s="200"/>
      <c r="EB87" s="200"/>
      <c r="EC87" s="200"/>
      <c r="ED87" s="200"/>
      <c r="EE87" s="200"/>
      <c r="EF87" s="200"/>
      <c r="EG87" s="200"/>
      <c r="EH87" s="200"/>
      <c r="EI87" s="200"/>
      <c r="EJ87" s="200"/>
      <c r="EK87" s="200"/>
      <c r="EL87" s="200"/>
      <c r="EM87" s="200"/>
    </row>
    <row r="88" spans="1:145" s="178" customFormat="1" x14ac:dyDescent="0.2">
      <c r="A88" s="272" t="s">
        <v>685</v>
      </c>
      <c r="B88" s="273"/>
      <c r="C88" s="260">
        <v>39036</v>
      </c>
      <c r="D88" s="261" t="s">
        <v>686</v>
      </c>
      <c r="E88" s="274">
        <v>309597</v>
      </c>
      <c r="F88" s="274">
        <v>4478496</v>
      </c>
      <c r="G88" s="275"/>
      <c r="H88" s="263">
        <v>7.9</v>
      </c>
      <c r="I88" s="263"/>
      <c r="J88" s="263">
        <v>8.69</v>
      </c>
      <c r="K88" s="263"/>
      <c r="L88" s="264">
        <v>47</v>
      </c>
      <c r="M88" s="263">
        <v>7.3</v>
      </c>
      <c r="N88" s="263">
        <v>59</v>
      </c>
      <c r="O88" s="265">
        <v>15</v>
      </c>
      <c r="P88" s="266">
        <v>30</v>
      </c>
      <c r="Q88" s="212"/>
      <c r="R88" s="262">
        <v>37</v>
      </c>
      <c r="S88" s="267">
        <v>0.42</v>
      </c>
      <c r="T88" s="263">
        <v>48</v>
      </c>
      <c r="U88" s="263">
        <v>212</v>
      </c>
      <c r="V88" s="263">
        <v>19</v>
      </c>
      <c r="W88" s="263"/>
      <c r="X88" s="212"/>
      <c r="Y88" s="212"/>
      <c r="Z88" s="212"/>
      <c r="AA88" s="263"/>
      <c r="AB88" s="212"/>
      <c r="AC88" s="263"/>
      <c r="AD88" s="212"/>
      <c r="AE88" s="263">
        <v>560</v>
      </c>
      <c r="AF88" s="263"/>
      <c r="AG88" s="263"/>
      <c r="AH88" s="260"/>
      <c r="AI88" s="268" t="s">
        <v>27</v>
      </c>
      <c r="AJ88" s="269" t="s">
        <v>676</v>
      </c>
      <c r="AK88" s="218" t="s">
        <v>677</v>
      </c>
      <c r="AL88" s="218" t="s">
        <v>678</v>
      </c>
      <c r="AM88" s="301">
        <v>27</v>
      </c>
      <c r="AN88" s="302" t="s">
        <v>671</v>
      </c>
      <c r="AO88" s="302" t="s">
        <v>76</v>
      </c>
      <c r="AP88" s="303" t="s">
        <v>688</v>
      </c>
      <c r="AQ88" s="217"/>
      <c r="AR88" s="217"/>
      <c r="AS88" s="270">
        <v>3</v>
      </c>
      <c r="AT88" s="271" t="s">
        <v>915</v>
      </c>
      <c r="AU88" s="220" t="s">
        <v>672</v>
      </c>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c r="BY88" s="200"/>
      <c r="BZ88" s="200"/>
      <c r="CA88" s="200"/>
      <c r="CB88" s="200"/>
      <c r="CC88" s="200"/>
      <c r="CD88" s="200"/>
      <c r="CE88" s="200"/>
      <c r="CF88" s="200"/>
      <c r="CG88" s="200"/>
      <c r="CH88" s="200"/>
      <c r="CI88" s="200"/>
      <c r="CJ88" s="200"/>
      <c r="CK88" s="200"/>
      <c r="CL88" s="200"/>
      <c r="CM88" s="200"/>
      <c r="CN88" s="200"/>
      <c r="CO88" s="200"/>
      <c r="CP88" s="200"/>
      <c r="CQ88" s="200"/>
      <c r="CR88" s="200"/>
      <c r="CS88" s="200"/>
      <c r="CT88" s="200"/>
      <c r="CU88" s="200"/>
      <c r="CV88" s="200"/>
      <c r="CW88" s="200"/>
      <c r="CX88" s="200"/>
      <c r="CY88" s="200"/>
      <c r="CZ88" s="200"/>
      <c r="DA88" s="200"/>
      <c r="DB88" s="200"/>
      <c r="DC88" s="200"/>
      <c r="DD88" s="200"/>
      <c r="DE88" s="200"/>
      <c r="DF88" s="200"/>
      <c r="DG88" s="200"/>
      <c r="DH88" s="200"/>
      <c r="DI88" s="200"/>
      <c r="DJ88" s="200"/>
      <c r="DK88" s="200"/>
      <c r="DL88" s="200"/>
      <c r="DM88" s="200"/>
      <c r="DN88" s="200"/>
      <c r="DO88" s="200"/>
      <c r="DP88" s="200"/>
      <c r="DQ88" s="200"/>
      <c r="DR88" s="200"/>
      <c r="DS88" s="200"/>
      <c r="DT88" s="200"/>
      <c r="DU88" s="200"/>
      <c r="DV88" s="200"/>
      <c r="DW88" s="200"/>
      <c r="DX88" s="200"/>
      <c r="DY88" s="200"/>
      <c r="DZ88" s="200"/>
      <c r="EA88" s="200"/>
      <c r="EB88" s="200"/>
      <c r="EC88" s="200"/>
      <c r="ED88" s="200"/>
      <c r="EE88" s="200"/>
      <c r="EF88" s="200"/>
      <c r="EG88" s="200"/>
      <c r="EH88" s="200"/>
      <c r="EI88" s="200"/>
      <c r="EJ88" s="200"/>
      <c r="EK88" s="200"/>
      <c r="EL88" s="200"/>
      <c r="EM88" s="200"/>
    </row>
    <row r="89" spans="1:145" s="178" customFormat="1" x14ac:dyDescent="0.2">
      <c r="A89" s="272" t="s">
        <v>774</v>
      </c>
      <c r="B89" s="273"/>
      <c r="C89" s="260">
        <v>39046</v>
      </c>
      <c r="D89" s="261" t="s">
        <v>775</v>
      </c>
      <c r="E89" s="274">
        <v>310152</v>
      </c>
      <c r="F89" s="274">
        <v>4473548</v>
      </c>
      <c r="G89" s="275"/>
      <c r="H89" s="263">
        <v>13.7</v>
      </c>
      <c r="I89" s="263"/>
      <c r="J89" s="263">
        <v>7.65</v>
      </c>
      <c r="K89" s="263"/>
      <c r="L89" s="276">
        <v>56</v>
      </c>
      <c r="M89" s="263">
        <v>12</v>
      </c>
      <c r="N89" s="263">
        <v>68</v>
      </c>
      <c r="O89" s="265">
        <v>19</v>
      </c>
      <c r="P89" s="266">
        <v>36.999221734228556</v>
      </c>
      <c r="Q89" s="212"/>
      <c r="R89" s="262">
        <v>52</v>
      </c>
      <c r="S89" s="267">
        <v>0.2</v>
      </c>
      <c r="T89" s="263">
        <v>50</v>
      </c>
      <c r="U89" s="263">
        <v>290</v>
      </c>
      <c r="V89" s="263"/>
      <c r="W89" s="263"/>
      <c r="X89" s="212"/>
      <c r="Y89" s="212"/>
      <c r="Z89" s="212"/>
      <c r="AA89" s="263"/>
      <c r="AB89" s="212"/>
      <c r="AC89" s="263"/>
      <c r="AD89" s="212"/>
      <c r="AE89" s="263">
        <v>700</v>
      </c>
      <c r="AF89" s="263">
        <v>-14.7</v>
      </c>
      <c r="AG89" s="263">
        <v>-114</v>
      </c>
      <c r="AH89" s="260"/>
      <c r="AI89" s="268" t="s">
        <v>27</v>
      </c>
      <c r="AJ89" s="269" t="s">
        <v>676</v>
      </c>
      <c r="AK89" s="218" t="s">
        <v>682</v>
      </c>
      <c r="AL89" s="218" t="s">
        <v>678</v>
      </c>
      <c r="AM89" s="301">
        <v>11</v>
      </c>
      <c r="AN89" s="302" t="s">
        <v>671</v>
      </c>
      <c r="AO89" s="302" t="s">
        <v>76</v>
      </c>
      <c r="AP89" s="303" t="s">
        <v>28</v>
      </c>
      <c r="AQ89" s="217"/>
      <c r="AR89" s="217"/>
      <c r="AS89" s="270">
        <v>3</v>
      </c>
      <c r="AT89" s="271" t="s">
        <v>915</v>
      </c>
      <c r="AU89" s="220" t="s">
        <v>672</v>
      </c>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0"/>
      <c r="DM89" s="200"/>
      <c r="DN89" s="200"/>
      <c r="DO89" s="200"/>
      <c r="DP89" s="200"/>
      <c r="DQ89" s="200"/>
      <c r="DR89" s="200"/>
      <c r="DS89" s="200"/>
      <c r="DT89" s="200"/>
      <c r="DU89" s="200"/>
      <c r="DV89" s="200"/>
      <c r="DW89" s="200"/>
      <c r="DX89" s="200"/>
      <c r="DY89" s="200"/>
      <c r="DZ89" s="200"/>
      <c r="EA89" s="200"/>
      <c r="EB89" s="200"/>
      <c r="EC89" s="200"/>
      <c r="ED89" s="200"/>
      <c r="EE89" s="200"/>
      <c r="EF89" s="200"/>
      <c r="EG89" s="200"/>
      <c r="EH89" s="200"/>
      <c r="EI89" s="200"/>
      <c r="EJ89" s="200"/>
      <c r="EK89" s="200"/>
      <c r="EL89" s="200"/>
      <c r="EM89" s="200"/>
    </row>
    <row r="90" spans="1:145" s="178" customFormat="1" x14ac:dyDescent="0.2">
      <c r="A90" s="272" t="s">
        <v>728</v>
      </c>
      <c r="B90" s="273"/>
      <c r="C90" s="260">
        <v>39046</v>
      </c>
      <c r="D90" s="261" t="s">
        <v>729</v>
      </c>
      <c r="E90" s="214">
        <v>322968</v>
      </c>
      <c r="F90" s="214">
        <v>4457824</v>
      </c>
      <c r="G90" s="275"/>
      <c r="H90" s="263" t="s">
        <v>730</v>
      </c>
      <c r="I90" s="263"/>
      <c r="J90" s="263">
        <v>7.78</v>
      </c>
      <c r="K90" s="263"/>
      <c r="L90" s="276">
        <v>43</v>
      </c>
      <c r="M90" s="263">
        <v>4.2</v>
      </c>
      <c r="N90" s="263">
        <v>64</v>
      </c>
      <c r="O90" s="265">
        <v>11</v>
      </c>
      <c r="P90" s="266">
        <v>27.811251000000002</v>
      </c>
      <c r="Q90" s="212"/>
      <c r="R90" s="262">
        <v>56</v>
      </c>
      <c r="S90" s="267">
        <v>0.2</v>
      </c>
      <c r="T90" s="263">
        <v>47</v>
      </c>
      <c r="U90" s="263">
        <v>200</v>
      </c>
      <c r="V90" s="263"/>
      <c r="W90" s="263"/>
      <c r="X90" s="212"/>
      <c r="Y90" s="212"/>
      <c r="Z90" s="212"/>
      <c r="AA90" s="263"/>
      <c r="AB90" s="212"/>
      <c r="AC90" s="263"/>
      <c r="AD90" s="212"/>
      <c r="AE90" s="263">
        <v>580</v>
      </c>
      <c r="AF90" s="263">
        <v>-15</v>
      </c>
      <c r="AG90" s="263">
        <v>-117</v>
      </c>
      <c r="AH90" s="260"/>
      <c r="AI90" s="268" t="s">
        <v>27</v>
      </c>
      <c r="AJ90" s="269" t="s">
        <v>676</v>
      </c>
      <c r="AK90" s="302" t="s">
        <v>731</v>
      </c>
      <c r="AL90" s="302" t="s">
        <v>692</v>
      </c>
      <c r="AM90" s="302" t="s">
        <v>732</v>
      </c>
      <c r="AN90" s="302" t="s">
        <v>671</v>
      </c>
      <c r="AO90" s="302" t="s">
        <v>285</v>
      </c>
      <c r="AP90" s="303" t="s">
        <v>28</v>
      </c>
      <c r="AQ90" s="217"/>
      <c r="AR90" s="217"/>
      <c r="AS90" s="270">
        <v>3</v>
      </c>
      <c r="AT90" s="271" t="s">
        <v>915</v>
      </c>
      <c r="AU90" s="220" t="s">
        <v>672</v>
      </c>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0"/>
      <c r="DD90" s="200"/>
      <c r="DE90" s="200"/>
      <c r="DF90" s="200"/>
      <c r="DG90" s="200"/>
      <c r="DH90" s="200"/>
      <c r="DI90" s="200"/>
      <c r="DJ90" s="200"/>
      <c r="DK90" s="200"/>
      <c r="DL90" s="200"/>
      <c r="DM90" s="200"/>
      <c r="DN90" s="200"/>
      <c r="DO90" s="200"/>
      <c r="DP90" s="200"/>
      <c r="DQ90" s="200"/>
      <c r="DR90" s="200"/>
      <c r="DS90" s="200"/>
      <c r="DT90" s="200"/>
      <c r="DU90" s="200"/>
      <c r="DV90" s="200"/>
      <c r="DW90" s="200"/>
      <c r="DX90" s="200"/>
      <c r="DY90" s="200"/>
      <c r="DZ90" s="200"/>
      <c r="EA90" s="200"/>
      <c r="EB90" s="200"/>
      <c r="EC90" s="200"/>
      <c r="ED90" s="200"/>
      <c r="EE90" s="200"/>
      <c r="EF90" s="200"/>
      <c r="EG90" s="200"/>
      <c r="EH90" s="200"/>
      <c r="EI90" s="200"/>
      <c r="EJ90" s="200"/>
      <c r="EK90" s="200"/>
      <c r="EL90" s="200"/>
      <c r="EM90" s="200"/>
    </row>
    <row r="91" spans="1:145" s="178" customFormat="1" x14ac:dyDescent="0.2">
      <c r="A91" s="277" t="s">
        <v>689</v>
      </c>
      <c r="B91" s="278"/>
      <c r="C91" s="279">
        <v>39028</v>
      </c>
      <c r="D91" s="214" t="s">
        <v>690</v>
      </c>
      <c r="E91" s="214">
        <v>325065</v>
      </c>
      <c r="F91" s="214">
        <v>4442298</v>
      </c>
      <c r="G91" s="280"/>
      <c r="H91" s="281"/>
      <c r="I91" s="281"/>
      <c r="J91" s="281"/>
      <c r="K91" s="281"/>
      <c r="L91" s="268">
        <v>78</v>
      </c>
      <c r="M91" s="281">
        <v>3.6</v>
      </c>
      <c r="N91" s="281">
        <v>85</v>
      </c>
      <c r="O91" s="282">
        <v>14</v>
      </c>
      <c r="P91" s="283">
        <v>19.999579315799217</v>
      </c>
      <c r="Q91" s="212"/>
      <c r="R91" s="212">
        <v>76</v>
      </c>
      <c r="S91" s="284">
        <v>1.1000000000000001</v>
      </c>
      <c r="T91" s="281">
        <v>130</v>
      </c>
      <c r="U91" s="281">
        <v>200</v>
      </c>
      <c r="V91" s="281"/>
      <c r="W91" s="281"/>
      <c r="X91" s="212"/>
      <c r="Y91" s="212"/>
      <c r="Z91" s="212"/>
      <c r="AA91" s="281"/>
      <c r="AB91" s="212"/>
      <c r="AC91" s="281"/>
      <c r="AD91" s="212"/>
      <c r="AE91" s="281"/>
      <c r="AF91" s="281">
        <v>-14.3</v>
      </c>
      <c r="AG91" s="281">
        <v>-117</v>
      </c>
      <c r="AH91" s="279"/>
      <c r="AI91" s="268" t="s">
        <v>27</v>
      </c>
      <c r="AJ91" s="204" t="s">
        <v>704</v>
      </c>
      <c r="AK91" s="218" t="s">
        <v>691</v>
      </c>
      <c r="AL91" s="218" t="s">
        <v>692</v>
      </c>
      <c r="AM91" s="294">
        <v>22</v>
      </c>
      <c r="AN91" s="295" t="s">
        <v>671</v>
      </c>
      <c r="AO91" s="295" t="s">
        <v>386</v>
      </c>
      <c r="AP91" s="296" t="s">
        <v>28</v>
      </c>
      <c r="AQ91" s="217"/>
      <c r="AR91" s="217"/>
      <c r="AS91" s="270">
        <v>3</v>
      </c>
      <c r="AT91" s="271" t="s">
        <v>915</v>
      </c>
      <c r="AU91" s="220" t="s">
        <v>672</v>
      </c>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0"/>
      <c r="BY91" s="200"/>
      <c r="BZ91" s="200"/>
      <c r="CA91" s="200"/>
      <c r="CB91" s="200"/>
      <c r="CC91" s="200"/>
      <c r="CD91" s="200"/>
      <c r="CE91" s="200"/>
      <c r="CF91" s="200"/>
      <c r="CG91" s="200"/>
      <c r="CH91" s="200"/>
      <c r="CI91" s="200"/>
      <c r="CJ91" s="200"/>
      <c r="CK91" s="200"/>
      <c r="CL91" s="200"/>
      <c r="CM91" s="200"/>
      <c r="CN91" s="200"/>
      <c r="CO91" s="200"/>
      <c r="CP91" s="200"/>
      <c r="CQ91" s="200"/>
      <c r="CR91" s="200"/>
      <c r="CS91" s="200"/>
      <c r="CT91" s="200"/>
      <c r="CU91" s="200"/>
      <c r="CV91" s="200"/>
      <c r="CW91" s="200"/>
      <c r="CX91" s="200"/>
      <c r="CY91" s="200"/>
      <c r="CZ91" s="200"/>
      <c r="DA91" s="200"/>
      <c r="DB91" s="200"/>
      <c r="DC91" s="200"/>
      <c r="DD91" s="200"/>
      <c r="DE91" s="200"/>
      <c r="DF91" s="200"/>
      <c r="DG91" s="200"/>
      <c r="DH91" s="200"/>
      <c r="DI91" s="200"/>
      <c r="DJ91" s="200"/>
      <c r="DK91" s="200"/>
      <c r="DL91" s="200"/>
      <c r="DM91" s="200"/>
      <c r="DN91" s="200"/>
      <c r="DO91" s="200"/>
      <c r="DP91" s="200"/>
      <c r="DQ91" s="200"/>
      <c r="DR91" s="200"/>
      <c r="DS91" s="200"/>
      <c r="DT91" s="200"/>
      <c r="DU91" s="200"/>
      <c r="DV91" s="200"/>
      <c r="DW91" s="200"/>
      <c r="DX91" s="200"/>
      <c r="DY91" s="200"/>
      <c r="DZ91" s="200"/>
      <c r="EA91" s="200"/>
      <c r="EB91" s="200"/>
      <c r="EC91" s="200"/>
      <c r="ED91" s="200"/>
      <c r="EE91" s="200"/>
      <c r="EF91" s="200"/>
      <c r="EG91" s="200"/>
      <c r="EH91" s="200"/>
      <c r="EI91" s="200"/>
      <c r="EJ91" s="200"/>
      <c r="EK91" s="200"/>
      <c r="EL91" s="200"/>
      <c r="EM91" s="200"/>
    </row>
    <row r="92" spans="1:145" s="178" customFormat="1" x14ac:dyDescent="0.2">
      <c r="A92" s="277" t="s">
        <v>21</v>
      </c>
      <c r="B92" s="278"/>
      <c r="C92" s="279">
        <v>39036</v>
      </c>
      <c r="D92" s="214" t="s">
        <v>783</v>
      </c>
      <c r="E92" s="214">
        <v>327692</v>
      </c>
      <c r="F92" s="214">
        <v>4426366</v>
      </c>
      <c r="G92" s="214"/>
      <c r="H92" s="281"/>
      <c r="I92" s="281"/>
      <c r="J92" s="281"/>
      <c r="K92" s="281"/>
      <c r="L92" s="285">
        <v>220</v>
      </c>
      <c r="M92" s="281">
        <v>32</v>
      </c>
      <c r="N92" s="281">
        <v>29</v>
      </c>
      <c r="O92" s="282">
        <v>3.2</v>
      </c>
      <c r="P92" s="283">
        <v>51.998906221077966</v>
      </c>
      <c r="Q92" s="212"/>
      <c r="R92" s="212">
        <v>59</v>
      </c>
      <c r="S92" s="284">
        <v>0.11</v>
      </c>
      <c r="T92" s="281">
        <v>63</v>
      </c>
      <c r="U92" s="281">
        <v>520</v>
      </c>
      <c r="V92" s="281"/>
      <c r="W92" s="281"/>
      <c r="X92" s="212"/>
      <c r="Y92" s="212"/>
      <c r="Z92" s="212"/>
      <c r="AA92" s="281"/>
      <c r="AB92" s="212"/>
      <c r="AC92" s="281"/>
      <c r="AD92" s="212"/>
      <c r="AE92" s="281"/>
      <c r="AF92" s="281">
        <v>-16.399999999999999</v>
      </c>
      <c r="AG92" s="281">
        <v>-127</v>
      </c>
      <c r="AH92" s="279"/>
      <c r="AI92" s="268">
        <v>600</v>
      </c>
      <c r="AJ92" s="204" t="s">
        <v>704</v>
      </c>
      <c r="AK92" s="218" t="s">
        <v>784</v>
      </c>
      <c r="AL92" s="218" t="s">
        <v>692</v>
      </c>
      <c r="AM92" s="304">
        <v>11</v>
      </c>
      <c r="AN92" s="218" t="s">
        <v>696</v>
      </c>
      <c r="AO92" s="218" t="s">
        <v>76</v>
      </c>
      <c r="AP92" s="296" t="s">
        <v>12</v>
      </c>
      <c r="AQ92" s="217"/>
      <c r="AR92" s="217"/>
      <c r="AS92" s="270">
        <v>3</v>
      </c>
      <c r="AT92" s="271" t="s">
        <v>915</v>
      </c>
      <c r="AU92" s="220" t="s">
        <v>672</v>
      </c>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0"/>
      <c r="DC92" s="200"/>
      <c r="DD92" s="200"/>
      <c r="DE92" s="200"/>
      <c r="DF92" s="200"/>
      <c r="DG92" s="200"/>
      <c r="DH92" s="200"/>
      <c r="DI92" s="200"/>
      <c r="DJ92" s="200"/>
      <c r="DK92" s="200"/>
      <c r="DL92" s="200"/>
      <c r="DM92" s="200"/>
      <c r="DN92" s="200"/>
      <c r="DO92" s="200"/>
      <c r="DP92" s="200"/>
      <c r="DQ92" s="200"/>
      <c r="DR92" s="200"/>
      <c r="DS92" s="200"/>
      <c r="DT92" s="200"/>
      <c r="DU92" s="200"/>
      <c r="DV92" s="200"/>
      <c r="DW92" s="200"/>
      <c r="DX92" s="200"/>
      <c r="DY92" s="200"/>
      <c r="DZ92" s="200"/>
      <c r="EA92" s="200"/>
      <c r="EB92" s="200"/>
      <c r="EC92" s="200"/>
      <c r="ED92" s="200"/>
      <c r="EE92" s="200"/>
      <c r="EF92" s="200"/>
      <c r="EG92" s="200"/>
      <c r="EH92" s="200"/>
      <c r="EI92" s="200"/>
      <c r="EJ92" s="200"/>
      <c r="EK92" s="200"/>
      <c r="EL92" s="200"/>
      <c r="EM92" s="200"/>
    </row>
    <row r="93" spans="1:145" s="178" customFormat="1" x14ac:dyDescent="0.2">
      <c r="A93" s="277" t="s">
        <v>767</v>
      </c>
      <c r="B93" s="278"/>
      <c r="C93" s="279">
        <v>39035</v>
      </c>
      <c r="D93" s="214" t="s">
        <v>768</v>
      </c>
      <c r="E93" s="256">
        <v>336432</v>
      </c>
      <c r="F93" s="256">
        <v>4438554</v>
      </c>
      <c r="G93" s="280"/>
      <c r="H93" s="281"/>
      <c r="I93" s="281"/>
      <c r="J93" s="281"/>
      <c r="K93" s="281"/>
      <c r="L93" s="285">
        <v>71</v>
      </c>
      <c r="M93" s="281">
        <v>7.1</v>
      </c>
      <c r="N93" s="281">
        <v>15</v>
      </c>
      <c r="O93" s="282">
        <v>1.9</v>
      </c>
      <c r="P93" s="283">
        <v>55.998822084237815</v>
      </c>
      <c r="Q93" s="212"/>
      <c r="R93" s="212">
        <v>70</v>
      </c>
      <c r="S93" s="284">
        <v>0.73</v>
      </c>
      <c r="T93" s="281">
        <v>39</v>
      </c>
      <c r="U93" s="281">
        <v>65</v>
      </c>
      <c r="V93" s="281">
        <v>4</v>
      </c>
      <c r="W93" s="281"/>
      <c r="X93" s="212"/>
      <c r="Y93" s="212"/>
      <c r="Z93" s="212"/>
      <c r="AA93" s="281"/>
      <c r="AB93" s="212"/>
      <c r="AC93" s="281"/>
      <c r="AD93" s="212"/>
      <c r="AE93" s="281"/>
      <c r="AF93" s="281">
        <v>-17.2</v>
      </c>
      <c r="AG93" s="281">
        <v>-136</v>
      </c>
      <c r="AH93" s="279"/>
      <c r="AI93" s="285">
        <v>266</v>
      </c>
      <c r="AJ93" s="204" t="s">
        <v>704</v>
      </c>
      <c r="AK93" s="218" t="s">
        <v>691</v>
      </c>
      <c r="AL93" s="218" t="s">
        <v>695</v>
      </c>
      <c r="AM93" s="294">
        <v>35</v>
      </c>
      <c r="AN93" s="295" t="s">
        <v>671</v>
      </c>
      <c r="AO93" s="295" t="s">
        <v>386</v>
      </c>
      <c r="AP93" s="296" t="s">
        <v>12</v>
      </c>
      <c r="AQ93" s="217" t="s">
        <v>769</v>
      </c>
      <c r="AR93" s="217"/>
      <c r="AS93" s="270">
        <v>3</v>
      </c>
      <c r="AT93" s="271" t="s">
        <v>915</v>
      </c>
      <c r="AU93" s="220" t="s">
        <v>672</v>
      </c>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c r="EI93" s="200"/>
      <c r="EJ93" s="200"/>
      <c r="EK93" s="200"/>
      <c r="EL93" s="200"/>
      <c r="EM93" s="200"/>
    </row>
    <row r="94" spans="1:145" s="178" customFormat="1" x14ac:dyDescent="0.2">
      <c r="A94" s="277" t="s">
        <v>800</v>
      </c>
      <c r="B94" s="278" t="s">
        <v>917</v>
      </c>
      <c r="C94" s="279"/>
      <c r="D94" s="214"/>
      <c r="E94" s="208">
        <v>336984</v>
      </c>
      <c r="F94" s="208">
        <v>4454481</v>
      </c>
      <c r="G94" s="280"/>
      <c r="H94" s="281">
        <v>41.7</v>
      </c>
      <c r="I94" s="281"/>
      <c r="J94" s="281">
        <v>8.11</v>
      </c>
      <c r="K94" s="281">
        <v>2.6</v>
      </c>
      <c r="L94" s="285">
        <v>534</v>
      </c>
      <c r="M94" s="281">
        <v>47.6</v>
      </c>
      <c r="N94" s="281">
        <v>31.6</v>
      </c>
      <c r="O94" s="282">
        <v>5.65</v>
      </c>
      <c r="P94" s="283">
        <v>151</v>
      </c>
      <c r="Q94" s="212">
        <v>15</v>
      </c>
      <c r="R94" s="212">
        <v>309</v>
      </c>
      <c r="S94" s="284">
        <v>6.8</v>
      </c>
      <c r="T94" s="281">
        <v>520</v>
      </c>
      <c r="U94" s="281">
        <v>275</v>
      </c>
      <c r="V94" s="281"/>
      <c r="W94" s="281"/>
      <c r="X94" s="212"/>
      <c r="Y94" s="212"/>
      <c r="Z94" s="212"/>
      <c r="AA94" s="281"/>
      <c r="AB94" s="212"/>
      <c r="AC94" s="281"/>
      <c r="AD94" s="212"/>
      <c r="AE94" s="281"/>
      <c r="AF94" s="281"/>
      <c r="AG94" s="281"/>
      <c r="AH94" s="279"/>
      <c r="AI94" s="285"/>
      <c r="AJ94" s="204" t="s">
        <v>704</v>
      </c>
      <c r="AK94" s="218"/>
      <c r="AL94" s="218"/>
      <c r="AM94" s="294"/>
      <c r="AN94" s="295"/>
      <c r="AO94" s="295"/>
      <c r="AP94" s="296"/>
      <c r="AQ94" s="217"/>
      <c r="AR94" s="217"/>
      <c r="AS94" s="286">
        <v>3</v>
      </c>
      <c r="AT94" s="271" t="s">
        <v>915</v>
      </c>
      <c r="AU94" s="220" t="s">
        <v>801</v>
      </c>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200"/>
      <c r="CR94" s="200"/>
      <c r="CS94" s="200"/>
      <c r="CT94" s="200"/>
      <c r="CU94" s="200"/>
      <c r="CV94" s="200"/>
      <c r="CW94" s="200"/>
      <c r="CX94" s="200"/>
      <c r="CY94" s="200"/>
      <c r="CZ94" s="200"/>
      <c r="DA94" s="200"/>
      <c r="DB94" s="200"/>
      <c r="DC94" s="200"/>
      <c r="DD94" s="200"/>
      <c r="DE94" s="200"/>
      <c r="DF94" s="200"/>
      <c r="DG94" s="200"/>
      <c r="DH94" s="200"/>
      <c r="DI94" s="200"/>
      <c r="DJ94" s="200"/>
      <c r="DK94" s="200"/>
      <c r="DL94" s="200"/>
      <c r="DM94" s="200"/>
      <c r="DN94" s="200"/>
      <c r="DO94" s="200"/>
      <c r="DP94" s="200"/>
      <c r="DQ94" s="200"/>
      <c r="DR94" s="200"/>
      <c r="DS94" s="200"/>
      <c r="DT94" s="200"/>
      <c r="DU94" s="200"/>
      <c r="DV94" s="200"/>
      <c r="DW94" s="200"/>
      <c r="DX94" s="200"/>
      <c r="DY94" s="200"/>
      <c r="DZ94" s="200"/>
      <c r="EA94" s="200"/>
      <c r="EB94" s="200"/>
      <c r="EC94" s="200"/>
      <c r="ED94" s="200"/>
      <c r="EE94" s="200"/>
      <c r="EF94" s="200"/>
      <c r="EG94" s="200"/>
      <c r="EH94" s="200"/>
      <c r="EI94" s="200"/>
      <c r="EJ94" s="200"/>
      <c r="EK94" s="200"/>
      <c r="EL94" s="200"/>
      <c r="EM94" s="200"/>
      <c r="EN94" s="209"/>
      <c r="EO94" s="209"/>
    </row>
    <row r="95" spans="1:145" s="178" customFormat="1" x14ac:dyDescent="0.2">
      <c r="A95" s="277" t="s">
        <v>800</v>
      </c>
      <c r="B95" s="278"/>
      <c r="C95" s="279"/>
      <c r="D95" s="214"/>
      <c r="E95" s="208">
        <v>336984</v>
      </c>
      <c r="F95" s="208">
        <v>4454481</v>
      </c>
      <c r="G95" s="280"/>
      <c r="H95" s="281">
        <v>41.7</v>
      </c>
      <c r="I95" s="281"/>
      <c r="J95" s="281">
        <v>8.11</v>
      </c>
      <c r="K95" s="281">
        <v>2.6</v>
      </c>
      <c r="L95" s="285">
        <v>534</v>
      </c>
      <c r="M95" s="281">
        <v>47.6</v>
      </c>
      <c r="N95" s="281">
        <v>31.6</v>
      </c>
      <c r="O95" s="282">
        <v>5.65</v>
      </c>
      <c r="P95" s="283">
        <v>151</v>
      </c>
      <c r="Q95" s="212">
        <v>15</v>
      </c>
      <c r="R95" s="212">
        <v>309</v>
      </c>
      <c r="S95" s="284">
        <v>6.8</v>
      </c>
      <c r="T95" s="281">
        <v>520</v>
      </c>
      <c r="U95" s="281">
        <v>275</v>
      </c>
      <c r="V95" s="281"/>
      <c r="W95" s="281"/>
      <c r="X95" s="212"/>
      <c r="Y95" s="212"/>
      <c r="Z95" s="212"/>
      <c r="AA95" s="281"/>
      <c r="AB95" s="212"/>
      <c r="AC95" s="281"/>
      <c r="AD95" s="212"/>
      <c r="AE95" s="281"/>
      <c r="AF95" s="281"/>
      <c r="AG95" s="281"/>
      <c r="AH95" s="279"/>
      <c r="AI95" s="285"/>
      <c r="AJ95" s="204" t="s">
        <v>704</v>
      </c>
      <c r="AK95" s="218"/>
      <c r="AL95" s="218"/>
      <c r="AM95" s="294"/>
      <c r="AN95" s="295"/>
      <c r="AO95" s="295"/>
      <c r="AP95" s="296"/>
      <c r="AQ95" s="217"/>
      <c r="AR95" s="217"/>
      <c r="AS95" s="286">
        <v>3</v>
      </c>
      <c r="AT95" s="271" t="s">
        <v>915</v>
      </c>
      <c r="AU95" s="220" t="s">
        <v>801</v>
      </c>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0"/>
      <c r="DN95" s="200"/>
      <c r="DO95" s="200"/>
      <c r="DP95" s="200"/>
      <c r="DQ95" s="200"/>
      <c r="DR95" s="200"/>
      <c r="DS95" s="200"/>
      <c r="DT95" s="200"/>
      <c r="DU95" s="200"/>
      <c r="DV95" s="200"/>
      <c r="DW95" s="200"/>
      <c r="DX95" s="200"/>
      <c r="DY95" s="200"/>
      <c r="DZ95" s="200"/>
      <c r="EA95" s="200"/>
      <c r="EB95" s="200"/>
      <c r="EC95" s="200"/>
      <c r="ED95" s="200"/>
      <c r="EE95" s="200"/>
      <c r="EF95" s="200"/>
      <c r="EG95" s="200"/>
      <c r="EH95" s="200"/>
      <c r="EI95" s="200"/>
      <c r="EJ95" s="200"/>
      <c r="EK95" s="200"/>
      <c r="EL95" s="200"/>
      <c r="EM95" s="200"/>
      <c r="EN95" s="209"/>
      <c r="EO95" s="209"/>
    </row>
    <row r="96" spans="1:145" s="209" customFormat="1" ht="11.25" customHeight="1" x14ac:dyDescent="0.2">
      <c r="A96" s="277" t="s">
        <v>693</v>
      </c>
      <c r="B96" s="278"/>
      <c r="C96" s="279">
        <v>39036</v>
      </c>
      <c r="D96" s="214" t="s">
        <v>694</v>
      </c>
      <c r="E96" s="256">
        <v>337112</v>
      </c>
      <c r="F96" s="256">
        <v>4440382</v>
      </c>
      <c r="G96" s="280"/>
      <c r="H96" s="281"/>
      <c r="I96" s="281"/>
      <c r="J96" s="281"/>
      <c r="K96" s="281"/>
      <c r="L96" s="268">
        <v>56</v>
      </c>
      <c r="M96" s="281">
        <v>5.3</v>
      </c>
      <c r="N96" s="281">
        <v>36</v>
      </c>
      <c r="O96" s="282">
        <v>4</v>
      </c>
      <c r="P96" s="283">
        <v>31.99932690527875</v>
      </c>
      <c r="Q96" s="212"/>
      <c r="R96" s="212">
        <v>52</v>
      </c>
      <c r="S96" s="284">
        <v>0.34</v>
      </c>
      <c r="T96" s="281">
        <v>58</v>
      </c>
      <c r="U96" s="281">
        <v>110</v>
      </c>
      <c r="V96" s="281"/>
      <c r="W96" s="281"/>
      <c r="X96" s="212"/>
      <c r="Y96" s="212"/>
      <c r="Z96" s="212"/>
      <c r="AA96" s="281"/>
      <c r="AB96" s="212"/>
      <c r="AC96" s="281"/>
      <c r="AD96" s="212"/>
      <c r="AE96" s="281"/>
      <c r="AF96" s="281"/>
      <c r="AG96" s="281"/>
      <c r="AH96" s="279"/>
      <c r="AI96" s="285">
        <v>266</v>
      </c>
      <c r="AJ96" s="204" t="s">
        <v>704</v>
      </c>
      <c r="AK96" s="218" t="s">
        <v>691</v>
      </c>
      <c r="AL96" s="218" t="s">
        <v>695</v>
      </c>
      <c r="AM96" s="294">
        <v>26</v>
      </c>
      <c r="AN96" s="295" t="s">
        <v>671</v>
      </c>
      <c r="AO96" s="295" t="s">
        <v>386</v>
      </c>
      <c r="AP96" s="296" t="s">
        <v>12</v>
      </c>
      <c r="AQ96" s="217"/>
      <c r="AR96" s="217"/>
      <c r="AS96" s="270">
        <v>3</v>
      </c>
      <c r="AT96" s="271" t="s">
        <v>915</v>
      </c>
      <c r="AU96" s="220" t="s">
        <v>672</v>
      </c>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200"/>
      <c r="DC96" s="200"/>
      <c r="DD96" s="200"/>
      <c r="DE96" s="200"/>
      <c r="DF96" s="200"/>
      <c r="DG96" s="200"/>
      <c r="DH96" s="200"/>
      <c r="DI96" s="200"/>
      <c r="DJ96" s="200"/>
      <c r="DK96" s="200"/>
      <c r="DL96" s="200"/>
      <c r="DM96" s="200"/>
      <c r="DN96" s="200"/>
      <c r="DO96" s="200"/>
      <c r="DP96" s="200"/>
      <c r="DQ96" s="200"/>
      <c r="DR96" s="200"/>
      <c r="DS96" s="200"/>
      <c r="DT96" s="200"/>
      <c r="DU96" s="200"/>
      <c r="DV96" s="200"/>
      <c r="DW96" s="200"/>
      <c r="DX96" s="200"/>
      <c r="DY96" s="200"/>
      <c r="DZ96" s="200"/>
      <c r="EA96" s="200"/>
      <c r="EB96" s="200"/>
      <c r="EC96" s="200"/>
      <c r="ED96" s="200"/>
      <c r="EE96" s="200"/>
      <c r="EF96" s="200"/>
      <c r="EG96" s="200"/>
      <c r="EH96" s="200"/>
      <c r="EI96" s="200"/>
      <c r="EJ96" s="200"/>
      <c r="EK96" s="200"/>
      <c r="EL96" s="200"/>
      <c r="EM96" s="200"/>
      <c r="EN96" s="178"/>
      <c r="EO96" s="178"/>
    </row>
    <row r="97" spans="1:145" s="209" customFormat="1" ht="11.25" customHeight="1" x14ac:dyDescent="0.2">
      <c r="A97" s="214" t="s">
        <v>770</v>
      </c>
      <c r="B97" s="212"/>
      <c r="C97" s="221">
        <v>36831</v>
      </c>
      <c r="D97" s="214" t="s">
        <v>771</v>
      </c>
      <c r="E97" s="214">
        <v>337121</v>
      </c>
      <c r="F97" s="214">
        <v>4440562</v>
      </c>
      <c r="G97" s="214"/>
      <c r="H97" s="212">
        <v>19</v>
      </c>
      <c r="I97" s="212"/>
      <c r="J97" s="212"/>
      <c r="K97" s="212"/>
      <c r="L97" s="268">
        <v>56</v>
      </c>
      <c r="M97" s="212">
        <v>5</v>
      </c>
      <c r="N97" s="212">
        <v>37</v>
      </c>
      <c r="O97" s="212">
        <v>4.0999999999999996</v>
      </c>
      <c r="P97" s="242"/>
      <c r="Q97" s="212">
        <v>0.38</v>
      </c>
      <c r="R97" s="212">
        <v>47</v>
      </c>
      <c r="S97" s="212" t="s">
        <v>772</v>
      </c>
      <c r="T97" s="212">
        <v>56</v>
      </c>
      <c r="U97" s="212">
        <v>110</v>
      </c>
      <c r="V97" s="212"/>
      <c r="W97" s="212"/>
      <c r="X97" s="212">
        <v>8.0000000000000002E-3</v>
      </c>
      <c r="Y97" s="212"/>
      <c r="Z97" s="212"/>
      <c r="AA97" s="212"/>
      <c r="AB97" s="212"/>
      <c r="AC97" s="212">
        <v>0.57999999999999996</v>
      </c>
      <c r="AD97" s="212"/>
      <c r="AE97" s="212">
        <v>398</v>
      </c>
      <c r="AF97" s="212"/>
      <c r="AG97" s="212"/>
      <c r="AH97" s="221"/>
      <c r="AI97" s="268"/>
      <c r="AJ97" s="204" t="s">
        <v>704</v>
      </c>
      <c r="AK97" s="218" t="s">
        <v>691</v>
      </c>
      <c r="AL97" s="218" t="s">
        <v>695</v>
      </c>
      <c r="AM97" s="294">
        <v>35</v>
      </c>
      <c r="AN97" s="295" t="s">
        <v>671</v>
      </c>
      <c r="AO97" s="218" t="s">
        <v>76</v>
      </c>
      <c r="AP97" s="303" t="s">
        <v>12</v>
      </c>
      <c r="AQ97" s="217" t="s">
        <v>773</v>
      </c>
      <c r="AR97" s="217"/>
      <c r="AS97" s="270">
        <v>3</v>
      </c>
      <c r="AT97" s="271" t="s">
        <v>915</v>
      </c>
      <c r="AU97" s="220" t="s">
        <v>701</v>
      </c>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c r="EI97" s="200"/>
      <c r="EJ97" s="200"/>
      <c r="EK97" s="200"/>
      <c r="EL97" s="200"/>
      <c r="EM97" s="200"/>
      <c r="EN97" s="178"/>
      <c r="EO97" s="178"/>
    </row>
    <row r="98" spans="1:145" s="209" customFormat="1" ht="11.25" customHeight="1" x14ac:dyDescent="0.2">
      <c r="A98" s="277" t="s">
        <v>798</v>
      </c>
      <c r="B98" s="278"/>
      <c r="C98" s="279">
        <v>39035</v>
      </c>
      <c r="D98" s="214" t="s">
        <v>799</v>
      </c>
      <c r="E98" s="256">
        <v>339077</v>
      </c>
      <c r="F98" s="256">
        <v>4453016</v>
      </c>
      <c r="G98" s="280"/>
      <c r="H98" s="281"/>
      <c r="I98" s="281"/>
      <c r="J98" s="281"/>
      <c r="K98" s="281"/>
      <c r="L98" s="285">
        <v>260</v>
      </c>
      <c r="M98" s="281">
        <v>16</v>
      </c>
      <c r="N98" s="281">
        <v>100</v>
      </c>
      <c r="O98" s="282">
        <v>3.3</v>
      </c>
      <c r="P98" s="283">
        <v>53.998864152657895</v>
      </c>
      <c r="Q98" s="212"/>
      <c r="R98" s="212">
        <v>560</v>
      </c>
      <c r="S98" s="284">
        <v>4.3</v>
      </c>
      <c r="T98" s="281"/>
      <c r="U98" s="281">
        <v>42</v>
      </c>
      <c r="V98" s="281"/>
      <c r="W98" s="281"/>
      <c r="X98" s="212"/>
      <c r="Y98" s="212"/>
      <c r="Z98" s="212"/>
      <c r="AA98" s="281"/>
      <c r="AB98" s="212"/>
      <c r="AC98" s="281">
        <v>1200</v>
      </c>
      <c r="AD98" s="212"/>
      <c r="AE98" s="281"/>
      <c r="AF98" s="281">
        <v>-15.8</v>
      </c>
      <c r="AG98" s="281">
        <v>-130</v>
      </c>
      <c r="AH98" s="279"/>
      <c r="AI98" s="285">
        <v>200</v>
      </c>
      <c r="AJ98" s="204" t="s">
        <v>704</v>
      </c>
      <c r="AK98" s="218" t="s">
        <v>752</v>
      </c>
      <c r="AL98" s="218" t="s">
        <v>695</v>
      </c>
      <c r="AM98" s="294">
        <v>13</v>
      </c>
      <c r="AN98" s="295" t="s">
        <v>671</v>
      </c>
      <c r="AO98" s="295" t="s">
        <v>285</v>
      </c>
      <c r="AP98" s="296" t="s">
        <v>12</v>
      </c>
      <c r="AQ98" s="217"/>
      <c r="AR98" s="217"/>
      <c r="AS98" s="270">
        <v>3</v>
      </c>
      <c r="AT98" s="271" t="s">
        <v>915</v>
      </c>
      <c r="AU98" s="220" t="s">
        <v>672</v>
      </c>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200"/>
      <c r="DC98" s="200"/>
      <c r="DD98" s="200"/>
      <c r="DE98" s="200"/>
      <c r="DF98" s="200"/>
      <c r="DG98" s="200"/>
      <c r="DH98" s="200"/>
      <c r="DI98" s="200"/>
      <c r="DJ98" s="200"/>
      <c r="DK98" s="200"/>
      <c r="DL98" s="200"/>
      <c r="DM98" s="200"/>
      <c r="DN98" s="200"/>
      <c r="DO98" s="200"/>
      <c r="DP98" s="200"/>
      <c r="DQ98" s="200"/>
      <c r="DR98" s="200"/>
      <c r="DS98" s="200"/>
      <c r="DT98" s="200"/>
      <c r="DU98" s="200"/>
      <c r="DV98" s="200"/>
      <c r="DW98" s="200"/>
      <c r="DX98" s="200"/>
      <c r="DY98" s="200"/>
      <c r="DZ98" s="200"/>
      <c r="EA98" s="200"/>
      <c r="EB98" s="200"/>
      <c r="EC98" s="200"/>
      <c r="ED98" s="200"/>
      <c r="EE98" s="200"/>
      <c r="EF98" s="200"/>
      <c r="EG98" s="200"/>
      <c r="EH98" s="200"/>
      <c r="EI98" s="200"/>
      <c r="EJ98" s="200"/>
      <c r="EK98" s="200"/>
      <c r="EL98" s="200"/>
      <c r="EM98" s="200"/>
    </row>
    <row r="99" spans="1:145" s="209" customFormat="1" ht="11.25" customHeight="1" x14ac:dyDescent="0.2">
      <c r="A99" s="277" t="s">
        <v>765</v>
      </c>
      <c r="B99" s="278"/>
      <c r="C99" s="279">
        <v>39028</v>
      </c>
      <c r="D99" s="214" t="s">
        <v>766</v>
      </c>
      <c r="E99" s="256">
        <v>339207</v>
      </c>
      <c r="F99" s="256">
        <v>4434711</v>
      </c>
      <c r="G99" s="280"/>
      <c r="H99" s="281"/>
      <c r="I99" s="281"/>
      <c r="J99" s="281"/>
      <c r="K99" s="281"/>
      <c r="L99" s="285">
        <v>45</v>
      </c>
      <c r="M99" s="282">
        <v>3</v>
      </c>
      <c r="N99" s="281">
        <v>30</v>
      </c>
      <c r="O99" s="282">
        <v>5.6</v>
      </c>
      <c r="P99" s="283">
        <v>28.999390007908868</v>
      </c>
      <c r="Q99" s="212"/>
      <c r="R99" s="212">
        <v>58</v>
      </c>
      <c r="S99" s="284">
        <v>0.5</v>
      </c>
      <c r="T99" s="281">
        <v>48</v>
      </c>
      <c r="U99" s="281">
        <v>79</v>
      </c>
      <c r="V99" s="281"/>
      <c r="W99" s="281"/>
      <c r="X99" s="212"/>
      <c r="Y99" s="212"/>
      <c r="Z99" s="212"/>
      <c r="AA99" s="281"/>
      <c r="AB99" s="212"/>
      <c r="AC99" s="281"/>
      <c r="AD99" s="212"/>
      <c r="AE99" s="281"/>
      <c r="AF99" s="281">
        <v>-16.8</v>
      </c>
      <c r="AG99" s="281">
        <v>-134</v>
      </c>
      <c r="AH99" s="279"/>
      <c r="AI99" s="285"/>
      <c r="AJ99" s="204" t="s">
        <v>704</v>
      </c>
      <c r="AK99" s="218" t="s">
        <v>669</v>
      </c>
      <c r="AL99" s="218" t="s">
        <v>670</v>
      </c>
      <c r="AM99" s="294">
        <v>7</v>
      </c>
      <c r="AN99" s="295" t="s">
        <v>671</v>
      </c>
      <c r="AO99" s="295" t="s">
        <v>386</v>
      </c>
      <c r="AP99" s="296" t="s">
        <v>12</v>
      </c>
      <c r="AQ99" s="217"/>
      <c r="AR99" s="217"/>
      <c r="AS99" s="270">
        <v>3</v>
      </c>
      <c r="AT99" s="271" t="s">
        <v>915</v>
      </c>
      <c r="AU99" s="220" t="s">
        <v>672</v>
      </c>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200"/>
      <c r="DC99" s="200"/>
      <c r="DD99" s="200"/>
      <c r="DE99" s="200"/>
      <c r="DF99" s="200"/>
      <c r="DG99" s="200"/>
      <c r="DH99" s="200"/>
      <c r="DI99" s="200"/>
      <c r="DJ99" s="200"/>
      <c r="DK99" s="200"/>
      <c r="DL99" s="200"/>
      <c r="DM99" s="200"/>
      <c r="DN99" s="200"/>
      <c r="DO99" s="200"/>
      <c r="DP99" s="200"/>
      <c r="DQ99" s="200"/>
      <c r="DR99" s="200"/>
      <c r="DS99" s="200"/>
      <c r="DT99" s="200"/>
      <c r="DU99" s="200"/>
      <c r="DV99" s="200"/>
      <c r="DW99" s="200"/>
      <c r="DX99" s="200"/>
      <c r="DY99" s="200"/>
      <c r="DZ99" s="200"/>
      <c r="EA99" s="200"/>
      <c r="EB99" s="200"/>
      <c r="EC99" s="200"/>
      <c r="ED99" s="200"/>
      <c r="EE99" s="200"/>
      <c r="EF99" s="200"/>
      <c r="EG99" s="200"/>
      <c r="EH99" s="200"/>
      <c r="EI99" s="200"/>
      <c r="EJ99" s="200"/>
      <c r="EK99" s="200"/>
      <c r="EL99" s="200"/>
      <c r="EM99" s="200"/>
      <c r="EN99" s="178"/>
      <c r="EO99" s="178"/>
    </row>
    <row r="100" spans="1:145" s="209" customFormat="1" ht="11.25" customHeight="1" x14ac:dyDescent="0.2">
      <c r="A100" s="277" t="s">
        <v>666</v>
      </c>
      <c r="B100" s="278"/>
      <c r="C100" s="279">
        <v>38808</v>
      </c>
      <c r="D100" s="214" t="s">
        <v>667</v>
      </c>
      <c r="E100" s="214">
        <v>339636</v>
      </c>
      <c r="F100" s="214">
        <v>4432846</v>
      </c>
      <c r="G100" s="214"/>
      <c r="H100" s="281"/>
      <c r="I100" s="281"/>
      <c r="J100" s="282">
        <v>7.9</v>
      </c>
      <c r="K100" s="281"/>
      <c r="L100" s="285">
        <v>54</v>
      </c>
      <c r="M100" s="281">
        <v>3.9</v>
      </c>
      <c r="N100" s="281">
        <v>40</v>
      </c>
      <c r="O100" s="282">
        <v>3.0000000000000001E-3</v>
      </c>
      <c r="P100" s="283"/>
      <c r="Q100" s="212"/>
      <c r="R100" s="212">
        <v>72</v>
      </c>
      <c r="S100" s="284">
        <v>0.2</v>
      </c>
      <c r="T100" s="281">
        <v>65</v>
      </c>
      <c r="U100" s="281">
        <v>79</v>
      </c>
      <c r="V100" s="281"/>
      <c r="W100" s="281"/>
      <c r="X100" s="212"/>
      <c r="Y100" s="212"/>
      <c r="Z100" s="212"/>
      <c r="AA100" s="281"/>
      <c r="AB100" s="212"/>
      <c r="AC100" s="281"/>
      <c r="AD100" s="212"/>
      <c r="AE100" s="281">
        <v>570</v>
      </c>
      <c r="AF100" s="281"/>
      <c r="AG100" s="281"/>
      <c r="AH100" s="279"/>
      <c r="AI100" s="268" t="s">
        <v>668</v>
      </c>
      <c r="AJ100" s="204" t="s">
        <v>704</v>
      </c>
      <c r="AK100" s="218" t="s">
        <v>669</v>
      </c>
      <c r="AL100" s="218" t="s">
        <v>670</v>
      </c>
      <c r="AM100" s="218">
        <v>18</v>
      </c>
      <c r="AN100" s="218" t="s">
        <v>671</v>
      </c>
      <c r="AO100" s="218" t="s">
        <v>386</v>
      </c>
      <c r="AP100" s="296" t="s">
        <v>12</v>
      </c>
      <c r="AQ100" s="217"/>
      <c r="AR100" s="217"/>
      <c r="AS100" s="270">
        <v>3</v>
      </c>
      <c r="AT100" s="271" t="s">
        <v>915</v>
      </c>
      <c r="AU100" s="220" t="s">
        <v>672</v>
      </c>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178"/>
      <c r="EO100" s="178"/>
    </row>
    <row r="101" spans="1:145" s="209" customFormat="1" ht="11.25" customHeight="1" x14ac:dyDescent="0.2">
      <c r="A101" s="272" t="s">
        <v>698</v>
      </c>
      <c r="B101" s="273"/>
      <c r="C101" s="221">
        <v>36939</v>
      </c>
      <c r="D101" s="261" t="s">
        <v>23</v>
      </c>
      <c r="E101" s="274">
        <v>340081</v>
      </c>
      <c r="F101" s="287">
        <v>4429247</v>
      </c>
      <c r="G101" s="214">
        <v>4173</v>
      </c>
      <c r="H101" s="212">
        <v>12.8</v>
      </c>
      <c r="I101" s="212"/>
      <c r="J101" s="212"/>
      <c r="K101" s="212"/>
      <c r="L101" s="268">
        <v>95</v>
      </c>
      <c r="M101" s="212">
        <v>10</v>
      </c>
      <c r="N101" s="212">
        <v>26</v>
      </c>
      <c r="O101" s="212">
        <v>5.5</v>
      </c>
      <c r="P101" s="242"/>
      <c r="Q101" s="212"/>
      <c r="R101" s="212">
        <v>90</v>
      </c>
      <c r="S101" s="212">
        <v>1.4</v>
      </c>
      <c r="T101" s="212">
        <v>55</v>
      </c>
      <c r="U101" s="212">
        <v>110</v>
      </c>
      <c r="V101" s="212"/>
      <c r="W101" s="212"/>
      <c r="X101" s="212">
        <v>1.6E-2</v>
      </c>
      <c r="Y101" s="212"/>
      <c r="Z101" s="212"/>
      <c r="AA101" s="212"/>
      <c r="AB101" s="212">
        <v>0.02</v>
      </c>
      <c r="AC101" s="212" t="s">
        <v>687</v>
      </c>
      <c r="AD101" s="212"/>
      <c r="AE101" s="212">
        <v>690</v>
      </c>
      <c r="AF101" s="212"/>
      <c r="AG101" s="212"/>
      <c r="AH101" s="221"/>
      <c r="AI101" s="268">
        <v>420</v>
      </c>
      <c r="AJ101" s="204" t="s">
        <v>704</v>
      </c>
      <c r="AK101" s="218" t="s">
        <v>669</v>
      </c>
      <c r="AL101" s="218" t="s">
        <v>670</v>
      </c>
      <c r="AM101" s="218" t="s">
        <v>699</v>
      </c>
      <c r="AN101" s="218" t="s">
        <v>671</v>
      </c>
      <c r="AO101" s="218" t="s">
        <v>76</v>
      </c>
      <c r="AP101" s="303" t="s">
        <v>12</v>
      </c>
      <c r="AQ101" s="217" t="s">
        <v>700</v>
      </c>
      <c r="AR101" s="217"/>
      <c r="AS101" s="270">
        <v>3</v>
      </c>
      <c r="AT101" s="271" t="s">
        <v>915</v>
      </c>
      <c r="AU101" s="220" t="s">
        <v>701</v>
      </c>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c r="CU101" s="200"/>
      <c r="CV101" s="200"/>
      <c r="CW101" s="200"/>
      <c r="CX101" s="200"/>
      <c r="CY101" s="200"/>
      <c r="CZ101" s="200"/>
      <c r="DA101" s="200"/>
      <c r="DB101" s="200"/>
      <c r="DC101" s="200"/>
      <c r="DD101" s="200"/>
      <c r="DE101" s="200"/>
      <c r="DF101" s="200"/>
      <c r="DG101" s="200"/>
      <c r="DH101" s="200"/>
      <c r="DI101" s="200"/>
      <c r="DJ101" s="200"/>
      <c r="DK101" s="200"/>
      <c r="DL101" s="200"/>
      <c r="DM101" s="200"/>
      <c r="DN101" s="200"/>
      <c r="DO101" s="200"/>
      <c r="DP101" s="200"/>
      <c r="DQ101" s="200"/>
      <c r="DR101" s="200"/>
      <c r="DS101" s="200"/>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178"/>
      <c r="EO101" s="178"/>
    </row>
    <row r="102" spans="1:145" s="209" customFormat="1" ht="11.25" customHeight="1" x14ac:dyDescent="0.2">
      <c r="A102" s="277" t="s">
        <v>794</v>
      </c>
      <c r="B102" s="278"/>
      <c r="C102" s="279">
        <v>39035</v>
      </c>
      <c r="D102" s="214" t="s">
        <v>795</v>
      </c>
      <c r="E102" s="256">
        <v>340953</v>
      </c>
      <c r="F102" s="256">
        <v>4463314</v>
      </c>
      <c r="G102" s="280"/>
      <c r="H102" s="281"/>
      <c r="I102" s="281"/>
      <c r="J102" s="281"/>
      <c r="K102" s="281"/>
      <c r="L102" s="285">
        <v>110</v>
      </c>
      <c r="M102" s="281">
        <v>6.8</v>
      </c>
      <c r="N102" s="281">
        <v>29</v>
      </c>
      <c r="O102" s="282">
        <v>4.4000000000000004</v>
      </c>
      <c r="P102" s="283">
        <v>57.998780015817736</v>
      </c>
      <c r="Q102" s="212"/>
      <c r="R102" s="212">
        <v>110</v>
      </c>
      <c r="S102" s="284">
        <v>1.7</v>
      </c>
      <c r="T102" s="281">
        <v>55</v>
      </c>
      <c r="U102" s="281">
        <v>130</v>
      </c>
      <c r="V102" s="281"/>
      <c r="W102" s="281"/>
      <c r="X102" s="212"/>
      <c r="Y102" s="212"/>
      <c r="Z102" s="212"/>
      <c r="AA102" s="281"/>
      <c r="AB102" s="212"/>
      <c r="AC102" s="281"/>
      <c r="AD102" s="212"/>
      <c r="AE102" s="281"/>
      <c r="AF102" s="281">
        <v>-15.6</v>
      </c>
      <c r="AG102" s="281">
        <v>-125</v>
      </c>
      <c r="AH102" s="279"/>
      <c r="AI102" s="285">
        <v>257</v>
      </c>
      <c r="AJ102" s="204" t="s">
        <v>704</v>
      </c>
      <c r="AK102" s="218" t="s">
        <v>731</v>
      </c>
      <c r="AL102" s="218" t="s">
        <v>670</v>
      </c>
      <c r="AM102" s="294">
        <v>8</v>
      </c>
      <c r="AN102" s="295" t="s">
        <v>671</v>
      </c>
      <c r="AO102" s="295" t="s">
        <v>386</v>
      </c>
      <c r="AP102" s="296" t="s">
        <v>12</v>
      </c>
      <c r="AQ102" s="217"/>
      <c r="AR102" s="217"/>
      <c r="AS102" s="270">
        <v>3</v>
      </c>
      <c r="AT102" s="271" t="s">
        <v>915</v>
      </c>
      <c r="AU102" s="220" t="s">
        <v>672</v>
      </c>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00"/>
      <c r="DH102" s="200"/>
      <c r="DI102" s="200"/>
      <c r="DJ102" s="200"/>
      <c r="DK102" s="200"/>
      <c r="DL102" s="200"/>
      <c r="DM102" s="200"/>
      <c r="DN102" s="200"/>
      <c r="DO102" s="200"/>
      <c r="DP102" s="200"/>
      <c r="DQ102" s="200"/>
      <c r="DR102" s="200"/>
      <c r="DS102" s="200"/>
      <c r="DT102" s="200"/>
      <c r="DU102" s="200"/>
      <c r="DV102" s="200"/>
      <c r="DW102" s="200"/>
      <c r="DX102" s="200"/>
      <c r="DY102" s="200"/>
      <c r="DZ102" s="200"/>
      <c r="EA102" s="200"/>
      <c r="EB102" s="200"/>
      <c r="EC102" s="200"/>
      <c r="ED102" s="200"/>
      <c r="EE102" s="200"/>
      <c r="EF102" s="200"/>
      <c r="EG102" s="200"/>
      <c r="EH102" s="200"/>
      <c r="EI102" s="200"/>
      <c r="EJ102" s="200"/>
      <c r="EK102" s="200"/>
      <c r="EL102" s="200"/>
      <c r="EM102" s="200"/>
      <c r="EN102" s="178"/>
      <c r="EO102" s="178"/>
    </row>
    <row r="103" spans="1:145" x14ac:dyDescent="0.2">
      <c r="A103" s="277" t="s">
        <v>796</v>
      </c>
      <c r="B103" s="278"/>
      <c r="C103" s="279">
        <v>22538</v>
      </c>
      <c r="D103" s="214" t="s">
        <v>797</v>
      </c>
      <c r="E103" s="214">
        <v>349999</v>
      </c>
      <c r="F103" s="214">
        <v>4474706</v>
      </c>
      <c r="G103" s="222"/>
      <c r="H103" s="281"/>
      <c r="I103" s="281"/>
      <c r="J103" s="281"/>
      <c r="K103" s="281"/>
      <c r="L103" s="268">
        <v>27</v>
      </c>
      <c r="M103" s="281">
        <v>9.8000000000000007</v>
      </c>
      <c r="N103" s="281">
        <v>46</v>
      </c>
      <c r="O103" s="282">
        <v>4.0999999999999996</v>
      </c>
      <c r="P103" s="283">
        <v>69.998527605297269</v>
      </c>
      <c r="Q103" s="212"/>
      <c r="R103" s="281">
        <v>38</v>
      </c>
      <c r="S103" s="284">
        <v>0.3</v>
      </c>
      <c r="T103" s="281">
        <v>61</v>
      </c>
      <c r="U103" s="281">
        <v>99</v>
      </c>
      <c r="V103" s="281"/>
      <c r="W103" s="281"/>
      <c r="X103" s="212"/>
      <c r="Y103" s="212"/>
      <c r="Z103" s="212"/>
      <c r="AA103" s="281"/>
      <c r="AB103" s="212"/>
      <c r="AC103" s="281"/>
      <c r="AD103" s="212"/>
      <c r="AE103" s="281"/>
      <c r="AF103" s="281"/>
      <c r="AG103" s="281"/>
      <c r="AH103" s="279"/>
      <c r="AI103" s="268">
        <v>240</v>
      </c>
      <c r="AJ103" s="204" t="s">
        <v>704</v>
      </c>
      <c r="AK103" s="218" t="s">
        <v>682</v>
      </c>
      <c r="AL103" s="218" t="s">
        <v>683</v>
      </c>
      <c r="AM103" s="304">
        <v>6</v>
      </c>
      <c r="AN103" s="247" t="s">
        <v>671</v>
      </c>
      <c r="AO103" s="247" t="s">
        <v>386</v>
      </c>
      <c r="AP103" s="296" t="s">
        <v>12</v>
      </c>
      <c r="AQ103" s="217"/>
      <c r="AR103" s="217"/>
      <c r="AS103" s="270">
        <v>3</v>
      </c>
      <c r="AT103" s="271" t="s">
        <v>915</v>
      </c>
      <c r="AU103" s="220" t="s">
        <v>672</v>
      </c>
      <c r="EN103" s="209"/>
      <c r="EO103" s="209"/>
    </row>
    <row r="104" spans="1:145" x14ac:dyDescent="0.2">
      <c r="A104" s="277" t="s">
        <v>780</v>
      </c>
      <c r="B104" s="278"/>
      <c r="C104" s="279">
        <v>39035</v>
      </c>
      <c r="D104" s="214" t="s">
        <v>781</v>
      </c>
      <c r="E104" s="256">
        <v>352670</v>
      </c>
      <c r="F104" s="256">
        <v>4487386</v>
      </c>
      <c r="G104" s="280"/>
      <c r="H104" s="281"/>
      <c r="I104" s="281"/>
      <c r="J104" s="281"/>
      <c r="K104" s="281"/>
      <c r="L104" s="285">
        <v>75</v>
      </c>
      <c r="M104" s="281">
        <v>7.5</v>
      </c>
      <c r="N104" s="281">
        <v>120</v>
      </c>
      <c r="O104" s="282">
        <v>32</v>
      </c>
      <c r="P104" s="283">
        <v>24.999474144749023</v>
      </c>
      <c r="Q104" s="212"/>
      <c r="R104" s="212">
        <v>100</v>
      </c>
      <c r="S104" s="284">
        <v>0.3</v>
      </c>
      <c r="T104" s="281">
        <v>230</v>
      </c>
      <c r="U104" s="281">
        <v>214</v>
      </c>
      <c r="V104" s="281">
        <v>18</v>
      </c>
      <c r="W104" s="281"/>
      <c r="X104" s="212"/>
      <c r="Y104" s="212"/>
      <c r="Z104" s="212"/>
      <c r="AA104" s="281"/>
      <c r="AB104" s="212"/>
      <c r="AC104" s="281"/>
      <c r="AD104" s="212"/>
      <c r="AE104" s="281"/>
      <c r="AF104" s="281">
        <v>-14.9</v>
      </c>
      <c r="AG104" s="281">
        <v>-116</v>
      </c>
      <c r="AH104" s="279"/>
      <c r="AI104" s="268" t="s">
        <v>27</v>
      </c>
      <c r="AJ104" s="204" t="s">
        <v>704</v>
      </c>
      <c r="AK104" s="218" t="s">
        <v>782</v>
      </c>
      <c r="AL104" s="218" t="s">
        <v>683</v>
      </c>
      <c r="AM104" s="294">
        <v>28</v>
      </c>
      <c r="AN104" s="295" t="s">
        <v>671</v>
      </c>
      <c r="AO104" s="295" t="s">
        <v>386</v>
      </c>
      <c r="AP104" s="296" t="s">
        <v>688</v>
      </c>
      <c r="AQ104" s="217"/>
      <c r="AR104" s="217"/>
      <c r="AS104" s="270">
        <v>3</v>
      </c>
      <c r="AT104" s="271" t="s">
        <v>915</v>
      </c>
      <c r="AU104" s="220" t="s">
        <v>672</v>
      </c>
      <c r="EN104" s="178"/>
      <c r="EO104" s="178"/>
    </row>
    <row r="105" spans="1:145" x14ac:dyDescent="0.2">
      <c r="A105" s="209" t="s">
        <v>571</v>
      </c>
      <c r="B105" s="209" t="s">
        <v>572</v>
      </c>
      <c r="C105" s="210">
        <v>42652</v>
      </c>
      <c r="D105" s="204" t="s">
        <v>571</v>
      </c>
      <c r="E105" s="255">
        <v>383652.38824100001</v>
      </c>
      <c r="F105" s="255">
        <v>4299728.2139400002</v>
      </c>
      <c r="H105" s="235"/>
      <c r="J105" s="235">
        <v>7.09</v>
      </c>
      <c r="K105" s="235">
        <v>0.94899999999999995</v>
      </c>
      <c r="L105" s="235">
        <v>370</v>
      </c>
      <c r="M105" s="235">
        <v>29</v>
      </c>
      <c r="N105" s="235">
        <v>30</v>
      </c>
      <c r="O105" s="235">
        <v>0.14000000000000001</v>
      </c>
      <c r="P105" s="240">
        <v>130</v>
      </c>
      <c r="Q105" s="235">
        <v>2.1</v>
      </c>
      <c r="R105" s="235">
        <v>170</v>
      </c>
      <c r="S105" s="235">
        <v>6.9</v>
      </c>
      <c r="T105" s="235">
        <v>350</v>
      </c>
      <c r="U105" s="235">
        <v>150</v>
      </c>
      <c r="X105" s="235">
        <v>1.0999999999999999E-2</v>
      </c>
      <c r="AA105" s="235">
        <v>1.1000000000000001</v>
      </c>
      <c r="AB105" s="235">
        <v>3.5999999999999997E-2</v>
      </c>
      <c r="AC105" s="235">
        <v>4.2999999999999997E-2</v>
      </c>
      <c r="AD105" s="235">
        <v>4.2000000000000003E-2</v>
      </c>
      <c r="AE105" s="235">
        <v>1900</v>
      </c>
      <c r="AH105" s="235">
        <v>7.1999999999999995E-2</v>
      </c>
      <c r="AJ105" s="204" t="s">
        <v>572</v>
      </c>
      <c r="AS105" s="203">
        <v>3</v>
      </c>
      <c r="AT105" s="271" t="s">
        <v>915</v>
      </c>
      <c r="AU105" s="209" t="s">
        <v>906</v>
      </c>
    </row>
    <row r="106" spans="1:145" x14ac:dyDescent="0.2">
      <c r="A106" s="209" t="s">
        <v>573</v>
      </c>
      <c r="B106" s="209" t="s">
        <v>572</v>
      </c>
      <c r="C106" s="210">
        <v>42652</v>
      </c>
      <c r="D106" s="204" t="s">
        <v>573</v>
      </c>
      <c r="E106" s="255">
        <v>383725.38821200002</v>
      </c>
      <c r="F106" s="255">
        <v>4299844.2187799998</v>
      </c>
      <c r="H106" s="235"/>
      <c r="J106" s="235">
        <v>7.32</v>
      </c>
      <c r="K106" s="235">
        <v>0.92900000000000005</v>
      </c>
      <c r="L106" s="235">
        <v>360</v>
      </c>
      <c r="M106" s="235">
        <v>29</v>
      </c>
      <c r="N106" s="235">
        <v>30</v>
      </c>
      <c r="O106" s="235">
        <v>0.15</v>
      </c>
      <c r="P106" s="240">
        <v>130</v>
      </c>
      <c r="Q106" s="235">
        <v>2.1</v>
      </c>
      <c r="R106" s="235">
        <v>170</v>
      </c>
      <c r="S106" s="235">
        <v>6.7</v>
      </c>
      <c r="T106" s="235">
        <v>360</v>
      </c>
      <c r="U106" s="235">
        <v>150</v>
      </c>
      <c r="X106" s="235">
        <v>1.0999999999999999E-2</v>
      </c>
      <c r="AA106" s="235">
        <v>1.1000000000000001</v>
      </c>
      <c r="AB106" s="235">
        <v>3.5000000000000003E-2</v>
      </c>
      <c r="AC106" s="235">
        <v>0.1</v>
      </c>
      <c r="AD106" s="235">
        <v>7.0000000000000007E-2</v>
      </c>
      <c r="AE106" s="235">
        <v>1900</v>
      </c>
      <c r="AH106" s="235">
        <v>6.2E-2</v>
      </c>
      <c r="AJ106" s="204" t="s">
        <v>572</v>
      </c>
      <c r="AS106" s="203">
        <v>3</v>
      </c>
      <c r="AT106" s="271" t="s">
        <v>915</v>
      </c>
      <c r="AU106" s="209" t="s">
        <v>906</v>
      </c>
    </row>
    <row r="107" spans="1:145" x14ac:dyDescent="0.2">
      <c r="A107" s="209" t="s">
        <v>574</v>
      </c>
      <c r="B107" s="209" t="s">
        <v>572</v>
      </c>
      <c r="C107" s="210">
        <v>42652</v>
      </c>
      <c r="D107" s="204" t="s">
        <v>574</v>
      </c>
      <c r="E107" s="255">
        <v>383855.386145</v>
      </c>
      <c r="F107" s="255">
        <v>4299405.2056299997</v>
      </c>
      <c r="H107" s="235"/>
      <c r="J107" s="235">
        <v>7.1</v>
      </c>
      <c r="K107" s="235">
        <v>1.1499999999999999</v>
      </c>
      <c r="L107" s="235">
        <v>380</v>
      </c>
      <c r="M107" s="235">
        <v>37</v>
      </c>
      <c r="N107" s="235">
        <v>30</v>
      </c>
      <c r="O107" s="235">
        <v>0.16</v>
      </c>
      <c r="P107" s="240">
        <v>120</v>
      </c>
      <c r="Q107" s="235">
        <v>1.9</v>
      </c>
      <c r="R107" s="235">
        <v>170</v>
      </c>
      <c r="S107" s="235">
        <v>6.9</v>
      </c>
      <c r="T107" s="235">
        <v>360</v>
      </c>
      <c r="U107" s="235">
        <v>150</v>
      </c>
      <c r="AA107" s="235">
        <v>1</v>
      </c>
      <c r="AB107" s="235">
        <v>0.03</v>
      </c>
      <c r="AC107" s="235">
        <v>4.4999999999999998E-2</v>
      </c>
      <c r="AD107" s="235">
        <v>4.3999999999999997E-2</v>
      </c>
      <c r="AE107" s="235">
        <v>1900</v>
      </c>
      <c r="AH107" s="235">
        <v>8.5000000000000006E-2</v>
      </c>
      <c r="AJ107" s="204" t="s">
        <v>572</v>
      </c>
      <c r="AS107" s="203">
        <v>3</v>
      </c>
      <c r="AT107" s="271" t="s">
        <v>915</v>
      </c>
      <c r="AU107" s="209" t="s">
        <v>906</v>
      </c>
    </row>
    <row r="108" spans="1:145" x14ac:dyDescent="0.2">
      <c r="A108" s="209" t="s">
        <v>575</v>
      </c>
      <c r="B108" s="209" t="s">
        <v>572</v>
      </c>
      <c r="C108" s="210">
        <v>42652</v>
      </c>
      <c r="D108" s="204" t="s">
        <v>575</v>
      </c>
      <c r="E108" s="255">
        <v>384191.38444200001</v>
      </c>
      <c r="F108" s="255">
        <v>4299433.2108199997</v>
      </c>
      <c r="H108" s="235"/>
      <c r="J108" s="235">
        <v>7.07</v>
      </c>
      <c r="K108" s="235">
        <v>0.93100000000000005</v>
      </c>
      <c r="L108" s="235">
        <v>360</v>
      </c>
      <c r="M108" s="235">
        <v>28</v>
      </c>
      <c r="N108" s="235">
        <v>29</v>
      </c>
      <c r="O108" s="235">
        <v>0.16</v>
      </c>
      <c r="P108" s="240">
        <v>120</v>
      </c>
      <c r="Q108" s="235">
        <v>2.1</v>
      </c>
      <c r="R108" s="235">
        <v>170</v>
      </c>
      <c r="S108" s="235">
        <v>6.8</v>
      </c>
      <c r="T108" s="235">
        <v>360</v>
      </c>
      <c r="U108" s="235">
        <v>150</v>
      </c>
      <c r="X108" s="235">
        <v>8.2000000000000007E-3</v>
      </c>
      <c r="AA108" s="235">
        <v>1.1000000000000001</v>
      </c>
      <c r="AB108" s="235">
        <v>3.5000000000000003E-2</v>
      </c>
      <c r="AC108" s="235">
        <v>4.4999999999999998E-2</v>
      </c>
      <c r="AD108" s="235">
        <v>4.2999999999999997E-2</v>
      </c>
      <c r="AE108" s="235">
        <v>1900</v>
      </c>
      <c r="AH108" s="235">
        <v>6.5000000000000002E-2</v>
      </c>
      <c r="AJ108" s="204" t="s">
        <v>918</v>
      </c>
      <c r="AS108" s="203">
        <v>3</v>
      </c>
      <c r="AT108" s="271" t="s">
        <v>915</v>
      </c>
      <c r="AU108" s="209" t="s">
        <v>906</v>
      </c>
    </row>
    <row r="109" spans="1:145" x14ac:dyDescent="0.2">
      <c r="A109" s="209" t="s">
        <v>578</v>
      </c>
      <c r="B109" s="209" t="s">
        <v>579</v>
      </c>
      <c r="D109" s="204" t="s">
        <v>578</v>
      </c>
      <c r="E109" s="204">
        <v>403337</v>
      </c>
      <c r="F109" s="204">
        <v>4303523</v>
      </c>
      <c r="H109" s="235">
        <v>8</v>
      </c>
      <c r="K109" s="235">
        <v>9.1999999999999998E-2</v>
      </c>
      <c r="L109" s="235">
        <v>399</v>
      </c>
      <c r="M109" s="235">
        <v>41.7</v>
      </c>
      <c r="N109" s="235">
        <v>10.8</v>
      </c>
      <c r="O109" s="235">
        <v>2.33</v>
      </c>
      <c r="P109" s="240">
        <v>69</v>
      </c>
      <c r="R109" s="235">
        <v>118</v>
      </c>
      <c r="S109" s="235">
        <v>3.79</v>
      </c>
      <c r="T109" s="235">
        <v>570</v>
      </c>
      <c r="U109" s="235">
        <v>193</v>
      </c>
      <c r="AC109" s="235">
        <v>0.51200000000000001</v>
      </c>
      <c r="AD109" s="235" t="s">
        <v>580</v>
      </c>
      <c r="AJ109" s="204" t="s">
        <v>918</v>
      </c>
      <c r="AS109" s="203">
        <v>3</v>
      </c>
      <c r="AT109" s="271" t="s">
        <v>915</v>
      </c>
      <c r="AU109" s="209" t="s">
        <v>907</v>
      </c>
    </row>
    <row r="110" spans="1:145" x14ac:dyDescent="0.2">
      <c r="A110" s="211" t="s">
        <v>295</v>
      </c>
      <c r="B110" s="178"/>
      <c r="C110" s="212"/>
      <c r="D110" s="213" t="s">
        <v>296</v>
      </c>
      <c r="E110" s="213">
        <v>536163</v>
      </c>
      <c r="F110" s="213">
        <v>4462780</v>
      </c>
      <c r="G110" s="214"/>
      <c r="H110" s="237">
        <v>13.9</v>
      </c>
      <c r="I110" s="212"/>
      <c r="J110" s="238">
        <v>5.5</v>
      </c>
      <c r="K110" s="238"/>
      <c r="L110" s="245">
        <v>47</v>
      </c>
      <c r="M110" s="245">
        <v>7</v>
      </c>
      <c r="N110" s="237">
        <v>30</v>
      </c>
      <c r="O110" s="252">
        <v>9</v>
      </c>
      <c r="P110" s="245">
        <v>33</v>
      </c>
      <c r="Q110" s="288">
        <v>0.3</v>
      </c>
      <c r="R110" s="245">
        <v>35</v>
      </c>
      <c r="S110" s="288">
        <v>1</v>
      </c>
      <c r="T110" s="245">
        <v>50</v>
      </c>
      <c r="U110" s="245">
        <v>140</v>
      </c>
      <c r="V110" s="238"/>
      <c r="W110" s="237"/>
      <c r="X110" s="238"/>
      <c r="Y110" s="252"/>
      <c r="Z110" s="252"/>
      <c r="AA110" s="238"/>
      <c r="AB110" s="238"/>
      <c r="AC110" s="238"/>
      <c r="AD110" s="238"/>
      <c r="AE110" s="212"/>
      <c r="AF110" s="212"/>
      <c r="AG110" s="212"/>
      <c r="AH110" s="212"/>
      <c r="AI110" s="212"/>
      <c r="AJ110" s="214" t="s">
        <v>68</v>
      </c>
      <c r="AK110" s="217"/>
      <c r="AS110" s="270">
        <v>3</v>
      </c>
      <c r="AT110" s="271" t="s">
        <v>915</v>
      </c>
      <c r="AU110" s="209" t="s">
        <v>280</v>
      </c>
    </row>
    <row r="111" spans="1:145" x14ac:dyDescent="0.2">
      <c r="A111" s="211" t="s">
        <v>310</v>
      </c>
      <c r="B111" s="215" t="s">
        <v>311</v>
      </c>
      <c r="C111" s="212"/>
      <c r="D111" s="213" t="s">
        <v>312</v>
      </c>
      <c r="E111" s="213">
        <v>540980</v>
      </c>
      <c r="F111" s="213">
        <v>4472667</v>
      </c>
      <c r="G111" s="214"/>
      <c r="H111" s="237">
        <f>(135.5-32)*5/9</f>
        <v>57.5</v>
      </c>
      <c r="I111" s="212"/>
      <c r="J111" s="238">
        <v>7</v>
      </c>
      <c r="K111" s="238"/>
      <c r="L111" s="245">
        <v>273</v>
      </c>
      <c r="M111" s="245">
        <v>50.8</v>
      </c>
      <c r="N111" s="237">
        <v>48.9</v>
      </c>
      <c r="O111" s="252">
        <v>34.6</v>
      </c>
      <c r="P111" s="245">
        <v>65.599999999999994</v>
      </c>
      <c r="Q111" s="288"/>
      <c r="R111" s="245">
        <v>47</v>
      </c>
      <c r="S111" s="288"/>
      <c r="T111" s="245">
        <v>105</v>
      </c>
      <c r="U111" s="245">
        <v>783</v>
      </c>
      <c r="V111" s="237"/>
      <c r="W111" s="237"/>
      <c r="X111" s="238"/>
      <c r="Y111" s="252"/>
      <c r="Z111" s="252"/>
      <c r="AA111" s="238"/>
      <c r="AB111" s="238"/>
      <c r="AC111" s="238"/>
      <c r="AD111" s="238">
        <v>2.5000000000000001E-2</v>
      </c>
      <c r="AE111" s="212"/>
      <c r="AF111" s="212"/>
      <c r="AG111" s="212"/>
      <c r="AH111" s="212"/>
      <c r="AI111" s="212"/>
      <c r="AJ111" s="214" t="s">
        <v>68</v>
      </c>
      <c r="AK111" s="217"/>
      <c r="AS111" s="270">
        <v>3</v>
      </c>
      <c r="AT111" s="271" t="s">
        <v>915</v>
      </c>
      <c r="AU111" s="209" t="s">
        <v>280</v>
      </c>
    </row>
    <row r="112" spans="1:145" x14ac:dyDescent="0.2">
      <c r="A112" s="211" t="s">
        <v>329</v>
      </c>
      <c r="B112" s="215" t="s">
        <v>330</v>
      </c>
      <c r="C112" s="212"/>
      <c r="D112" s="213" t="s">
        <v>331</v>
      </c>
      <c r="E112" s="213">
        <v>541042</v>
      </c>
      <c r="F112" s="213">
        <v>4472826</v>
      </c>
      <c r="G112" s="214"/>
      <c r="H112" s="237">
        <f>(115.55-32)*5/9</f>
        <v>46.416666666666664</v>
      </c>
      <c r="I112" s="212"/>
      <c r="J112" s="238">
        <v>7.1</v>
      </c>
      <c r="K112" s="238"/>
      <c r="L112" s="245">
        <v>288</v>
      </c>
      <c r="M112" s="245">
        <v>53.3</v>
      </c>
      <c r="N112" s="237">
        <v>51.5</v>
      </c>
      <c r="O112" s="252">
        <v>36.4</v>
      </c>
      <c r="P112" s="245">
        <v>65.099999999999994</v>
      </c>
      <c r="Q112" s="288"/>
      <c r="R112" s="245">
        <v>49</v>
      </c>
      <c r="S112" s="288"/>
      <c r="T112" s="245">
        <v>110</v>
      </c>
      <c r="U112" s="245">
        <v>802</v>
      </c>
      <c r="V112" s="238"/>
      <c r="W112" s="237"/>
      <c r="X112" s="238"/>
      <c r="Y112" s="252"/>
      <c r="Z112" s="252"/>
      <c r="AA112" s="238"/>
      <c r="AB112" s="238"/>
      <c r="AC112" s="238"/>
      <c r="AD112" s="238"/>
      <c r="AE112" s="212"/>
      <c r="AF112" s="212"/>
      <c r="AG112" s="212"/>
      <c r="AH112" s="212"/>
      <c r="AI112" s="212"/>
      <c r="AJ112" s="214" t="s">
        <v>68</v>
      </c>
      <c r="AK112" s="217"/>
      <c r="AS112" s="270">
        <v>3</v>
      </c>
      <c r="AT112" s="271" t="s">
        <v>915</v>
      </c>
      <c r="AU112" s="209" t="s">
        <v>280</v>
      </c>
    </row>
    <row r="113" spans="1:145" x14ac:dyDescent="0.2">
      <c r="A113" s="216" t="s">
        <v>320</v>
      </c>
      <c r="B113" s="215" t="s">
        <v>321</v>
      </c>
      <c r="C113" s="212"/>
      <c r="D113" s="213" t="s">
        <v>322</v>
      </c>
      <c r="E113" s="213">
        <v>541061</v>
      </c>
      <c r="F113" s="213">
        <v>4472891</v>
      </c>
      <c r="G113" s="214"/>
      <c r="H113" s="237">
        <f>(128.33-32)*5/9</f>
        <v>53.51666666666668</v>
      </c>
      <c r="I113" s="212"/>
      <c r="J113" s="238">
        <v>6.7</v>
      </c>
      <c r="K113" s="238"/>
      <c r="L113" s="245">
        <v>279</v>
      </c>
      <c r="M113" s="245">
        <v>53.2</v>
      </c>
      <c r="N113" s="237">
        <v>52.1</v>
      </c>
      <c r="O113" s="252">
        <v>38.5</v>
      </c>
      <c r="P113" s="245">
        <v>66.599999999999994</v>
      </c>
      <c r="Q113" s="288"/>
      <c r="R113" s="245">
        <v>46</v>
      </c>
      <c r="S113" s="288"/>
      <c r="T113" s="245">
        <v>115</v>
      </c>
      <c r="U113" s="245">
        <v>815</v>
      </c>
      <c r="V113" s="238"/>
      <c r="W113" s="237"/>
      <c r="X113" s="238"/>
      <c r="Y113" s="252"/>
      <c r="Z113" s="252"/>
      <c r="AA113" s="238"/>
      <c r="AB113" s="238"/>
      <c r="AC113" s="238"/>
      <c r="AD113" s="238"/>
      <c r="AE113" s="212"/>
      <c r="AF113" s="212"/>
      <c r="AG113" s="212"/>
      <c r="AH113" s="212"/>
      <c r="AI113" s="212"/>
      <c r="AJ113" s="214" t="s">
        <v>68</v>
      </c>
      <c r="AK113" s="217"/>
      <c r="AS113" s="270">
        <v>3</v>
      </c>
      <c r="AT113" s="271" t="s">
        <v>915</v>
      </c>
      <c r="AU113" s="209" t="s">
        <v>280</v>
      </c>
    </row>
    <row r="114" spans="1:145" x14ac:dyDescent="0.2">
      <c r="A114" s="216" t="s">
        <v>332</v>
      </c>
      <c r="B114" s="215" t="s">
        <v>333</v>
      </c>
      <c r="C114" s="212"/>
      <c r="D114" s="213" t="s">
        <v>334</v>
      </c>
      <c r="E114" s="213">
        <v>541068</v>
      </c>
      <c r="F114" s="213">
        <v>4472873</v>
      </c>
      <c r="G114" s="214"/>
      <c r="H114" s="237">
        <f>(106.13-32)*5/9</f>
        <v>41.18333333333333</v>
      </c>
      <c r="I114" s="212"/>
      <c r="J114" s="238">
        <v>7.8</v>
      </c>
      <c r="K114" s="238"/>
      <c r="L114" s="245">
        <v>301</v>
      </c>
      <c r="M114" s="245">
        <v>51.9</v>
      </c>
      <c r="N114" s="237">
        <v>43.3</v>
      </c>
      <c r="O114" s="252">
        <v>35.9</v>
      </c>
      <c r="P114" s="245">
        <v>67.95</v>
      </c>
      <c r="Q114" s="288"/>
      <c r="R114" s="245">
        <v>48</v>
      </c>
      <c r="S114" s="288"/>
      <c r="T114" s="245">
        <v>108</v>
      </c>
      <c r="U114" s="245">
        <v>787</v>
      </c>
      <c r="V114" s="237"/>
      <c r="W114" s="237"/>
      <c r="X114" s="238"/>
      <c r="Y114" s="252"/>
      <c r="Z114" s="252"/>
      <c r="AA114" s="238"/>
      <c r="AB114" s="238"/>
      <c r="AC114" s="238"/>
      <c r="AD114" s="238"/>
      <c r="AE114" s="212"/>
      <c r="AF114" s="212"/>
      <c r="AG114" s="212"/>
      <c r="AH114" s="212"/>
      <c r="AI114" s="212"/>
      <c r="AJ114" s="214" t="s">
        <v>68</v>
      </c>
      <c r="AK114" s="217"/>
      <c r="AS114" s="270">
        <v>3</v>
      </c>
      <c r="AT114" s="271" t="s">
        <v>915</v>
      </c>
      <c r="AU114" s="209" t="s">
        <v>280</v>
      </c>
    </row>
    <row r="115" spans="1:145" x14ac:dyDescent="0.2">
      <c r="A115" s="211" t="s">
        <v>293</v>
      </c>
      <c r="B115" s="178"/>
      <c r="C115" s="212"/>
      <c r="D115" s="213" t="s">
        <v>294</v>
      </c>
      <c r="E115" s="213">
        <v>545773</v>
      </c>
      <c r="F115" s="213">
        <v>4458965</v>
      </c>
      <c r="G115" s="214"/>
      <c r="H115" s="237">
        <v>10</v>
      </c>
      <c r="I115" s="212"/>
      <c r="J115" s="238">
        <v>6.5</v>
      </c>
      <c r="K115" s="238"/>
      <c r="L115" s="245">
        <v>46</v>
      </c>
      <c r="M115" s="245">
        <v>6</v>
      </c>
      <c r="N115" s="237">
        <v>50</v>
      </c>
      <c r="O115" s="252">
        <v>36</v>
      </c>
      <c r="P115" s="245">
        <v>20</v>
      </c>
      <c r="Q115" s="288">
        <v>0.2</v>
      </c>
      <c r="R115" s="245">
        <v>32</v>
      </c>
      <c r="S115" s="288">
        <v>0.4</v>
      </c>
      <c r="T115" s="245">
        <v>90</v>
      </c>
      <c r="U115" s="245">
        <v>260</v>
      </c>
      <c r="V115" s="237"/>
      <c r="W115" s="237"/>
      <c r="X115" s="238"/>
      <c r="Y115" s="252"/>
      <c r="Z115" s="252"/>
      <c r="AA115" s="238"/>
      <c r="AB115" s="238"/>
      <c r="AC115" s="238"/>
      <c r="AD115" s="238"/>
      <c r="AE115" s="212"/>
      <c r="AF115" s="212"/>
      <c r="AG115" s="212"/>
      <c r="AH115" s="212"/>
      <c r="AI115" s="212"/>
      <c r="AJ115" s="214" t="s">
        <v>68</v>
      </c>
      <c r="AK115" s="217"/>
      <c r="AS115" s="270">
        <v>3</v>
      </c>
      <c r="AT115" s="271" t="s">
        <v>915</v>
      </c>
      <c r="AU115" s="209" t="s">
        <v>280</v>
      </c>
    </row>
    <row r="116" spans="1:145" x14ac:dyDescent="0.2">
      <c r="A116" s="211" t="s">
        <v>323</v>
      </c>
      <c r="B116" s="215" t="s">
        <v>324</v>
      </c>
      <c r="C116" s="212"/>
      <c r="D116" s="213" t="s">
        <v>325</v>
      </c>
      <c r="E116" s="213">
        <v>547677</v>
      </c>
      <c r="F116" s="213">
        <v>4463218</v>
      </c>
      <c r="G116" s="214"/>
      <c r="H116" s="237">
        <f>(193-32)*5/9</f>
        <v>89.444444444444443</v>
      </c>
      <c r="I116" s="212"/>
      <c r="J116" s="238">
        <v>8.1</v>
      </c>
      <c r="K116" s="238"/>
      <c r="L116" s="245">
        <v>279</v>
      </c>
      <c r="M116" s="245">
        <v>39.200000000000003</v>
      </c>
      <c r="N116" s="237">
        <v>8.23</v>
      </c>
      <c r="O116" s="252">
        <v>2.2999999999999998</v>
      </c>
      <c r="P116" s="245">
        <v>211.4</v>
      </c>
      <c r="Q116" s="288"/>
      <c r="R116" s="245">
        <v>80</v>
      </c>
      <c r="S116" s="288"/>
      <c r="T116" s="245"/>
      <c r="U116" s="245"/>
      <c r="V116" s="237"/>
      <c r="W116" s="237"/>
      <c r="X116" s="238"/>
      <c r="Y116" s="252"/>
      <c r="Z116" s="252"/>
      <c r="AA116" s="238"/>
      <c r="AB116" s="238"/>
      <c r="AC116" s="238"/>
      <c r="AD116" s="238">
        <v>0.06</v>
      </c>
      <c r="AE116" s="212"/>
      <c r="AF116" s="212"/>
      <c r="AG116" s="212"/>
      <c r="AH116" s="212"/>
      <c r="AI116" s="212"/>
      <c r="AJ116" s="214" t="s">
        <v>68</v>
      </c>
      <c r="AK116" s="217"/>
      <c r="AS116" s="270">
        <v>3</v>
      </c>
      <c r="AT116" s="271" t="s">
        <v>915</v>
      </c>
      <c r="AU116" s="209" t="s">
        <v>280</v>
      </c>
    </row>
    <row r="117" spans="1:145" x14ac:dyDescent="0.2">
      <c r="A117" s="211" t="s">
        <v>297</v>
      </c>
      <c r="B117" s="215" t="s">
        <v>298</v>
      </c>
      <c r="C117" s="212"/>
      <c r="D117" s="213" t="s">
        <v>299</v>
      </c>
      <c r="E117" s="213">
        <v>548080</v>
      </c>
      <c r="F117" s="213">
        <v>4462999</v>
      </c>
      <c r="G117" s="214"/>
      <c r="H117" s="237">
        <f>(173-32)*5/9</f>
        <v>78.333333333333329</v>
      </c>
      <c r="I117" s="212"/>
      <c r="J117" s="238">
        <v>8.1</v>
      </c>
      <c r="K117" s="238"/>
      <c r="L117" s="245">
        <v>251</v>
      </c>
      <c r="M117" s="245">
        <v>36.5</v>
      </c>
      <c r="N117" s="237">
        <v>9.2899999999999991</v>
      </c>
      <c r="O117" s="252">
        <v>1.28</v>
      </c>
      <c r="P117" s="245">
        <v>189.1</v>
      </c>
      <c r="Q117" s="288"/>
      <c r="R117" s="245">
        <v>80</v>
      </c>
      <c r="S117" s="288"/>
      <c r="T117" s="245"/>
      <c r="U117" s="245"/>
      <c r="V117" s="237"/>
      <c r="W117" s="237"/>
      <c r="X117" s="238"/>
      <c r="Y117" s="252"/>
      <c r="Z117" s="252"/>
      <c r="AA117" s="238"/>
      <c r="AB117" s="238"/>
      <c r="AC117" s="238"/>
      <c r="AD117" s="238">
        <v>2.5000000000000001E-2</v>
      </c>
      <c r="AE117" s="212"/>
      <c r="AF117" s="212"/>
      <c r="AG117" s="212"/>
      <c r="AH117" s="212"/>
      <c r="AI117" s="212"/>
      <c r="AJ117" s="214" t="s">
        <v>68</v>
      </c>
      <c r="AK117" s="217"/>
      <c r="AS117" s="270">
        <v>3</v>
      </c>
      <c r="AT117" s="271" t="s">
        <v>915</v>
      </c>
      <c r="AU117" s="209" t="s">
        <v>280</v>
      </c>
    </row>
    <row r="118" spans="1:145" x14ac:dyDescent="0.2">
      <c r="A118" s="211" t="s">
        <v>335</v>
      </c>
      <c r="B118" s="178"/>
      <c r="C118" s="212"/>
      <c r="D118" s="213" t="s">
        <v>336</v>
      </c>
      <c r="E118" s="213">
        <v>548080</v>
      </c>
      <c r="F118" s="213">
        <v>4462999</v>
      </c>
      <c r="G118" s="214"/>
      <c r="H118" s="237">
        <v>60</v>
      </c>
      <c r="I118" s="212"/>
      <c r="J118" s="238">
        <v>7.5</v>
      </c>
      <c r="K118" s="238">
        <v>3</v>
      </c>
      <c r="L118" s="245">
        <v>320</v>
      </c>
      <c r="M118" s="245">
        <v>59</v>
      </c>
      <c r="N118" s="237">
        <v>11</v>
      </c>
      <c r="O118" s="252">
        <v>1.5</v>
      </c>
      <c r="P118" s="245">
        <v>182</v>
      </c>
      <c r="Q118" s="288"/>
      <c r="R118" s="245">
        <v>70</v>
      </c>
      <c r="S118" s="288">
        <v>10</v>
      </c>
      <c r="T118" s="245">
        <v>130</v>
      </c>
      <c r="U118" s="245"/>
      <c r="V118" s="238"/>
      <c r="W118" s="237"/>
      <c r="X118" s="238"/>
      <c r="Y118" s="252"/>
      <c r="Z118" s="252"/>
      <c r="AA118" s="238"/>
      <c r="AB118" s="238"/>
      <c r="AC118" s="238"/>
      <c r="AD118" s="238"/>
      <c r="AE118" s="212"/>
      <c r="AF118" s="212"/>
      <c r="AG118" s="212"/>
      <c r="AH118" s="212"/>
      <c r="AI118" s="212"/>
      <c r="AJ118" s="214" t="s">
        <v>68</v>
      </c>
      <c r="AK118" s="217"/>
      <c r="AS118" s="270">
        <v>3</v>
      </c>
      <c r="AT118" s="271" t="s">
        <v>915</v>
      </c>
      <c r="AU118" s="209" t="s">
        <v>280</v>
      </c>
    </row>
    <row r="119" spans="1:145" x14ac:dyDescent="0.2">
      <c r="A119" s="211" t="s">
        <v>300</v>
      </c>
      <c r="B119" s="178"/>
      <c r="C119" s="212"/>
      <c r="D119" s="213" t="s">
        <v>301</v>
      </c>
      <c r="E119" s="213">
        <v>548080</v>
      </c>
      <c r="F119" s="213">
        <v>4462999</v>
      </c>
      <c r="G119" s="214"/>
      <c r="H119" s="237">
        <v>85</v>
      </c>
      <c r="I119" s="212"/>
      <c r="J119" s="238"/>
      <c r="K119" s="238">
        <v>2.4</v>
      </c>
      <c r="L119" s="245">
        <v>256</v>
      </c>
      <c r="M119" s="245">
        <v>53.2</v>
      </c>
      <c r="N119" s="237">
        <v>12.1</v>
      </c>
      <c r="O119" s="252">
        <v>1.33</v>
      </c>
      <c r="P119" s="245">
        <v>212</v>
      </c>
      <c r="Q119" s="288"/>
      <c r="R119" s="245">
        <v>84.8</v>
      </c>
      <c r="S119" s="288">
        <v>10</v>
      </c>
      <c r="T119" s="245">
        <v>134</v>
      </c>
      <c r="U119" s="245">
        <v>507</v>
      </c>
      <c r="V119" s="238"/>
      <c r="W119" s="237"/>
      <c r="X119" s="238"/>
      <c r="Y119" s="252"/>
      <c r="Z119" s="252"/>
      <c r="AA119" s="238"/>
      <c r="AB119" s="238"/>
      <c r="AC119" s="238"/>
      <c r="AD119" s="238"/>
      <c r="AE119" s="212"/>
      <c r="AF119" s="212"/>
      <c r="AG119" s="212"/>
      <c r="AH119" s="212"/>
      <c r="AI119" s="212"/>
      <c r="AJ119" s="214" t="s">
        <v>68</v>
      </c>
      <c r="AK119" s="217"/>
      <c r="AS119" s="270">
        <v>3</v>
      </c>
      <c r="AT119" s="271" t="s">
        <v>915</v>
      </c>
      <c r="AU119" s="209" t="s">
        <v>280</v>
      </c>
    </row>
    <row r="120" spans="1:145" x14ac:dyDescent="0.2">
      <c r="A120" s="211" t="s">
        <v>308</v>
      </c>
      <c r="B120" s="178"/>
      <c r="C120" s="212"/>
      <c r="D120" s="213" t="s">
        <v>309</v>
      </c>
      <c r="E120" s="213">
        <v>548080</v>
      </c>
      <c r="F120" s="213">
        <v>4462999</v>
      </c>
      <c r="G120" s="214"/>
      <c r="H120" s="237">
        <v>86.666666666666671</v>
      </c>
      <c r="I120" s="212"/>
      <c r="J120" s="238">
        <v>7.2</v>
      </c>
      <c r="K120" s="238">
        <v>3</v>
      </c>
      <c r="L120" s="245">
        <v>270</v>
      </c>
      <c r="M120" s="245">
        <v>46</v>
      </c>
      <c r="N120" s="237">
        <v>12</v>
      </c>
      <c r="O120" s="252">
        <v>1.6</v>
      </c>
      <c r="P120" s="245">
        <v>207</v>
      </c>
      <c r="Q120" s="288"/>
      <c r="R120" s="245">
        <v>140</v>
      </c>
      <c r="S120" s="288">
        <v>10</v>
      </c>
      <c r="T120" s="245">
        <v>100</v>
      </c>
      <c r="U120" s="245">
        <v>450</v>
      </c>
      <c r="V120" s="237"/>
      <c r="W120" s="237"/>
      <c r="X120" s="238"/>
      <c r="Y120" s="252"/>
      <c r="Z120" s="252"/>
      <c r="AA120" s="238"/>
      <c r="AB120" s="238"/>
      <c r="AC120" s="238"/>
      <c r="AD120" s="238"/>
      <c r="AE120" s="212"/>
      <c r="AF120" s="212"/>
      <c r="AG120" s="212"/>
      <c r="AH120" s="212"/>
      <c r="AI120" s="212"/>
      <c r="AJ120" s="214" t="s">
        <v>68</v>
      </c>
      <c r="AK120" s="217"/>
      <c r="AS120" s="270">
        <v>3</v>
      </c>
      <c r="AT120" s="271" t="s">
        <v>915</v>
      </c>
      <c r="AU120" s="209" t="s">
        <v>280</v>
      </c>
    </row>
    <row r="121" spans="1:145" x14ac:dyDescent="0.2">
      <c r="A121" s="211" t="s">
        <v>306</v>
      </c>
      <c r="B121" s="178"/>
      <c r="C121" s="212"/>
      <c r="D121" s="213" t="s">
        <v>307</v>
      </c>
      <c r="E121" s="213">
        <v>548370</v>
      </c>
      <c r="F121" s="213">
        <v>4463269</v>
      </c>
      <c r="G121" s="214"/>
      <c r="H121" s="237">
        <v>125.5</v>
      </c>
      <c r="I121" s="212"/>
      <c r="J121" s="238">
        <v>8</v>
      </c>
      <c r="K121" s="238">
        <v>2.9</v>
      </c>
      <c r="L121" s="245">
        <v>270</v>
      </c>
      <c r="M121" s="245">
        <v>56</v>
      </c>
      <c r="N121" s="237">
        <v>13</v>
      </c>
      <c r="O121" s="252">
        <v>3</v>
      </c>
      <c r="P121" s="245">
        <v>250</v>
      </c>
      <c r="Q121" s="288"/>
      <c r="R121" s="245">
        <v>210</v>
      </c>
      <c r="S121" s="288">
        <v>10.8</v>
      </c>
      <c r="T121" s="245">
        <v>150</v>
      </c>
      <c r="U121" s="245">
        <v>410</v>
      </c>
      <c r="V121" s="238">
        <v>46</v>
      </c>
      <c r="W121" s="237"/>
      <c r="X121" s="238"/>
      <c r="Y121" s="252"/>
      <c r="Z121" s="252"/>
      <c r="AA121" s="238"/>
      <c r="AB121" s="238"/>
      <c r="AC121" s="238"/>
      <c r="AD121" s="238"/>
      <c r="AE121" s="212"/>
      <c r="AF121" s="212"/>
      <c r="AG121" s="212"/>
      <c r="AH121" s="212"/>
      <c r="AI121" s="212"/>
      <c r="AJ121" s="214" t="s">
        <v>68</v>
      </c>
      <c r="AK121" s="217"/>
      <c r="AS121" s="270">
        <v>3</v>
      </c>
      <c r="AT121" s="271" t="s">
        <v>915</v>
      </c>
      <c r="AU121" s="209" t="s">
        <v>280</v>
      </c>
    </row>
    <row r="122" spans="1:145" x14ac:dyDescent="0.2">
      <c r="A122" s="211" t="s">
        <v>75</v>
      </c>
      <c r="B122" s="178"/>
      <c r="C122" s="212"/>
      <c r="D122" s="213" t="s">
        <v>279</v>
      </c>
      <c r="E122" s="213">
        <v>552180</v>
      </c>
      <c r="F122" s="213">
        <v>4465455</v>
      </c>
      <c r="G122" s="214"/>
      <c r="H122" s="237">
        <v>8.3000000000000007</v>
      </c>
      <c r="I122" s="212"/>
      <c r="J122" s="238">
        <v>6.8</v>
      </c>
      <c r="K122" s="238"/>
      <c r="L122" s="245">
        <v>1.6</v>
      </c>
      <c r="M122" s="245">
        <v>2</v>
      </c>
      <c r="N122" s="237">
        <v>34</v>
      </c>
      <c r="O122" s="252">
        <v>13</v>
      </c>
      <c r="P122" s="245">
        <v>21</v>
      </c>
      <c r="Q122" s="288">
        <v>0</v>
      </c>
      <c r="R122" s="245">
        <v>7</v>
      </c>
      <c r="S122" s="288">
        <v>0.1</v>
      </c>
      <c r="T122" s="245">
        <v>20</v>
      </c>
      <c r="U122" s="245">
        <v>150</v>
      </c>
      <c r="V122" s="237"/>
      <c r="W122" s="237"/>
      <c r="X122" s="238"/>
      <c r="Y122" s="252"/>
      <c r="Z122" s="252"/>
      <c r="AA122" s="238"/>
      <c r="AB122" s="238"/>
      <c r="AC122" s="238"/>
      <c r="AD122" s="238"/>
      <c r="AE122" s="212"/>
      <c r="AF122" s="212"/>
      <c r="AG122" s="212"/>
      <c r="AH122" s="212"/>
      <c r="AI122" s="212"/>
      <c r="AJ122" s="214" t="s">
        <v>68</v>
      </c>
      <c r="AK122" s="217"/>
      <c r="AS122" s="270">
        <v>3</v>
      </c>
      <c r="AT122" s="271" t="s">
        <v>915</v>
      </c>
      <c r="AU122" s="209" t="s">
        <v>280</v>
      </c>
    </row>
    <row r="123" spans="1:145" x14ac:dyDescent="0.2">
      <c r="A123" s="209" t="s">
        <v>894</v>
      </c>
      <c r="C123" s="203">
        <v>1979</v>
      </c>
      <c r="E123" s="204">
        <v>686452</v>
      </c>
      <c r="F123" s="204">
        <v>4403160</v>
      </c>
      <c r="H123" s="235">
        <v>90.6</v>
      </c>
      <c r="J123" s="235">
        <v>7.19</v>
      </c>
      <c r="K123" s="239">
        <v>1.38</v>
      </c>
      <c r="L123" s="240">
        <v>159</v>
      </c>
      <c r="M123" s="240">
        <v>41.4</v>
      </c>
      <c r="N123" s="240">
        <v>60.4</v>
      </c>
      <c r="O123" s="240">
        <v>27.2</v>
      </c>
      <c r="P123" s="253">
        <v>51.8</v>
      </c>
      <c r="Q123" s="240">
        <v>0.82199999999999995</v>
      </c>
      <c r="R123" s="240">
        <v>14.3</v>
      </c>
      <c r="S123" s="241">
        <v>3.53</v>
      </c>
      <c r="T123" s="240">
        <v>19.100000000000001</v>
      </c>
      <c r="U123" s="240">
        <v>805</v>
      </c>
      <c r="W123" s="240">
        <v>0.56999999999999995</v>
      </c>
      <c r="AC123" s="235">
        <v>7.4999999999999997E-2</v>
      </c>
      <c r="AD123" s="235">
        <v>2.5000000000000001E-2</v>
      </c>
      <c r="AJ123" s="214" t="s">
        <v>140</v>
      </c>
      <c r="AS123" s="203">
        <v>3</v>
      </c>
      <c r="AT123" s="271" t="s">
        <v>915</v>
      </c>
      <c r="AU123" s="209" t="s">
        <v>908</v>
      </c>
    </row>
    <row r="124" spans="1:145" x14ac:dyDescent="0.2">
      <c r="A124" s="277" t="s">
        <v>802</v>
      </c>
      <c r="B124" s="212" t="s">
        <v>917</v>
      </c>
      <c r="C124" s="212"/>
      <c r="D124" s="214"/>
      <c r="E124" s="214"/>
      <c r="F124" s="214"/>
      <c r="G124" s="214"/>
      <c r="H124" s="212">
        <v>40</v>
      </c>
      <c r="I124" s="212"/>
      <c r="J124" s="212">
        <v>7.44</v>
      </c>
      <c r="K124" s="212">
        <v>0.65</v>
      </c>
      <c r="L124" s="212">
        <v>282</v>
      </c>
      <c r="M124" s="212">
        <v>7.25</v>
      </c>
      <c r="N124" s="212">
        <v>20.9</v>
      </c>
      <c r="O124" s="212">
        <v>0.15</v>
      </c>
      <c r="P124" s="242">
        <v>57.6</v>
      </c>
      <c r="Q124" s="212">
        <v>1.06</v>
      </c>
      <c r="R124" s="212">
        <v>420</v>
      </c>
      <c r="S124" s="212">
        <v>4.5</v>
      </c>
      <c r="T124" s="212">
        <v>63</v>
      </c>
      <c r="U124" s="212">
        <v>55</v>
      </c>
      <c r="V124" s="212"/>
      <c r="W124" s="212"/>
      <c r="X124" s="212"/>
      <c r="Y124" s="212"/>
      <c r="Z124" s="212"/>
      <c r="AA124" s="212"/>
      <c r="AB124" s="212"/>
      <c r="AC124" s="212"/>
      <c r="AD124" s="212"/>
      <c r="AE124" s="212"/>
      <c r="AF124" s="212"/>
      <c r="AG124" s="212"/>
      <c r="AH124" s="212"/>
      <c r="AI124" s="212"/>
      <c r="AJ124" s="214" t="s">
        <v>22</v>
      </c>
      <c r="AK124" s="218"/>
      <c r="AL124" s="218"/>
      <c r="AM124" s="218"/>
      <c r="AN124" s="218"/>
      <c r="AO124" s="218"/>
      <c r="AP124" s="218"/>
      <c r="AQ124" s="217"/>
      <c r="AR124" s="217"/>
      <c r="AS124" s="270">
        <v>3</v>
      </c>
      <c r="AT124" s="271" t="s">
        <v>915</v>
      </c>
      <c r="AU124" s="220" t="s">
        <v>803</v>
      </c>
      <c r="EN124" s="209"/>
      <c r="EO124" s="209"/>
    </row>
    <row r="125" spans="1:145" x14ac:dyDescent="0.2">
      <c r="A125" s="277" t="s">
        <v>802</v>
      </c>
      <c r="B125" s="212"/>
      <c r="C125" s="212"/>
      <c r="D125" s="214"/>
      <c r="E125" s="214"/>
      <c r="F125" s="214"/>
      <c r="G125" s="214"/>
      <c r="H125" s="212">
        <v>40</v>
      </c>
      <c r="I125" s="212"/>
      <c r="J125" s="212">
        <v>7.44</v>
      </c>
      <c r="K125" s="212">
        <v>0.65</v>
      </c>
      <c r="L125" s="212">
        <v>282</v>
      </c>
      <c r="M125" s="212">
        <v>7.25</v>
      </c>
      <c r="N125" s="212">
        <v>20.9</v>
      </c>
      <c r="O125" s="212">
        <v>0.15</v>
      </c>
      <c r="P125" s="242">
        <v>57.6</v>
      </c>
      <c r="Q125" s="212">
        <v>1.06</v>
      </c>
      <c r="R125" s="212">
        <v>420</v>
      </c>
      <c r="S125" s="212">
        <v>4.5</v>
      </c>
      <c r="T125" s="212">
        <v>63</v>
      </c>
      <c r="U125" s="212">
        <v>55</v>
      </c>
      <c r="V125" s="212"/>
      <c r="W125" s="212"/>
      <c r="X125" s="212"/>
      <c r="Y125" s="212"/>
      <c r="Z125" s="212"/>
      <c r="AA125" s="212"/>
      <c r="AB125" s="212"/>
      <c r="AC125" s="212"/>
      <c r="AD125" s="212"/>
      <c r="AE125" s="212"/>
      <c r="AF125" s="212"/>
      <c r="AG125" s="212"/>
      <c r="AH125" s="212"/>
      <c r="AI125" s="212"/>
      <c r="AJ125" s="214" t="s">
        <v>22</v>
      </c>
      <c r="AK125" s="218"/>
      <c r="AL125" s="218"/>
      <c r="AM125" s="218"/>
      <c r="AN125" s="218"/>
      <c r="AO125" s="218"/>
      <c r="AP125" s="218"/>
      <c r="AQ125" s="217"/>
      <c r="AR125" s="217"/>
      <c r="AS125" s="270">
        <v>3</v>
      </c>
      <c r="AT125" s="271" t="s">
        <v>915</v>
      </c>
      <c r="AU125" s="220" t="s">
        <v>803</v>
      </c>
      <c r="EN125" s="209"/>
      <c r="EO125" s="209"/>
    </row>
    <row r="126" spans="1:145" x14ac:dyDescent="0.2">
      <c r="A126" s="211" t="s">
        <v>360</v>
      </c>
      <c r="B126" s="178"/>
      <c r="C126" s="212"/>
      <c r="D126" s="213" t="s">
        <v>360</v>
      </c>
      <c r="E126" s="213"/>
      <c r="F126" s="213"/>
      <c r="G126" s="214"/>
      <c r="H126" s="237">
        <v>95</v>
      </c>
      <c r="I126" s="212"/>
      <c r="J126" s="238">
        <v>7.43</v>
      </c>
      <c r="K126" s="238">
        <v>1.76</v>
      </c>
      <c r="L126" s="245">
        <v>232</v>
      </c>
      <c r="M126" s="245">
        <v>36.200000000000003</v>
      </c>
      <c r="N126" s="237">
        <v>4.95</v>
      </c>
      <c r="O126" s="252">
        <v>3.2</v>
      </c>
      <c r="P126" s="245">
        <v>164</v>
      </c>
      <c r="Q126" s="288">
        <v>3.02</v>
      </c>
      <c r="R126" s="245">
        <v>75.400000000000006</v>
      </c>
      <c r="S126" s="288">
        <v>8.31</v>
      </c>
      <c r="T126" s="245">
        <v>108</v>
      </c>
      <c r="U126" s="245">
        <v>313</v>
      </c>
      <c r="V126" s="238">
        <v>64.599999999999994</v>
      </c>
      <c r="W126" s="237">
        <f>1.2+0</f>
        <v>1.2</v>
      </c>
      <c r="X126" s="238">
        <v>5.0999999999999997E-2</v>
      </c>
      <c r="Y126" s="252"/>
      <c r="Z126" s="252"/>
      <c r="AA126" s="238">
        <v>0.24</v>
      </c>
      <c r="AB126" s="238">
        <v>0.104</v>
      </c>
      <c r="AC126" s="238">
        <v>0.94399999999999995</v>
      </c>
      <c r="AD126" s="238">
        <v>0.02</v>
      </c>
      <c r="AE126" s="212"/>
      <c r="AF126" s="212"/>
      <c r="AG126" s="212"/>
      <c r="AH126" s="212"/>
      <c r="AI126" s="212"/>
      <c r="AJ126" s="214" t="s">
        <v>68</v>
      </c>
      <c r="AK126" s="217"/>
      <c r="AS126" s="270">
        <v>3</v>
      </c>
      <c r="AT126" s="271" t="s">
        <v>915</v>
      </c>
      <c r="AU126" s="209" t="s">
        <v>280</v>
      </c>
    </row>
    <row r="127" spans="1:145" x14ac:dyDescent="0.2">
      <c r="A127" s="211" t="s">
        <v>361</v>
      </c>
      <c r="B127" s="178"/>
      <c r="C127" s="212"/>
      <c r="D127" s="213" t="s">
        <v>362</v>
      </c>
      <c r="E127" s="213"/>
      <c r="F127" s="213"/>
      <c r="G127" s="214"/>
      <c r="H127" s="237">
        <v>95</v>
      </c>
      <c r="I127" s="212"/>
      <c r="J127" s="238">
        <v>7.43</v>
      </c>
      <c r="K127" s="252">
        <v>1.7336</v>
      </c>
      <c r="L127" s="252">
        <v>228.52</v>
      </c>
      <c r="M127" s="252">
        <v>35.657000000000004</v>
      </c>
      <c r="N127" s="252">
        <v>4.87575</v>
      </c>
      <c r="O127" s="252">
        <v>3.1520000000000001</v>
      </c>
      <c r="P127" s="252">
        <v>161.54</v>
      </c>
      <c r="Q127" s="252">
        <v>2.9746999999999999</v>
      </c>
      <c r="R127" s="252">
        <v>74.269000000000005</v>
      </c>
      <c r="S127" s="252">
        <v>8.1853499999999997</v>
      </c>
      <c r="T127" s="252">
        <v>106.38</v>
      </c>
      <c r="U127" s="252">
        <v>308.30500000000001</v>
      </c>
      <c r="V127" s="252">
        <v>63.630999999999993</v>
      </c>
      <c r="W127" s="252">
        <v>1.1819999999999999</v>
      </c>
      <c r="X127" s="252">
        <v>5.0234999999999995E-2</v>
      </c>
      <c r="Y127" s="252">
        <v>0</v>
      </c>
      <c r="Z127" s="252">
        <v>0</v>
      </c>
      <c r="AA127" s="252">
        <v>0.2364</v>
      </c>
      <c r="AB127" s="252">
        <v>0.10243999999999999</v>
      </c>
      <c r="AC127" s="252">
        <v>0.92983999999999989</v>
      </c>
      <c r="AD127" s="252">
        <v>1.9699999999999999E-2</v>
      </c>
      <c r="AE127" s="212"/>
      <c r="AF127" s="212"/>
      <c r="AG127" s="212"/>
      <c r="AH127" s="212"/>
      <c r="AI127" s="212"/>
      <c r="AJ127" s="214" t="s">
        <v>68</v>
      </c>
      <c r="AK127" s="217"/>
      <c r="AS127" s="270">
        <v>3</v>
      </c>
      <c r="AT127" s="271" t="s">
        <v>915</v>
      </c>
      <c r="AU127" s="209" t="s">
        <v>280</v>
      </c>
    </row>
    <row r="128" spans="1:145" x14ac:dyDescent="0.2">
      <c r="A128" s="209" t="s">
        <v>702</v>
      </c>
      <c r="B128" s="235" t="s">
        <v>703</v>
      </c>
      <c r="C128" s="210">
        <v>39295</v>
      </c>
      <c r="D128" s="204" t="s">
        <v>703</v>
      </c>
      <c r="E128" s="204">
        <v>324941</v>
      </c>
      <c r="F128" s="204">
        <v>4438657</v>
      </c>
      <c r="G128" s="214"/>
      <c r="H128" s="235">
        <v>21.2</v>
      </c>
      <c r="J128" s="235">
        <v>6.98</v>
      </c>
      <c r="K128" s="239">
        <v>6.5000000000000002E-2</v>
      </c>
      <c r="L128" s="240">
        <v>89.6</v>
      </c>
      <c r="M128" s="240">
        <v>4.5999999999999996</v>
      </c>
      <c r="N128" s="240">
        <v>74.8</v>
      </c>
      <c r="O128" s="240">
        <v>40.200000000000003</v>
      </c>
      <c r="P128" s="253">
        <v>34.015787224951936</v>
      </c>
      <c r="Q128" s="241"/>
      <c r="R128" s="240">
        <v>111.2102</v>
      </c>
      <c r="S128" s="241">
        <v>0.56169999999999998</v>
      </c>
      <c r="T128" s="240">
        <v>103.3416</v>
      </c>
      <c r="U128" s="240">
        <v>293</v>
      </c>
      <c r="V128" s="250" t="s">
        <v>347</v>
      </c>
      <c r="X128" s="241" t="s">
        <v>697</v>
      </c>
      <c r="Y128" s="239">
        <v>3.2000000000000002E-3</v>
      </c>
      <c r="Z128" s="239"/>
      <c r="AA128" s="241">
        <v>1.8</v>
      </c>
      <c r="AB128" s="241">
        <v>1.2E-2</v>
      </c>
      <c r="AC128" s="239">
        <v>0.17599999999999999</v>
      </c>
      <c r="AD128" s="239">
        <v>3.7999999999999999E-2</v>
      </c>
      <c r="AE128" s="235">
        <v>1179</v>
      </c>
      <c r="AF128" s="235">
        <v>-13.54</v>
      </c>
      <c r="AG128" s="235">
        <v>-114.7</v>
      </c>
      <c r="AH128" s="235" t="s">
        <v>349</v>
      </c>
      <c r="AJ128" s="204" t="s">
        <v>704</v>
      </c>
      <c r="AK128" s="197" t="s">
        <v>705</v>
      </c>
      <c r="AL128" s="197"/>
      <c r="AM128" s="197"/>
      <c r="AN128" s="197" t="s">
        <v>671</v>
      </c>
      <c r="AO128" s="197" t="s">
        <v>285</v>
      </c>
      <c r="AP128" s="197" t="s">
        <v>28</v>
      </c>
      <c r="AQ128" s="196" t="s">
        <v>706</v>
      </c>
      <c r="AR128" s="196"/>
      <c r="AS128" s="203">
        <v>4</v>
      </c>
      <c r="AT128" s="251" t="s">
        <v>916</v>
      </c>
      <c r="AU128" s="209" t="s">
        <v>342</v>
      </c>
      <c r="EN128" s="178"/>
      <c r="EO128" s="178"/>
    </row>
    <row r="129" spans="1:145" x14ac:dyDescent="0.2">
      <c r="A129" s="209" t="s">
        <v>728</v>
      </c>
      <c r="B129" s="235" t="s">
        <v>733</v>
      </c>
      <c r="C129" s="210">
        <v>39314</v>
      </c>
      <c r="D129" s="204" t="s">
        <v>733</v>
      </c>
      <c r="E129" s="204">
        <v>322968</v>
      </c>
      <c r="F129" s="204">
        <v>4457824</v>
      </c>
      <c r="H129" s="235">
        <v>24</v>
      </c>
      <c r="J129" s="235">
        <v>7.56</v>
      </c>
      <c r="K129" s="239">
        <v>7.3999999999999996E-2</v>
      </c>
      <c r="L129" s="240">
        <v>38.700000000000003</v>
      </c>
      <c r="M129" s="240">
        <v>4.71</v>
      </c>
      <c r="N129" s="240">
        <v>61.2</v>
      </c>
      <c r="O129" s="240">
        <v>12.5</v>
      </c>
      <c r="P129" s="253">
        <v>12.408274585202591</v>
      </c>
      <c r="Q129" s="241"/>
      <c r="R129" s="240">
        <v>56.4</v>
      </c>
      <c r="S129" s="241">
        <v>0</v>
      </c>
      <c r="T129" s="240">
        <v>47.3</v>
      </c>
      <c r="U129" s="240">
        <v>190</v>
      </c>
      <c r="X129" s="241"/>
      <c r="Y129" s="239"/>
      <c r="Z129" s="239"/>
      <c r="AA129" s="241"/>
      <c r="AB129" s="241"/>
      <c r="AC129" s="239">
        <v>0.21</v>
      </c>
      <c r="AD129" s="239">
        <v>4.4999999999999998E-2</v>
      </c>
      <c r="AE129" s="235">
        <v>776</v>
      </c>
      <c r="AF129" s="235">
        <v>-15</v>
      </c>
      <c r="AG129" s="235">
        <v>-117.1</v>
      </c>
      <c r="AH129" s="241"/>
      <c r="AJ129" s="204" t="s">
        <v>734</v>
      </c>
      <c r="AK129" s="197" t="s">
        <v>735</v>
      </c>
      <c r="AL129" s="197"/>
      <c r="AM129" s="197"/>
      <c r="AN129" s="197" t="s">
        <v>671</v>
      </c>
      <c r="AO129" s="197" t="s">
        <v>285</v>
      </c>
      <c r="AP129" s="197" t="s">
        <v>28</v>
      </c>
      <c r="AQ129" s="198" t="s">
        <v>736</v>
      </c>
      <c r="AR129" s="198"/>
      <c r="AS129" s="203">
        <v>4</v>
      </c>
      <c r="AT129" s="251" t="s">
        <v>916</v>
      </c>
      <c r="AU129" s="220" t="s">
        <v>684</v>
      </c>
      <c r="EN129" s="178"/>
      <c r="EO129" s="178"/>
    </row>
    <row r="130" spans="1:145" x14ac:dyDescent="0.2">
      <c r="A130" s="214" t="s">
        <v>776</v>
      </c>
      <c r="B130" s="212"/>
      <c r="C130" s="221">
        <v>39295</v>
      </c>
      <c r="D130" s="214" t="s">
        <v>777</v>
      </c>
      <c r="E130" s="214">
        <v>310475</v>
      </c>
      <c r="F130" s="214">
        <v>4436101</v>
      </c>
      <c r="G130" s="214"/>
      <c r="H130" s="212">
        <v>16.600000000000001</v>
      </c>
      <c r="I130" s="212"/>
      <c r="J130" s="212">
        <v>6.85</v>
      </c>
      <c r="K130" s="243">
        <v>6.5000000000000002E-2</v>
      </c>
      <c r="L130" s="242">
        <v>136</v>
      </c>
      <c r="M130" s="242">
        <v>4.49</v>
      </c>
      <c r="N130" s="242">
        <v>140</v>
      </c>
      <c r="O130" s="242">
        <v>29.7</v>
      </c>
      <c r="P130" s="242">
        <v>24.388677632984404</v>
      </c>
      <c r="Q130" s="244"/>
      <c r="R130" s="242">
        <v>278.16759999999999</v>
      </c>
      <c r="S130" s="244">
        <v>0.21329999999999999</v>
      </c>
      <c r="T130" s="242">
        <v>202.18809999999999</v>
      </c>
      <c r="U130" s="242">
        <v>188</v>
      </c>
      <c r="V130" s="212"/>
      <c r="W130" s="212"/>
      <c r="X130" s="244"/>
      <c r="Y130" s="243"/>
      <c r="Z130" s="243"/>
      <c r="AA130" s="244"/>
      <c r="AB130" s="244"/>
      <c r="AC130" s="243">
        <v>0.18099999999999999</v>
      </c>
      <c r="AD130" s="243">
        <v>3.5999999999999997E-2</v>
      </c>
      <c r="AE130" s="212">
        <v>145.1</v>
      </c>
      <c r="AF130" s="212">
        <v>-15.09</v>
      </c>
      <c r="AG130" s="212">
        <v>-118.5</v>
      </c>
      <c r="AH130" s="244"/>
      <c r="AI130" s="212"/>
      <c r="AJ130" s="214" t="s">
        <v>22</v>
      </c>
      <c r="AK130" s="218" t="s">
        <v>669</v>
      </c>
      <c r="AL130" s="218" t="s">
        <v>753</v>
      </c>
      <c r="AM130" s="218" t="s">
        <v>778</v>
      </c>
      <c r="AN130" s="218" t="s">
        <v>671</v>
      </c>
      <c r="AO130" s="218" t="s">
        <v>76</v>
      </c>
      <c r="AP130" s="218" t="s">
        <v>28</v>
      </c>
      <c r="AQ130" s="305" t="s">
        <v>779</v>
      </c>
      <c r="AR130" s="306">
        <v>1.0667964730100494E-2</v>
      </c>
      <c r="AS130" s="203">
        <v>4</v>
      </c>
      <c r="AT130" s="251" t="s">
        <v>916</v>
      </c>
      <c r="AU130" s="220" t="s">
        <v>684</v>
      </c>
      <c r="EN130" s="178"/>
      <c r="EO130" s="178"/>
    </row>
    <row r="131" spans="1:145" x14ac:dyDescent="0.2">
      <c r="A131" s="214" t="s">
        <v>749</v>
      </c>
      <c r="B131" s="212"/>
      <c r="C131" s="221">
        <v>39308</v>
      </c>
      <c r="D131" s="214" t="s">
        <v>750</v>
      </c>
      <c r="E131" s="214">
        <v>312984</v>
      </c>
      <c r="F131" s="214">
        <v>4454430</v>
      </c>
      <c r="G131" s="214"/>
      <c r="H131" s="212">
        <v>17.8</v>
      </c>
      <c r="I131" s="212"/>
      <c r="J131" s="212">
        <v>7.41</v>
      </c>
      <c r="K131" s="243">
        <v>6.3E-2</v>
      </c>
      <c r="L131" s="242">
        <v>87.7</v>
      </c>
      <c r="M131" s="242">
        <v>4.79</v>
      </c>
      <c r="N131" s="242">
        <v>87.3</v>
      </c>
      <c r="O131" s="242">
        <v>27.7</v>
      </c>
      <c r="P131" s="242">
        <v>20.965705333618175</v>
      </c>
      <c r="Q131" s="244"/>
      <c r="R131" s="242">
        <v>140.95650000000001</v>
      </c>
      <c r="S131" s="244">
        <v>0</v>
      </c>
      <c r="T131" s="242">
        <v>131.94409999999999</v>
      </c>
      <c r="U131" s="242">
        <v>247</v>
      </c>
      <c r="V131" s="212"/>
      <c r="W131" s="212"/>
      <c r="X131" s="244"/>
      <c r="Y131" s="243"/>
      <c r="Z131" s="243"/>
      <c r="AA131" s="244"/>
      <c r="AB131" s="244"/>
      <c r="AC131" s="243">
        <v>0.184</v>
      </c>
      <c r="AD131" s="243">
        <v>3.7999999999999999E-2</v>
      </c>
      <c r="AE131" s="212">
        <v>918</v>
      </c>
      <c r="AF131" s="212">
        <v>-14.18</v>
      </c>
      <c r="AG131" s="212">
        <v>-113.3</v>
      </c>
      <c r="AH131" s="244"/>
      <c r="AI131" s="212"/>
      <c r="AJ131" s="214" t="s">
        <v>751</v>
      </c>
      <c r="AK131" s="218" t="s">
        <v>752</v>
      </c>
      <c r="AL131" s="218" t="s">
        <v>753</v>
      </c>
      <c r="AM131" s="218" t="s">
        <v>754</v>
      </c>
      <c r="AN131" s="218" t="s">
        <v>671</v>
      </c>
      <c r="AO131" s="218" t="s">
        <v>76</v>
      </c>
      <c r="AP131" s="218" t="s">
        <v>12</v>
      </c>
      <c r="AQ131" s="305" t="s">
        <v>755</v>
      </c>
      <c r="AR131" s="306">
        <v>-8.6040216609570494E-3</v>
      </c>
      <c r="AS131" s="203">
        <v>4</v>
      </c>
      <c r="AT131" s="251" t="s">
        <v>916</v>
      </c>
      <c r="AU131" s="220" t="s">
        <v>684</v>
      </c>
      <c r="EN131" s="178"/>
      <c r="EO131" s="178"/>
    </row>
    <row r="132" spans="1:145" x14ac:dyDescent="0.2">
      <c r="A132" s="214" t="s">
        <v>785</v>
      </c>
      <c r="B132" s="212"/>
      <c r="C132" s="221">
        <v>39314</v>
      </c>
      <c r="D132" s="214" t="s">
        <v>786</v>
      </c>
      <c r="E132" s="214">
        <v>317515</v>
      </c>
      <c r="F132" s="214">
        <v>4455478</v>
      </c>
      <c r="G132" s="214"/>
      <c r="H132" s="212">
        <v>17.399999999999999</v>
      </c>
      <c r="I132" s="212"/>
      <c r="J132" s="212">
        <v>7.62</v>
      </c>
      <c r="K132" s="243">
        <v>7.2999999999999995E-2</v>
      </c>
      <c r="L132" s="242">
        <v>53.9</v>
      </c>
      <c r="M132" s="242">
        <v>8.3699999999999992</v>
      </c>
      <c r="N132" s="242">
        <v>30.9</v>
      </c>
      <c r="O132" s="242">
        <v>7.6</v>
      </c>
      <c r="P132" s="242">
        <v>77.658684041871382</v>
      </c>
      <c r="Q132" s="244"/>
      <c r="R132" s="242">
        <v>55.7</v>
      </c>
      <c r="S132" s="244">
        <v>0</v>
      </c>
      <c r="T132" s="242">
        <v>32.6</v>
      </c>
      <c r="U132" s="242">
        <v>151</v>
      </c>
      <c r="V132" s="212"/>
      <c r="W132" s="212"/>
      <c r="X132" s="244"/>
      <c r="Y132" s="243"/>
      <c r="Z132" s="243"/>
      <c r="AA132" s="244"/>
      <c r="AB132" s="244"/>
      <c r="AC132" s="243">
        <v>0.442</v>
      </c>
      <c r="AD132" s="243">
        <v>3.6999999999999998E-2</v>
      </c>
      <c r="AE132" s="212">
        <v>629</v>
      </c>
      <c r="AF132" s="212">
        <v>-15.27</v>
      </c>
      <c r="AG132" s="212">
        <v>-120.7</v>
      </c>
      <c r="AH132" s="244"/>
      <c r="AI132" s="212"/>
      <c r="AJ132" s="214" t="s">
        <v>676</v>
      </c>
      <c r="AK132" s="218" t="s">
        <v>752</v>
      </c>
      <c r="AL132" s="218" t="s">
        <v>753</v>
      </c>
      <c r="AM132" s="218" t="s">
        <v>787</v>
      </c>
      <c r="AN132" s="218" t="s">
        <v>671</v>
      </c>
      <c r="AO132" s="218" t="s">
        <v>76</v>
      </c>
      <c r="AP132" s="218" t="s">
        <v>28</v>
      </c>
      <c r="AQ132" s="305" t="s">
        <v>788</v>
      </c>
      <c r="AR132" s="306">
        <v>2.8711205378095803E-3</v>
      </c>
      <c r="AS132" s="203">
        <v>4</v>
      </c>
      <c r="AT132" s="251" t="s">
        <v>916</v>
      </c>
      <c r="AU132" s="220" t="s">
        <v>684</v>
      </c>
      <c r="EN132" s="178"/>
      <c r="EO132" s="178"/>
    </row>
    <row r="133" spans="1:145" x14ac:dyDescent="0.2">
      <c r="A133" s="214" t="s">
        <v>760</v>
      </c>
      <c r="B133" s="212"/>
      <c r="C133" s="221">
        <v>39314</v>
      </c>
      <c r="D133" s="214" t="s">
        <v>761</v>
      </c>
      <c r="E133" s="214">
        <v>327823</v>
      </c>
      <c r="F133" s="214">
        <v>4460161</v>
      </c>
      <c r="G133" s="214"/>
      <c r="H133" s="212">
        <v>16.5</v>
      </c>
      <c r="I133" s="212"/>
      <c r="J133" s="212">
        <v>7.68</v>
      </c>
      <c r="K133" s="243">
        <v>7.3999999999999996E-2</v>
      </c>
      <c r="L133" s="242">
        <v>43.7</v>
      </c>
      <c r="M133" s="242">
        <v>3.56</v>
      </c>
      <c r="N133" s="242">
        <v>67.2</v>
      </c>
      <c r="O133" s="242">
        <v>15.3</v>
      </c>
      <c r="P133" s="242">
        <v>18.719379762159083</v>
      </c>
      <c r="Q133" s="244"/>
      <c r="R133" s="242">
        <v>58.7</v>
      </c>
      <c r="S133" s="244">
        <v>0</v>
      </c>
      <c r="T133" s="242">
        <v>47.2</v>
      </c>
      <c r="U133" s="242">
        <v>229</v>
      </c>
      <c r="V133" s="212"/>
      <c r="W133" s="212"/>
      <c r="X133" s="244"/>
      <c r="Y133" s="243"/>
      <c r="Z133" s="243"/>
      <c r="AA133" s="244"/>
      <c r="AB133" s="244"/>
      <c r="AC133" s="243">
        <v>0.20200000000000001</v>
      </c>
      <c r="AD133" s="243">
        <v>3.7999999999999999E-2</v>
      </c>
      <c r="AE133" s="212">
        <v>880</v>
      </c>
      <c r="AF133" s="212">
        <v>-13.64</v>
      </c>
      <c r="AG133" s="212">
        <v>-111.3</v>
      </c>
      <c r="AH133" s="244"/>
      <c r="AI133" s="212"/>
      <c r="AJ133" s="204" t="s">
        <v>704</v>
      </c>
      <c r="AK133" s="218" t="s">
        <v>731</v>
      </c>
      <c r="AL133" s="218" t="s">
        <v>692</v>
      </c>
      <c r="AM133" s="218" t="s">
        <v>762</v>
      </c>
      <c r="AN133" s="218" t="s">
        <v>671</v>
      </c>
      <c r="AO133" s="218" t="s">
        <v>76</v>
      </c>
      <c r="AP133" s="218" t="s">
        <v>28</v>
      </c>
      <c r="AQ133" s="305" t="s">
        <v>763</v>
      </c>
      <c r="AR133" s="306">
        <v>1.7659446917037178E-2</v>
      </c>
      <c r="AS133" s="203">
        <v>4</v>
      </c>
      <c r="AT133" s="251" t="s">
        <v>916</v>
      </c>
      <c r="AU133" s="220" t="s">
        <v>684</v>
      </c>
      <c r="EN133" s="178"/>
      <c r="EO133" s="178"/>
    </row>
    <row r="134" spans="1:145" x14ac:dyDescent="0.2">
      <c r="A134" s="214" t="s">
        <v>789</v>
      </c>
      <c r="B134" s="212"/>
      <c r="C134" s="221">
        <v>39296</v>
      </c>
      <c r="D134" s="214" t="s">
        <v>790</v>
      </c>
      <c r="E134" s="214">
        <v>337121</v>
      </c>
      <c r="F134" s="214">
        <v>4440562</v>
      </c>
      <c r="G134" s="214"/>
      <c r="H134" s="212">
        <v>26</v>
      </c>
      <c r="I134" s="212"/>
      <c r="J134" s="212">
        <v>7.5</v>
      </c>
      <c r="K134" s="243">
        <v>6.5000000000000002E-2</v>
      </c>
      <c r="L134" s="242">
        <v>53.2</v>
      </c>
      <c r="M134" s="242">
        <v>5.92</v>
      </c>
      <c r="N134" s="242">
        <v>29.2</v>
      </c>
      <c r="O134" s="242">
        <v>4.7</v>
      </c>
      <c r="P134" s="242">
        <v>16.087969807021292</v>
      </c>
      <c r="Q134" s="244"/>
      <c r="R134" s="242">
        <v>50.2</v>
      </c>
      <c r="S134" s="244">
        <v>0.27350000000000002</v>
      </c>
      <c r="T134" s="242">
        <v>58.3</v>
      </c>
      <c r="U134" s="242">
        <v>92</v>
      </c>
      <c r="V134" s="212"/>
      <c r="W134" s="212"/>
      <c r="X134" s="244"/>
      <c r="Y134" s="243"/>
      <c r="Z134" s="243"/>
      <c r="AA134" s="244"/>
      <c r="AB134" s="244"/>
      <c r="AC134" s="243">
        <v>0.215</v>
      </c>
      <c r="AD134" s="243">
        <v>6.6000000000000003E-2</v>
      </c>
      <c r="AE134" s="212">
        <v>619</v>
      </c>
      <c r="AF134" s="212">
        <v>-17.010000000000002</v>
      </c>
      <c r="AG134" s="212">
        <v>-136</v>
      </c>
      <c r="AH134" s="244"/>
      <c r="AI134" s="212">
        <v>81</v>
      </c>
      <c r="AJ134" s="204" t="s">
        <v>704</v>
      </c>
      <c r="AK134" s="218" t="s">
        <v>691</v>
      </c>
      <c r="AL134" s="218" t="s">
        <v>695</v>
      </c>
      <c r="AM134" s="218" t="s">
        <v>792</v>
      </c>
      <c r="AN134" s="218" t="s">
        <v>671</v>
      </c>
      <c r="AO134" s="218" t="s">
        <v>285</v>
      </c>
      <c r="AP134" s="218" t="s">
        <v>12</v>
      </c>
      <c r="AQ134" s="305" t="s">
        <v>793</v>
      </c>
      <c r="AR134" s="306">
        <v>2.0539835359500967E-2</v>
      </c>
      <c r="AS134" s="203">
        <v>4</v>
      </c>
      <c r="AT134" s="251" t="s">
        <v>916</v>
      </c>
      <c r="AU134" s="220" t="s">
        <v>684</v>
      </c>
      <c r="EN134" s="178"/>
      <c r="EO134" s="178"/>
    </row>
    <row r="135" spans="1:145" x14ac:dyDescent="0.2">
      <c r="A135" s="214" t="s">
        <v>679</v>
      </c>
      <c r="B135" s="212"/>
      <c r="C135" s="221">
        <v>22538</v>
      </c>
      <c r="D135" s="214" t="s">
        <v>680</v>
      </c>
      <c r="E135" s="214">
        <v>349999</v>
      </c>
      <c r="F135" s="214">
        <v>4474706</v>
      </c>
      <c r="G135" s="214"/>
      <c r="H135" s="212">
        <v>20.5</v>
      </c>
      <c r="I135" s="212"/>
      <c r="J135" s="212"/>
      <c r="K135" s="243"/>
      <c r="L135" s="242">
        <v>27</v>
      </c>
      <c r="M135" s="242">
        <v>9.8000000000000007</v>
      </c>
      <c r="N135" s="242">
        <v>46</v>
      </c>
      <c r="O135" s="242">
        <v>4.0999999999999996</v>
      </c>
      <c r="P135" s="242">
        <v>70</v>
      </c>
      <c r="Q135" s="244">
        <v>0.1</v>
      </c>
      <c r="R135" s="242">
        <v>38</v>
      </c>
      <c r="S135" s="244">
        <v>0.3</v>
      </c>
      <c r="T135" s="242">
        <v>61</v>
      </c>
      <c r="U135" s="242"/>
      <c r="V135" s="212"/>
      <c r="W135" s="212"/>
      <c r="X135" s="244"/>
      <c r="Y135" s="243"/>
      <c r="Z135" s="243"/>
      <c r="AA135" s="244"/>
      <c r="AB135" s="244"/>
      <c r="AC135" s="243"/>
      <c r="AD135" s="243"/>
      <c r="AE135" s="212"/>
      <c r="AF135" s="212"/>
      <c r="AG135" s="212"/>
      <c r="AH135" s="244"/>
      <c r="AI135" s="212"/>
      <c r="AJ135" s="204" t="s">
        <v>704</v>
      </c>
      <c r="AK135" s="218" t="s">
        <v>682</v>
      </c>
      <c r="AL135" s="218" t="s">
        <v>683</v>
      </c>
      <c r="AM135" s="218">
        <v>6</v>
      </c>
      <c r="AN135" s="218" t="s">
        <v>671</v>
      </c>
      <c r="AO135" s="218" t="s">
        <v>285</v>
      </c>
      <c r="AP135" s="218" t="s">
        <v>12</v>
      </c>
      <c r="AQ135" s="201"/>
      <c r="AR135" s="307">
        <v>0.26497519150363552</v>
      </c>
      <c r="AS135" s="203">
        <v>4</v>
      </c>
      <c r="AT135" s="251" t="s">
        <v>916</v>
      </c>
      <c r="AU135" s="220" t="s">
        <v>684</v>
      </c>
      <c r="EN135" s="178"/>
      <c r="EO135" s="178"/>
    </row>
    <row r="136" spans="1:145" x14ac:dyDescent="0.2">
      <c r="A136" s="214" t="s">
        <v>756</v>
      </c>
      <c r="B136" s="212"/>
      <c r="C136" s="221">
        <v>39296</v>
      </c>
      <c r="D136" s="214" t="s">
        <v>757</v>
      </c>
      <c r="E136" s="214">
        <v>350916</v>
      </c>
      <c r="F136" s="214">
        <v>4447895</v>
      </c>
      <c r="G136" s="214"/>
      <c r="H136" s="212">
        <v>15</v>
      </c>
      <c r="I136" s="212"/>
      <c r="J136" s="212">
        <v>7.76</v>
      </c>
      <c r="K136" s="243">
        <v>2.6964350975115452E-2</v>
      </c>
      <c r="L136" s="242">
        <v>64.8</v>
      </c>
      <c r="M136" s="242">
        <v>6.48</v>
      </c>
      <c r="N136" s="242">
        <v>13.9</v>
      </c>
      <c r="O136" s="242">
        <v>3.1</v>
      </c>
      <c r="P136" s="242">
        <v>49.419162572099978</v>
      </c>
      <c r="Q136" s="244">
        <v>0.15078694438267487</v>
      </c>
      <c r="R136" s="242">
        <v>35.968400000000003</v>
      </c>
      <c r="S136" s="244">
        <v>0.67249999999999999</v>
      </c>
      <c r="T136" s="242">
        <v>47.3</v>
      </c>
      <c r="U136" s="242">
        <v>100</v>
      </c>
      <c r="V136" s="212"/>
      <c r="W136" s="212"/>
      <c r="X136" s="244">
        <v>2.9382485728144475E-2</v>
      </c>
      <c r="Y136" s="243">
        <v>1.2720971576747439E-2</v>
      </c>
      <c r="Z136" s="243">
        <v>1E-3</v>
      </c>
      <c r="AA136" s="244">
        <v>0.18341052065772345</v>
      </c>
      <c r="AB136" s="244">
        <v>2.9320272195376786E-2</v>
      </c>
      <c r="AC136" s="243">
        <v>0.33</v>
      </c>
      <c r="AD136" s="243">
        <v>5.1999999999999998E-2</v>
      </c>
      <c r="AE136" s="212">
        <v>605</v>
      </c>
      <c r="AF136" s="212">
        <v>-15.52</v>
      </c>
      <c r="AG136" s="212">
        <v>-121.7</v>
      </c>
      <c r="AH136" s="244">
        <v>0.40504745424841715</v>
      </c>
      <c r="AI136" s="212"/>
      <c r="AJ136" s="204" t="s">
        <v>704</v>
      </c>
      <c r="AK136" s="218" t="s">
        <v>752</v>
      </c>
      <c r="AL136" s="218" t="s">
        <v>683</v>
      </c>
      <c r="AM136" s="218" t="s">
        <v>758</v>
      </c>
      <c r="AN136" s="218" t="s">
        <v>671</v>
      </c>
      <c r="AO136" s="218" t="s">
        <v>76</v>
      </c>
      <c r="AP136" s="218" t="s">
        <v>12</v>
      </c>
      <c r="AQ136" s="305" t="s">
        <v>759</v>
      </c>
      <c r="AR136" s="306">
        <v>3.6073248458547723E-2</v>
      </c>
      <c r="AS136" s="203">
        <v>4</v>
      </c>
      <c r="AT136" s="251" t="s">
        <v>916</v>
      </c>
      <c r="AU136" s="220" t="s">
        <v>684</v>
      </c>
      <c r="EN136" s="178"/>
      <c r="EO136" s="178"/>
    </row>
    <row r="137" spans="1:145" x14ac:dyDescent="0.2">
      <c r="A137" s="209" t="s">
        <v>602</v>
      </c>
      <c r="B137" s="209"/>
      <c r="C137" s="210"/>
      <c r="E137" s="204">
        <v>380190</v>
      </c>
      <c r="F137" s="204">
        <v>4306119</v>
      </c>
      <c r="H137" s="235"/>
      <c r="K137" s="239"/>
      <c r="L137" s="240">
        <v>70</v>
      </c>
      <c r="M137" s="240"/>
      <c r="N137" s="240">
        <v>48</v>
      </c>
      <c r="O137" s="240">
        <v>13</v>
      </c>
      <c r="P137" s="253"/>
      <c r="Q137" s="241"/>
      <c r="R137" s="240">
        <v>43</v>
      </c>
      <c r="S137" s="241"/>
      <c r="T137" s="240">
        <v>190</v>
      </c>
      <c r="U137" s="240">
        <v>88</v>
      </c>
      <c r="V137" s="235">
        <v>10</v>
      </c>
      <c r="X137" s="241"/>
      <c r="Y137" s="239"/>
      <c r="Z137" s="239"/>
      <c r="AA137" s="241"/>
      <c r="AB137" s="241"/>
      <c r="AC137" s="239"/>
      <c r="AD137" s="239"/>
      <c r="AH137" s="241"/>
      <c r="AJ137" s="204" t="s">
        <v>918</v>
      </c>
      <c r="AS137" s="203">
        <v>4</v>
      </c>
      <c r="AT137" s="251" t="s">
        <v>916</v>
      </c>
      <c r="AU137" s="220" t="s">
        <v>684</v>
      </c>
    </row>
    <row r="138" spans="1:145" x14ac:dyDescent="0.2">
      <c r="A138" s="209" t="s">
        <v>598</v>
      </c>
      <c r="B138" s="209"/>
      <c r="C138" s="210">
        <v>38831</v>
      </c>
      <c r="D138" s="204" t="s">
        <v>599</v>
      </c>
      <c r="E138" s="204">
        <v>383960</v>
      </c>
      <c r="F138" s="204">
        <v>4313964</v>
      </c>
      <c r="G138" s="289" t="s">
        <v>600</v>
      </c>
      <c r="H138" s="235">
        <v>22</v>
      </c>
      <c r="K138" s="239">
        <v>0.39700000000000002</v>
      </c>
      <c r="L138" s="240">
        <v>290</v>
      </c>
      <c r="M138" s="240">
        <v>19.899999999999999</v>
      </c>
      <c r="N138" s="240">
        <v>35.4</v>
      </c>
      <c r="O138" s="240">
        <v>7.48</v>
      </c>
      <c r="P138" s="240">
        <v>70.384867905718139</v>
      </c>
      <c r="Q138" s="241">
        <v>2.3801491570786677</v>
      </c>
      <c r="R138" s="240">
        <v>176</v>
      </c>
      <c r="S138" s="241"/>
      <c r="T138" s="240">
        <v>385.25279999999998</v>
      </c>
      <c r="U138" s="240">
        <v>133</v>
      </c>
      <c r="X138" s="241">
        <v>5.4638139301191199E-2</v>
      </c>
      <c r="Y138" s="239">
        <v>2.0754167348529258E-2</v>
      </c>
      <c r="Z138" s="239">
        <v>1E-3</v>
      </c>
      <c r="AA138" s="241">
        <v>0.31654927238879421</v>
      </c>
      <c r="AB138" s="241">
        <v>1.3649420143843195E-2</v>
      </c>
      <c r="AC138" s="239">
        <v>0.11799999999999999</v>
      </c>
      <c r="AD138" s="239">
        <v>0.01</v>
      </c>
      <c r="AH138" s="241">
        <v>1.1475735820049446E-2</v>
      </c>
      <c r="AJ138" s="204" t="s">
        <v>918</v>
      </c>
      <c r="AS138" s="203">
        <v>4</v>
      </c>
      <c r="AT138" s="251" t="s">
        <v>916</v>
      </c>
      <c r="AU138" s="220" t="s">
        <v>684</v>
      </c>
    </row>
    <row r="139" spans="1:145" x14ac:dyDescent="0.2">
      <c r="A139" s="209" t="s">
        <v>598</v>
      </c>
      <c r="B139" s="209"/>
      <c r="C139" s="210">
        <v>39589</v>
      </c>
      <c r="D139" s="204" t="s">
        <v>601</v>
      </c>
      <c r="E139" s="204">
        <v>383960</v>
      </c>
      <c r="F139" s="204">
        <v>4313964</v>
      </c>
      <c r="G139" s="289" t="s">
        <v>600</v>
      </c>
      <c r="H139" s="235">
        <v>21.3</v>
      </c>
      <c r="J139" s="235">
        <v>7.86</v>
      </c>
      <c r="K139" s="239"/>
      <c r="L139" s="240">
        <v>287.24418149388782</v>
      </c>
      <c r="M139" s="240">
        <v>22.1</v>
      </c>
      <c r="N139" s="240">
        <v>34.850950546083816</v>
      </c>
      <c r="O139" s="240">
        <v>6.9336843853820591</v>
      </c>
      <c r="P139" s="240">
        <v>74.23571174250516</v>
      </c>
      <c r="Q139" s="241"/>
      <c r="R139" s="240">
        <v>167.4444</v>
      </c>
      <c r="S139" s="241">
        <v>2.9220000000000002</v>
      </c>
      <c r="T139" s="240">
        <v>354.0625</v>
      </c>
      <c r="U139" s="240">
        <v>122.6</v>
      </c>
      <c r="X139" s="241"/>
      <c r="Y139" s="239"/>
      <c r="Z139" s="239"/>
      <c r="AA139" s="241"/>
      <c r="AB139" s="241"/>
      <c r="AC139" s="239"/>
      <c r="AD139" s="239"/>
      <c r="AE139" s="235">
        <v>1680</v>
      </c>
      <c r="AH139" s="241"/>
      <c r="AJ139" s="204" t="s">
        <v>918</v>
      </c>
      <c r="AS139" s="203">
        <v>4</v>
      </c>
      <c r="AT139" s="251" t="s">
        <v>916</v>
      </c>
      <c r="AU139" s="220" t="s">
        <v>684</v>
      </c>
    </row>
    <row r="140" spans="1:145" x14ac:dyDescent="0.2">
      <c r="A140" s="209" t="s">
        <v>597</v>
      </c>
      <c r="B140" s="209"/>
      <c r="C140" s="210">
        <v>27253</v>
      </c>
      <c r="E140" s="204">
        <v>388889</v>
      </c>
      <c r="F140" s="204">
        <v>4284106</v>
      </c>
      <c r="H140" s="235"/>
      <c r="J140" s="235">
        <v>7.3</v>
      </c>
      <c r="K140" s="239">
        <v>0.1</v>
      </c>
      <c r="L140" s="240">
        <v>80</v>
      </c>
      <c r="M140" s="240">
        <v>2.9</v>
      </c>
      <c r="N140" s="240">
        <v>190</v>
      </c>
      <c r="O140" s="240">
        <v>42</v>
      </c>
      <c r="P140" s="240">
        <v>54</v>
      </c>
      <c r="Q140" s="241"/>
      <c r="R140" s="240">
        <v>110</v>
      </c>
      <c r="S140" s="241">
        <v>0.5</v>
      </c>
      <c r="T140" s="240">
        <v>570</v>
      </c>
      <c r="U140" s="240"/>
      <c r="X140" s="241"/>
      <c r="Y140" s="239"/>
      <c r="Z140" s="239"/>
      <c r="AA140" s="241">
        <v>1.8</v>
      </c>
      <c r="AB140" s="241"/>
      <c r="AC140" s="239">
        <v>0.05</v>
      </c>
      <c r="AD140" s="239">
        <v>0.01</v>
      </c>
      <c r="AH140" s="241">
        <v>0.1</v>
      </c>
      <c r="AJ140" s="204" t="s">
        <v>918</v>
      </c>
      <c r="AS140" s="203">
        <v>4</v>
      </c>
      <c r="AT140" s="251" t="s">
        <v>916</v>
      </c>
      <c r="AU140" s="220" t="s">
        <v>684</v>
      </c>
    </row>
    <row r="141" spans="1:145" x14ac:dyDescent="0.2">
      <c r="A141" s="209" t="s">
        <v>596</v>
      </c>
      <c r="B141" s="209"/>
      <c r="C141" s="210">
        <v>27253</v>
      </c>
      <c r="E141" s="204">
        <v>390291</v>
      </c>
      <c r="F141" s="204">
        <v>4281920</v>
      </c>
      <c r="H141" s="235"/>
      <c r="J141" s="235">
        <v>7.3</v>
      </c>
      <c r="K141" s="239">
        <v>0.1</v>
      </c>
      <c r="L141" s="240">
        <v>46</v>
      </c>
      <c r="M141" s="240">
        <v>1.1000000000000001</v>
      </c>
      <c r="N141" s="240">
        <v>60</v>
      </c>
      <c r="O141" s="240">
        <v>13</v>
      </c>
      <c r="P141" s="240">
        <v>20</v>
      </c>
      <c r="Q141" s="241"/>
      <c r="R141" s="240">
        <v>45</v>
      </c>
      <c r="S141" s="241">
        <v>0.2</v>
      </c>
      <c r="T141" s="240">
        <v>55</v>
      </c>
      <c r="U141" s="240"/>
      <c r="X141" s="241"/>
      <c r="Y141" s="239"/>
      <c r="Z141" s="239"/>
      <c r="AA141" s="241">
        <v>1.2</v>
      </c>
      <c r="AB141" s="241"/>
      <c r="AC141" s="239">
        <v>0.11</v>
      </c>
      <c r="AD141" s="239">
        <v>0.01</v>
      </c>
      <c r="AH141" s="241">
        <v>0.01</v>
      </c>
      <c r="AJ141" s="204" t="s">
        <v>918</v>
      </c>
      <c r="AS141" s="203">
        <v>4</v>
      </c>
      <c r="AT141" s="251" t="s">
        <v>916</v>
      </c>
      <c r="AU141" s="220" t="s">
        <v>684</v>
      </c>
    </row>
    <row r="142" spans="1:145" x14ac:dyDescent="0.2">
      <c r="A142" s="209" t="s">
        <v>581</v>
      </c>
      <c r="B142" s="209"/>
      <c r="C142" s="210">
        <v>23497</v>
      </c>
      <c r="E142" s="204">
        <v>396294</v>
      </c>
      <c r="F142" s="204">
        <v>4308470</v>
      </c>
      <c r="H142" s="235">
        <v>62.2</v>
      </c>
      <c r="K142" s="239">
        <v>0.8</v>
      </c>
      <c r="L142" s="240">
        <v>216</v>
      </c>
      <c r="M142" s="240"/>
      <c r="N142" s="240">
        <v>50</v>
      </c>
      <c r="O142" s="240">
        <v>13</v>
      </c>
      <c r="P142" s="240"/>
      <c r="Q142" s="241"/>
      <c r="R142" s="240">
        <v>94</v>
      </c>
      <c r="S142" s="241"/>
      <c r="T142" s="240">
        <v>254</v>
      </c>
      <c r="U142" s="240">
        <v>220</v>
      </c>
      <c r="X142" s="241"/>
      <c r="Y142" s="239"/>
      <c r="Z142" s="239"/>
      <c r="AA142" s="241"/>
      <c r="AB142" s="241"/>
      <c r="AC142" s="239"/>
      <c r="AD142" s="239"/>
      <c r="AE142" s="235">
        <v>1370</v>
      </c>
      <c r="AH142" s="241"/>
      <c r="AJ142" s="204" t="s">
        <v>918</v>
      </c>
      <c r="AS142" s="203">
        <v>4</v>
      </c>
      <c r="AT142" s="251" t="s">
        <v>916</v>
      </c>
      <c r="AU142" s="220" t="s">
        <v>684</v>
      </c>
    </row>
    <row r="143" spans="1:145" x14ac:dyDescent="0.2">
      <c r="A143" s="209" t="s">
        <v>581</v>
      </c>
      <c r="B143" s="209"/>
      <c r="C143" s="210"/>
      <c r="D143" s="204" t="s">
        <v>583</v>
      </c>
      <c r="E143" s="204">
        <v>396294</v>
      </c>
      <c r="F143" s="204">
        <v>4308470</v>
      </c>
      <c r="H143" s="235">
        <v>62.2</v>
      </c>
      <c r="K143" s="239"/>
      <c r="L143" s="240">
        <v>262</v>
      </c>
      <c r="M143" s="240"/>
      <c r="N143" s="240">
        <v>16</v>
      </c>
      <c r="O143" s="240"/>
      <c r="P143" s="240"/>
      <c r="Q143" s="241">
        <v>1.6</v>
      </c>
      <c r="R143" s="240">
        <v>78</v>
      </c>
      <c r="S143" s="241"/>
      <c r="T143" s="240">
        <v>315</v>
      </c>
      <c r="U143" s="240">
        <v>210</v>
      </c>
      <c r="X143" s="241"/>
      <c r="Y143" s="239"/>
      <c r="Z143" s="239"/>
      <c r="AA143" s="241"/>
      <c r="AB143" s="241"/>
      <c r="AC143" s="239"/>
      <c r="AD143" s="239"/>
      <c r="AH143" s="241"/>
      <c r="AJ143" s="204" t="s">
        <v>918</v>
      </c>
      <c r="AS143" s="203">
        <v>4</v>
      </c>
      <c r="AT143" s="251" t="s">
        <v>916</v>
      </c>
      <c r="AU143" s="220" t="s">
        <v>684</v>
      </c>
    </row>
    <row r="144" spans="1:145" x14ac:dyDescent="0.2">
      <c r="A144" s="209" t="s">
        <v>581</v>
      </c>
      <c r="B144" s="209"/>
      <c r="C144" s="210">
        <v>20965</v>
      </c>
      <c r="E144" s="204">
        <v>396294</v>
      </c>
      <c r="F144" s="204">
        <v>4308470</v>
      </c>
      <c r="H144" s="235">
        <v>62.2</v>
      </c>
      <c r="K144" s="239"/>
      <c r="L144" s="240">
        <v>262</v>
      </c>
      <c r="M144" s="240"/>
      <c r="N144" s="240">
        <v>16</v>
      </c>
      <c r="O144" s="240"/>
      <c r="P144" s="240"/>
      <c r="Q144" s="241">
        <v>1.6</v>
      </c>
      <c r="R144" s="240">
        <v>78</v>
      </c>
      <c r="S144" s="241"/>
      <c r="T144" s="240">
        <v>315</v>
      </c>
      <c r="U144" s="240">
        <v>210</v>
      </c>
      <c r="X144" s="241"/>
      <c r="Y144" s="239"/>
      <c r="Z144" s="239"/>
      <c r="AA144" s="241"/>
      <c r="AB144" s="241"/>
      <c r="AC144" s="239"/>
      <c r="AD144" s="239"/>
      <c r="AH144" s="241"/>
      <c r="AJ144" s="204" t="s">
        <v>918</v>
      </c>
      <c r="AS144" s="203">
        <v>4</v>
      </c>
      <c r="AT144" s="251" t="s">
        <v>916</v>
      </c>
      <c r="AU144" s="220" t="s">
        <v>684</v>
      </c>
    </row>
    <row r="145" spans="1:47" x14ac:dyDescent="0.2">
      <c r="A145" s="209" t="s">
        <v>576</v>
      </c>
      <c r="B145" s="209"/>
      <c r="C145" s="210">
        <v>39589</v>
      </c>
      <c r="D145" s="204" t="s">
        <v>577</v>
      </c>
      <c r="E145" s="204">
        <v>396302</v>
      </c>
      <c r="F145" s="204">
        <v>4308509</v>
      </c>
      <c r="H145" s="235">
        <v>56</v>
      </c>
      <c r="J145" s="235">
        <v>7.77</v>
      </c>
      <c r="K145" s="239">
        <v>0</v>
      </c>
      <c r="L145" s="240">
        <v>228.99186496715535</v>
      </c>
      <c r="M145" s="240">
        <v>7.13</v>
      </c>
      <c r="N145" s="240">
        <v>10.090891847123466</v>
      </c>
      <c r="O145" s="240"/>
      <c r="P145" s="240">
        <v>149.11323079114149</v>
      </c>
      <c r="Q145" s="241"/>
      <c r="R145" s="240">
        <v>67.672600000000003</v>
      </c>
      <c r="S145" s="241">
        <v>12.888500000000001</v>
      </c>
      <c r="T145" s="240">
        <v>240.7337</v>
      </c>
      <c r="U145" s="240">
        <v>146</v>
      </c>
      <c r="X145" s="241"/>
      <c r="Y145" s="239"/>
      <c r="Z145" s="239"/>
      <c r="AA145" s="241"/>
      <c r="AB145" s="241"/>
      <c r="AC145" s="239"/>
      <c r="AD145" s="239"/>
      <c r="AE145" s="235">
        <v>1410</v>
      </c>
      <c r="AH145" s="241"/>
      <c r="AJ145" s="204" t="s">
        <v>918</v>
      </c>
      <c r="AS145" s="203">
        <v>4</v>
      </c>
      <c r="AT145" s="251" t="s">
        <v>916</v>
      </c>
      <c r="AU145" s="220" t="s">
        <v>684</v>
      </c>
    </row>
    <row r="146" spans="1:47" x14ac:dyDescent="0.2">
      <c r="A146" s="209" t="s">
        <v>576</v>
      </c>
      <c r="B146" s="209"/>
      <c r="C146" s="210">
        <v>30162</v>
      </c>
      <c r="D146" s="204" t="s">
        <v>582</v>
      </c>
      <c r="E146" s="204">
        <v>396302</v>
      </c>
      <c r="F146" s="204">
        <v>4308509</v>
      </c>
      <c r="H146" s="235">
        <v>60</v>
      </c>
      <c r="J146" s="235">
        <v>7.83</v>
      </c>
      <c r="K146" s="239"/>
      <c r="L146" s="240">
        <v>270</v>
      </c>
      <c r="M146" s="240">
        <v>9.1999999999999993</v>
      </c>
      <c r="N146" s="240">
        <v>13</v>
      </c>
      <c r="O146" s="240">
        <v>0.21</v>
      </c>
      <c r="P146" s="240">
        <v>153</v>
      </c>
      <c r="Q146" s="241">
        <v>1.3</v>
      </c>
      <c r="R146" s="240">
        <v>78</v>
      </c>
      <c r="S146" s="241">
        <v>12</v>
      </c>
      <c r="T146" s="240">
        <v>315</v>
      </c>
      <c r="U146" s="240">
        <v>214</v>
      </c>
      <c r="X146" s="241"/>
      <c r="Y146" s="239"/>
      <c r="Z146" s="239"/>
      <c r="AA146" s="241"/>
      <c r="AB146" s="241"/>
      <c r="AC146" s="239">
        <v>0.02</v>
      </c>
      <c r="AD146" s="239">
        <v>0.02</v>
      </c>
      <c r="AF146" s="235">
        <v>-15.9</v>
      </c>
      <c r="AG146" s="235">
        <v>-131.9</v>
      </c>
      <c r="AH146" s="241"/>
      <c r="AJ146" s="204" t="s">
        <v>918</v>
      </c>
      <c r="AS146" s="203">
        <v>4</v>
      </c>
      <c r="AT146" s="251" t="s">
        <v>916</v>
      </c>
      <c r="AU146" s="220" t="s">
        <v>684</v>
      </c>
    </row>
    <row r="147" spans="1:47" x14ac:dyDescent="0.2">
      <c r="A147" s="209" t="s">
        <v>595</v>
      </c>
      <c r="B147" s="209"/>
      <c r="C147" s="210">
        <v>24751</v>
      </c>
      <c r="E147" s="204">
        <v>418611</v>
      </c>
      <c r="F147" s="204">
        <v>4312594</v>
      </c>
      <c r="H147" s="235">
        <v>54</v>
      </c>
      <c r="K147" s="239"/>
      <c r="L147" s="240">
        <v>160</v>
      </c>
      <c r="M147" s="240">
        <v>2.7</v>
      </c>
      <c r="N147" s="240">
        <v>7</v>
      </c>
      <c r="O147" s="240">
        <v>0.25</v>
      </c>
      <c r="P147" s="240">
        <v>63</v>
      </c>
      <c r="Q147" s="241"/>
      <c r="R147" s="240">
        <v>33</v>
      </c>
      <c r="S147" s="241">
        <v>11</v>
      </c>
      <c r="T147" s="240">
        <v>238</v>
      </c>
      <c r="U147" s="240">
        <v>68</v>
      </c>
      <c r="X147" s="241"/>
      <c r="Y147" s="239"/>
      <c r="Z147" s="239"/>
      <c r="AA147" s="241"/>
      <c r="AB147" s="241"/>
      <c r="AC147" s="239"/>
      <c r="AD147" s="239"/>
      <c r="AE147" s="235">
        <v>820</v>
      </c>
      <c r="AH147" s="241"/>
      <c r="AJ147" s="204" t="s">
        <v>918</v>
      </c>
      <c r="AS147" s="203">
        <v>4</v>
      </c>
      <c r="AT147" s="251" t="s">
        <v>916</v>
      </c>
      <c r="AU147" s="220" t="s">
        <v>684</v>
      </c>
    </row>
    <row r="148" spans="1:47" x14ac:dyDescent="0.2">
      <c r="A148" s="209" t="s">
        <v>584</v>
      </c>
      <c r="B148" s="209"/>
      <c r="C148" s="210">
        <v>38831</v>
      </c>
      <c r="D148" s="204" t="s">
        <v>585</v>
      </c>
      <c r="E148" s="204">
        <v>419084</v>
      </c>
      <c r="F148" s="204">
        <v>4301175</v>
      </c>
      <c r="G148" s="289" t="s">
        <v>586</v>
      </c>
      <c r="H148" s="235">
        <v>37</v>
      </c>
      <c r="K148" s="239">
        <v>0.378</v>
      </c>
      <c r="L148" s="240">
        <v>77.099999999999994</v>
      </c>
      <c r="M148" s="240">
        <v>8.77</v>
      </c>
      <c r="N148" s="240">
        <v>48.3</v>
      </c>
      <c r="O148" s="240">
        <v>19.600000000000001</v>
      </c>
      <c r="P148" s="240">
        <v>50.916712953072704</v>
      </c>
      <c r="Q148" s="241">
        <v>0.32459104361925362</v>
      </c>
      <c r="R148" s="240">
        <v>24.5</v>
      </c>
      <c r="S148" s="241"/>
      <c r="T148" s="240">
        <v>240.5247</v>
      </c>
      <c r="U148" s="240">
        <v>117</v>
      </c>
      <c r="X148" s="241">
        <v>9.487023817000579E-3</v>
      </c>
      <c r="Y148" s="239">
        <v>1.2574648796709366E-2</v>
      </c>
      <c r="Z148" s="239">
        <v>1E-3</v>
      </c>
      <c r="AA148" s="241">
        <v>0.60203798746530568</v>
      </c>
      <c r="AB148" s="241">
        <v>2.4290884419146591E-2</v>
      </c>
      <c r="AC148" s="239">
        <v>7.2999999999999995E-2</v>
      </c>
      <c r="AD148" s="239">
        <v>0.01</v>
      </c>
      <c r="AH148" s="241">
        <v>7.0022585824649711E-3</v>
      </c>
      <c r="AJ148" s="204" t="s">
        <v>918</v>
      </c>
      <c r="AS148" s="203">
        <v>4</v>
      </c>
      <c r="AT148" s="251" t="s">
        <v>916</v>
      </c>
      <c r="AU148" s="220" t="s">
        <v>684</v>
      </c>
    </row>
    <row r="149" spans="1:47" x14ac:dyDescent="0.2">
      <c r="A149" s="209" t="s">
        <v>592</v>
      </c>
      <c r="B149" s="209"/>
      <c r="C149" s="210">
        <v>39590</v>
      </c>
      <c r="D149" s="204" t="s">
        <v>593</v>
      </c>
      <c r="E149" s="204">
        <v>419210</v>
      </c>
      <c r="F149" s="204">
        <v>4301346</v>
      </c>
      <c r="G149" s="289" t="s">
        <v>594</v>
      </c>
      <c r="H149" s="235">
        <v>23.3</v>
      </c>
      <c r="J149" s="235">
        <v>7.65</v>
      </c>
      <c r="K149" s="239"/>
      <c r="L149" s="240">
        <v>74.121051028842388</v>
      </c>
      <c r="M149" s="240">
        <v>8.85</v>
      </c>
      <c r="N149" s="240">
        <v>47.744867906297138</v>
      </c>
      <c r="O149" s="240">
        <v>19.130753836418286</v>
      </c>
      <c r="P149" s="240">
        <v>55.837235633411666</v>
      </c>
      <c r="Q149" s="241"/>
      <c r="R149" s="240">
        <v>23.3096</v>
      </c>
      <c r="S149" s="241">
        <v>2.2122000000000002</v>
      </c>
      <c r="T149" s="240">
        <v>213.38480000000001</v>
      </c>
      <c r="U149" s="240">
        <v>94</v>
      </c>
      <c r="X149" s="241"/>
      <c r="Y149" s="239"/>
      <c r="Z149" s="239"/>
      <c r="AA149" s="241"/>
      <c r="AB149" s="241"/>
      <c r="AC149" s="239"/>
      <c r="AD149" s="239"/>
      <c r="AE149" s="235">
        <v>1061</v>
      </c>
      <c r="AH149" s="241"/>
      <c r="AJ149" s="204" t="s">
        <v>918</v>
      </c>
      <c r="AS149" s="203">
        <v>4</v>
      </c>
      <c r="AT149" s="251" t="s">
        <v>916</v>
      </c>
      <c r="AU149" s="220" t="s">
        <v>684</v>
      </c>
    </row>
    <row r="150" spans="1:47" x14ac:dyDescent="0.2">
      <c r="A150" s="209" t="s">
        <v>590</v>
      </c>
      <c r="B150" s="209"/>
      <c r="C150" s="210">
        <v>39590</v>
      </c>
      <c r="D150" s="204" t="s">
        <v>591</v>
      </c>
      <c r="E150" s="204">
        <v>419305</v>
      </c>
      <c r="F150" s="204">
        <v>4302804</v>
      </c>
      <c r="H150" s="235">
        <v>70</v>
      </c>
      <c r="J150" s="235">
        <v>7.97</v>
      </c>
      <c r="K150" s="239"/>
      <c r="L150" s="240">
        <v>206.89615869839474</v>
      </c>
      <c r="M150" s="240">
        <v>5.3</v>
      </c>
      <c r="N150" s="240">
        <v>29.058031152364794</v>
      </c>
      <c r="O150" s="240">
        <v>0.61082457680746716</v>
      </c>
      <c r="P150" s="240">
        <v>68.031574449903871</v>
      </c>
      <c r="Q150" s="241"/>
      <c r="R150" s="240">
        <v>32.801699999999997</v>
      </c>
      <c r="S150" s="241">
        <v>9.5175999999999998</v>
      </c>
      <c r="T150" s="240">
        <v>391.21559999999999</v>
      </c>
      <c r="U150" s="240">
        <v>40</v>
      </c>
      <c r="X150" s="241"/>
      <c r="Y150" s="239"/>
      <c r="Z150" s="239"/>
      <c r="AA150" s="241"/>
      <c r="AB150" s="241"/>
      <c r="AC150" s="239"/>
      <c r="AD150" s="239"/>
      <c r="AE150" s="235">
        <v>1190</v>
      </c>
      <c r="AH150" s="241"/>
      <c r="AJ150" s="204" t="s">
        <v>918</v>
      </c>
      <c r="AS150" s="203">
        <v>4</v>
      </c>
      <c r="AT150" s="251" t="s">
        <v>916</v>
      </c>
      <c r="AU150" s="220" t="s">
        <v>684</v>
      </c>
    </row>
    <row r="151" spans="1:47" x14ac:dyDescent="0.2">
      <c r="A151" s="209" t="s">
        <v>587</v>
      </c>
      <c r="B151" s="209"/>
      <c r="C151" s="210">
        <v>39591</v>
      </c>
      <c r="D151" s="204" t="s">
        <v>588</v>
      </c>
      <c r="E151" s="204">
        <v>419941</v>
      </c>
      <c r="F151" s="204">
        <v>4305581</v>
      </c>
      <c r="G151" s="289" t="s">
        <v>589</v>
      </c>
      <c r="H151" s="235">
        <v>21.4</v>
      </c>
      <c r="J151" s="235">
        <v>7.81</v>
      </c>
      <c r="K151" s="239"/>
      <c r="L151" s="240">
        <v>200.87005698873276</v>
      </c>
      <c r="M151" s="240">
        <v>4.79</v>
      </c>
      <c r="N151" s="240">
        <v>27.749952579589529</v>
      </c>
      <c r="O151" s="240">
        <v>12.721465749090333</v>
      </c>
      <c r="P151" s="240">
        <v>24.602613401694793</v>
      </c>
      <c r="Q151" s="241"/>
      <c r="R151" s="240">
        <v>37.488300000000002</v>
      </c>
      <c r="S151" s="241">
        <v>8.0511999999999997</v>
      </c>
      <c r="T151" s="240">
        <v>377.29739999999998</v>
      </c>
      <c r="U151" s="240">
        <v>76.8</v>
      </c>
      <c r="X151" s="241"/>
      <c r="Y151" s="239"/>
      <c r="Z151" s="239"/>
      <c r="AA151" s="241"/>
      <c r="AB151" s="241"/>
      <c r="AC151" s="239"/>
      <c r="AD151" s="239"/>
      <c r="AE151" s="235">
        <v>1663</v>
      </c>
      <c r="AH151" s="241"/>
      <c r="AJ151" s="204" t="s">
        <v>918</v>
      </c>
      <c r="AS151" s="203">
        <v>4</v>
      </c>
      <c r="AT151" s="251" t="s">
        <v>916</v>
      </c>
      <c r="AU151" s="220" t="s">
        <v>684</v>
      </c>
    </row>
    <row r="152" spans="1:47" x14ac:dyDescent="0.2">
      <c r="A152" s="209" t="s">
        <v>861</v>
      </c>
      <c r="B152" s="209"/>
      <c r="C152" s="210">
        <v>35740</v>
      </c>
      <c r="D152" s="204" t="s">
        <v>862</v>
      </c>
      <c r="E152" s="204">
        <v>429508</v>
      </c>
      <c r="F152" s="204">
        <v>4451848</v>
      </c>
      <c r="H152" s="235">
        <v>13.8</v>
      </c>
      <c r="J152" s="235">
        <v>8.06</v>
      </c>
      <c r="K152" s="239">
        <v>0.05</v>
      </c>
      <c r="L152" s="240">
        <v>186</v>
      </c>
      <c r="M152" s="240">
        <v>1.96</v>
      </c>
      <c r="N152" s="240">
        <v>104.65</v>
      </c>
      <c r="O152" s="240">
        <v>29.265500000000003</v>
      </c>
      <c r="P152" s="253">
        <v>38.305999999999997</v>
      </c>
      <c r="Q152" s="241">
        <v>0.97</v>
      </c>
      <c r="R152" s="240">
        <v>253</v>
      </c>
      <c r="S152" s="241">
        <v>1.31</v>
      </c>
      <c r="T152" s="240">
        <v>179</v>
      </c>
      <c r="U152" s="240">
        <v>292</v>
      </c>
      <c r="V152" s="235">
        <v>20.059999999999999</v>
      </c>
      <c r="X152" s="241">
        <v>4.0000000000000001E-3</v>
      </c>
      <c r="Y152" s="239">
        <v>2E-3</v>
      </c>
      <c r="Z152" s="239">
        <v>2E-3</v>
      </c>
      <c r="AA152" s="241">
        <v>0.93</v>
      </c>
      <c r="AB152" s="241">
        <v>5.8000000000000003E-2</v>
      </c>
      <c r="AC152" s="239">
        <v>0.03</v>
      </c>
      <c r="AD152" s="239">
        <v>2E-3</v>
      </c>
      <c r="AE152" s="235">
        <v>1589</v>
      </c>
      <c r="AH152" s="241">
        <v>0.01</v>
      </c>
      <c r="AJ152" s="204" t="s">
        <v>121</v>
      </c>
      <c r="AS152" s="203">
        <v>4</v>
      </c>
      <c r="AT152" s="251" t="s">
        <v>916</v>
      </c>
      <c r="AU152" s="220" t="s">
        <v>684</v>
      </c>
    </row>
    <row r="153" spans="1:47" x14ac:dyDescent="0.2">
      <c r="A153" s="209" t="s">
        <v>865</v>
      </c>
      <c r="B153" s="209"/>
      <c r="C153" s="210">
        <v>35740</v>
      </c>
      <c r="D153" s="204" t="s">
        <v>866</v>
      </c>
      <c r="E153" s="204">
        <v>433148</v>
      </c>
      <c r="F153" s="204">
        <v>4447310</v>
      </c>
      <c r="H153" s="235">
        <v>19.8</v>
      </c>
      <c r="J153" s="235">
        <v>8.18</v>
      </c>
      <c r="K153" s="239">
        <v>0.02</v>
      </c>
      <c r="L153" s="240">
        <v>84.7</v>
      </c>
      <c r="M153" s="240">
        <v>2.3199999999999998</v>
      </c>
      <c r="N153" s="240">
        <v>90.545000000000002</v>
      </c>
      <c r="O153" s="240">
        <v>41.420499999999997</v>
      </c>
      <c r="P153" s="253">
        <v>17.141400000000001</v>
      </c>
      <c r="Q153" s="241">
        <v>0.22</v>
      </c>
      <c r="R153" s="240">
        <v>189</v>
      </c>
      <c r="S153" s="241">
        <v>0.59</v>
      </c>
      <c r="T153" s="240">
        <v>142</v>
      </c>
      <c r="U153" s="240">
        <v>219</v>
      </c>
      <c r="V153" s="235">
        <v>14.59</v>
      </c>
      <c r="X153" s="241">
        <v>3.0000000000000001E-3</v>
      </c>
      <c r="Y153" s="239">
        <v>6.0000000000000001E-3</v>
      </c>
      <c r="Z153" s="239">
        <v>2E-3</v>
      </c>
      <c r="AA153" s="241">
        <v>1.2</v>
      </c>
      <c r="AB153" s="241">
        <v>4.9000000000000002E-2</v>
      </c>
      <c r="AC153" s="239">
        <v>0.28000000000000003</v>
      </c>
      <c r="AD153" s="239">
        <v>7.0000000000000001E-3</v>
      </c>
      <c r="AE153" s="235">
        <v>1177</v>
      </c>
      <c r="AH153" s="241">
        <v>1.2692000000000037E-2</v>
      </c>
      <c r="AJ153" s="204" t="s">
        <v>121</v>
      </c>
      <c r="AS153" s="203">
        <v>4</v>
      </c>
      <c r="AT153" s="251" t="s">
        <v>916</v>
      </c>
      <c r="AU153" s="220" t="s">
        <v>684</v>
      </c>
    </row>
    <row r="154" spans="1:47" x14ac:dyDescent="0.2">
      <c r="A154" s="209" t="s">
        <v>875</v>
      </c>
      <c r="B154" s="209"/>
      <c r="C154" s="210">
        <v>35737</v>
      </c>
      <c r="D154" s="204" t="s">
        <v>878</v>
      </c>
      <c r="E154" s="204">
        <v>438084</v>
      </c>
      <c r="F154" s="204">
        <v>4437648</v>
      </c>
      <c r="H154" s="235">
        <v>57</v>
      </c>
      <c r="J154" s="235">
        <v>7.98</v>
      </c>
      <c r="K154" s="239">
        <v>0.75</v>
      </c>
      <c r="L154" s="240">
        <v>166</v>
      </c>
      <c r="M154" s="240">
        <v>29.3</v>
      </c>
      <c r="N154" s="240">
        <v>107.38</v>
      </c>
      <c r="O154" s="240">
        <v>21.037500000000001</v>
      </c>
      <c r="P154" s="253">
        <v>64.2</v>
      </c>
      <c r="Q154" s="241">
        <v>1.46</v>
      </c>
      <c r="R154" s="240">
        <v>79</v>
      </c>
      <c r="S154" s="241">
        <v>4.95</v>
      </c>
      <c r="T154" s="240">
        <v>385</v>
      </c>
      <c r="U154" s="240">
        <v>278</v>
      </c>
      <c r="V154" s="235">
        <v>16.45</v>
      </c>
      <c r="X154" s="241">
        <v>1.2E-2</v>
      </c>
      <c r="Y154" s="239">
        <v>0.13</v>
      </c>
      <c r="Z154" s="239">
        <v>0.17</v>
      </c>
      <c r="AA154" s="241">
        <v>12.5</v>
      </c>
      <c r="AB154" s="241">
        <v>6.8000000000000005E-2</v>
      </c>
      <c r="AC154" s="239">
        <v>0.01</v>
      </c>
      <c r="AD154" s="239">
        <v>4.4999999999999998E-2</v>
      </c>
      <c r="AE154" s="235">
        <v>1423</v>
      </c>
      <c r="AH154" s="241">
        <v>0.01</v>
      </c>
      <c r="AJ154" s="204" t="s">
        <v>121</v>
      </c>
      <c r="AS154" s="203">
        <v>4</v>
      </c>
      <c r="AT154" s="251" t="s">
        <v>916</v>
      </c>
      <c r="AU154" s="220" t="s">
        <v>684</v>
      </c>
    </row>
    <row r="155" spans="1:47" x14ac:dyDescent="0.2">
      <c r="A155" s="209" t="s">
        <v>875</v>
      </c>
      <c r="B155" s="209"/>
      <c r="C155" s="210">
        <v>21824</v>
      </c>
      <c r="D155" s="204" t="s">
        <v>877</v>
      </c>
      <c r="E155" s="204">
        <v>438128</v>
      </c>
      <c r="F155" s="204">
        <v>4437701</v>
      </c>
      <c r="H155" s="235">
        <v>76.650000000000006</v>
      </c>
      <c r="J155" s="235">
        <v>6.6</v>
      </c>
      <c r="K155" s="239">
        <v>0.67</v>
      </c>
      <c r="L155" s="240">
        <v>169</v>
      </c>
      <c r="M155" s="240">
        <v>26</v>
      </c>
      <c r="N155" s="240">
        <v>106</v>
      </c>
      <c r="O155" s="240">
        <v>23</v>
      </c>
      <c r="P155" s="253">
        <v>61</v>
      </c>
      <c r="Q155" s="241">
        <v>1.2</v>
      </c>
      <c r="R155" s="240">
        <v>73</v>
      </c>
      <c r="S155" s="241">
        <v>5.2</v>
      </c>
      <c r="T155" s="240">
        <v>355</v>
      </c>
      <c r="U155" s="240">
        <v>313</v>
      </c>
      <c r="X155" s="241"/>
      <c r="Y155" s="239"/>
      <c r="Z155" s="239"/>
      <c r="AA155" s="241">
        <v>9.6</v>
      </c>
      <c r="AB155" s="241"/>
      <c r="AC155" s="239">
        <v>0.09</v>
      </c>
      <c r="AD155" s="239">
        <v>0.05</v>
      </c>
      <c r="AE155" s="235">
        <v>1380</v>
      </c>
      <c r="AH155" s="241">
        <v>0.38</v>
      </c>
      <c r="AJ155" s="204" t="s">
        <v>121</v>
      </c>
      <c r="AS155" s="203">
        <v>4</v>
      </c>
      <c r="AT155" s="251" t="s">
        <v>916</v>
      </c>
      <c r="AU155" s="220" t="s">
        <v>684</v>
      </c>
    </row>
    <row r="156" spans="1:47" x14ac:dyDescent="0.2">
      <c r="A156" s="209" t="s">
        <v>875</v>
      </c>
      <c r="B156" s="209"/>
      <c r="C156" s="210"/>
      <c r="E156" s="204">
        <v>438129</v>
      </c>
      <c r="F156" s="204">
        <v>4437863</v>
      </c>
      <c r="H156" s="235">
        <v>73</v>
      </c>
      <c r="J156" s="235">
        <v>8.1</v>
      </c>
      <c r="K156" s="239">
        <v>0.08</v>
      </c>
      <c r="L156" s="240">
        <v>165</v>
      </c>
      <c r="M156" s="240">
        <v>26</v>
      </c>
      <c r="N156" s="240">
        <v>110</v>
      </c>
      <c r="O156" s="240">
        <v>22</v>
      </c>
      <c r="P156" s="253">
        <v>65</v>
      </c>
      <c r="Q156" s="241"/>
      <c r="R156" s="240">
        <v>75</v>
      </c>
      <c r="S156" s="241">
        <v>5</v>
      </c>
      <c r="T156" s="240">
        <v>370</v>
      </c>
      <c r="U156" s="240">
        <v>312</v>
      </c>
      <c r="X156" s="241"/>
      <c r="Y156" s="239"/>
      <c r="Z156" s="239"/>
      <c r="AA156" s="241"/>
      <c r="AB156" s="241"/>
      <c r="AC156" s="239"/>
      <c r="AD156" s="239"/>
      <c r="AE156" s="235">
        <v>1407</v>
      </c>
      <c r="AF156" s="235">
        <v>-16.239999999999998</v>
      </c>
      <c r="AG156" s="235">
        <v>-130</v>
      </c>
      <c r="AH156" s="241"/>
      <c r="AJ156" s="204" t="s">
        <v>121</v>
      </c>
      <c r="AS156" s="203">
        <v>4</v>
      </c>
      <c r="AT156" s="251" t="s">
        <v>916</v>
      </c>
      <c r="AU156" s="220" t="s">
        <v>684</v>
      </c>
    </row>
    <row r="157" spans="1:47" x14ac:dyDescent="0.2">
      <c r="A157" s="209" t="s">
        <v>875</v>
      </c>
      <c r="B157" s="209"/>
      <c r="C157" s="210"/>
      <c r="E157" s="204">
        <v>438145</v>
      </c>
      <c r="F157" s="204">
        <v>4437771</v>
      </c>
      <c r="H157" s="235">
        <v>70</v>
      </c>
      <c r="J157" s="235">
        <v>7.3</v>
      </c>
      <c r="K157" s="239"/>
      <c r="L157" s="240">
        <v>167</v>
      </c>
      <c r="M157" s="240">
        <v>26</v>
      </c>
      <c r="N157" s="240">
        <v>106</v>
      </c>
      <c r="O157" s="240">
        <v>20</v>
      </c>
      <c r="P157" s="253">
        <v>64</v>
      </c>
      <c r="Q157" s="241"/>
      <c r="R157" s="240">
        <v>77</v>
      </c>
      <c r="S157" s="241">
        <v>5.5</v>
      </c>
      <c r="T157" s="240">
        <v>352</v>
      </c>
      <c r="U157" s="240">
        <v>324</v>
      </c>
      <c r="X157" s="241">
        <v>5.0000000000000002E-5</v>
      </c>
      <c r="Y157" s="239">
        <v>0.20200000000000001</v>
      </c>
      <c r="Z157" s="239">
        <v>1.3</v>
      </c>
      <c r="AA157" s="241">
        <v>0.05</v>
      </c>
      <c r="AB157" s="241">
        <v>0.1</v>
      </c>
      <c r="AC157" s="239">
        <v>0.3</v>
      </c>
      <c r="AD157" s="239">
        <v>4.2000000000000003E-2</v>
      </c>
      <c r="AE157" s="235">
        <v>1411</v>
      </c>
      <c r="AH157" s="241"/>
      <c r="AJ157" s="204" t="s">
        <v>121</v>
      </c>
      <c r="AS157" s="203">
        <v>4</v>
      </c>
      <c r="AT157" s="251" t="s">
        <v>916</v>
      </c>
      <c r="AU157" s="220" t="s">
        <v>684</v>
      </c>
    </row>
    <row r="158" spans="1:47" x14ac:dyDescent="0.2">
      <c r="A158" s="209" t="s">
        <v>875</v>
      </c>
      <c r="B158" s="209"/>
      <c r="C158" s="210">
        <v>27080</v>
      </c>
      <c r="E158" s="204">
        <v>438145</v>
      </c>
      <c r="F158" s="204">
        <v>4437771</v>
      </c>
      <c r="H158" s="235">
        <v>70</v>
      </c>
      <c r="J158" s="235">
        <v>7.3</v>
      </c>
      <c r="K158" s="239">
        <v>0.7</v>
      </c>
      <c r="L158" s="240">
        <v>167</v>
      </c>
      <c r="M158" s="240">
        <v>26.1</v>
      </c>
      <c r="N158" s="240">
        <v>106</v>
      </c>
      <c r="O158" s="240">
        <v>19.8</v>
      </c>
      <c r="P158" s="253">
        <v>64</v>
      </c>
      <c r="Q158" s="241"/>
      <c r="R158" s="240">
        <v>77</v>
      </c>
      <c r="S158" s="241">
        <v>5.51</v>
      </c>
      <c r="T158" s="240">
        <v>352</v>
      </c>
      <c r="U158" s="240"/>
      <c r="X158" s="241">
        <v>1E-4</v>
      </c>
      <c r="Y158" s="239">
        <v>0.2</v>
      </c>
      <c r="Z158" s="239">
        <v>1.3</v>
      </c>
      <c r="AA158" s="241">
        <v>8.3699999999999992</v>
      </c>
      <c r="AB158" s="241">
        <v>0.1</v>
      </c>
      <c r="AC158" s="239">
        <v>0.3</v>
      </c>
      <c r="AD158" s="239">
        <v>0.04</v>
      </c>
      <c r="AE158" s="235">
        <v>1410</v>
      </c>
      <c r="AH158" s="241"/>
      <c r="AJ158" s="204" t="s">
        <v>121</v>
      </c>
      <c r="AS158" s="203">
        <v>4</v>
      </c>
      <c r="AT158" s="251" t="s">
        <v>916</v>
      </c>
      <c r="AU158" s="220" t="s">
        <v>684</v>
      </c>
    </row>
    <row r="159" spans="1:47" x14ac:dyDescent="0.2">
      <c r="A159" s="209" t="s">
        <v>875</v>
      </c>
      <c r="B159" s="209"/>
      <c r="C159" s="210">
        <v>35737</v>
      </c>
      <c r="D159" s="204" t="s">
        <v>879</v>
      </c>
      <c r="E159" s="204">
        <v>438189</v>
      </c>
      <c r="F159" s="204">
        <v>4437876</v>
      </c>
      <c r="H159" s="235">
        <v>72.599999999999994</v>
      </c>
      <c r="J159" s="235">
        <v>7.75</v>
      </c>
      <c r="K159" s="239">
        <v>0.72</v>
      </c>
      <c r="L159" s="240">
        <v>162</v>
      </c>
      <c r="M159" s="240">
        <v>28.2</v>
      </c>
      <c r="N159" s="240">
        <v>112</v>
      </c>
      <c r="O159" s="240">
        <v>20.943999999999999</v>
      </c>
      <c r="P159" s="253">
        <v>62.702000000000005</v>
      </c>
      <c r="Q159" s="241">
        <v>1.39</v>
      </c>
      <c r="R159" s="240">
        <v>77.099999999999994</v>
      </c>
      <c r="S159" s="241">
        <v>4.72</v>
      </c>
      <c r="T159" s="240">
        <v>379</v>
      </c>
      <c r="U159" s="240">
        <v>315</v>
      </c>
      <c r="X159" s="241">
        <v>1.2E-2</v>
      </c>
      <c r="Y159" s="239">
        <v>0.12</v>
      </c>
      <c r="Z159" s="239">
        <v>0.12</v>
      </c>
      <c r="AA159" s="241">
        <v>12.4</v>
      </c>
      <c r="AB159" s="241">
        <v>6.6000000000000003E-2</v>
      </c>
      <c r="AC159" s="239">
        <v>0.27</v>
      </c>
      <c r="AD159" s="239">
        <v>0.05</v>
      </c>
      <c r="AE159" s="235">
        <v>1412</v>
      </c>
      <c r="AH159" s="241">
        <v>0.01</v>
      </c>
      <c r="AJ159" s="204" t="s">
        <v>121</v>
      </c>
      <c r="AS159" s="203">
        <v>4</v>
      </c>
      <c r="AT159" s="251" t="s">
        <v>916</v>
      </c>
      <c r="AU159" s="220" t="s">
        <v>684</v>
      </c>
    </row>
    <row r="160" spans="1:47" x14ac:dyDescent="0.2">
      <c r="A160" s="209" t="s">
        <v>875</v>
      </c>
      <c r="B160" s="209"/>
      <c r="C160" s="210">
        <v>35919</v>
      </c>
      <c r="D160" s="204" t="s">
        <v>876</v>
      </c>
      <c r="E160" s="204">
        <v>438189</v>
      </c>
      <c r="F160" s="204">
        <v>4437876</v>
      </c>
      <c r="H160" s="235">
        <v>72</v>
      </c>
      <c r="J160" s="235">
        <v>7.56</v>
      </c>
      <c r="K160" s="239">
        <v>0.01</v>
      </c>
      <c r="L160" s="240">
        <v>174.3</v>
      </c>
      <c r="M160" s="240">
        <v>28.7</v>
      </c>
      <c r="N160" s="240">
        <v>106</v>
      </c>
      <c r="O160" s="240">
        <v>20.7</v>
      </c>
      <c r="P160" s="253">
        <v>58.608599999999988</v>
      </c>
      <c r="Q160" s="241">
        <v>1.31</v>
      </c>
      <c r="R160" s="240">
        <v>74.599999999999994</v>
      </c>
      <c r="S160" s="241">
        <v>5.28</v>
      </c>
      <c r="T160" s="240">
        <v>363</v>
      </c>
      <c r="U160" s="240">
        <v>318</v>
      </c>
      <c r="X160" s="241">
        <v>8.9999999999999993E-3</v>
      </c>
      <c r="Y160" s="239">
        <v>0.12</v>
      </c>
      <c r="Z160" s="239">
        <v>0.11</v>
      </c>
      <c r="AA160" s="241">
        <v>12.6</v>
      </c>
      <c r="AB160" s="241">
        <v>0.06</v>
      </c>
      <c r="AC160" s="239">
        <v>0.21</v>
      </c>
      <c r="AD160" s="239">
        <v>4.1000000000000002E-2</v>
      </c>
      <c r="AE160" s="235">
        <v>1427</v>
      </c>
      <c r="AH160" s="241">
        <v>0.02</v>
      </c>
      <c r="AJ160" s="204" t="s">
        <v>121</v>
      </c>
      <c r="AS160" s="203">
        <v>4</v>
      </c>
      <c r="AT160" s="251" t="s">
        <v>916</v>
      </c>
      <c r="AU160" s="220" t="s">
        <v>684</v>
      </c>
    </row>
    <row r="161" spans="1:47" x14ac:dyDescent="0.2">
      <c r="A161" s="209" t="s">
        <v>857</v>
      </c>
      <c r="B161" s="209"/>
      <c r="C161" s="210">
        <v>35919</v>
      </c>
      <c r="D161" s="204" t="s">
        <v>858</v>
      </c>
      <c r="E161" s="204">
        <v>442210</v>
      </c>
      <c r="F161" s="204">
        <v>4437514</v>
      </c>
      <c r="H161" s="235">
        <v>16.8</v>
      </c>
      <c r="J161" s="235">
        <v>7.78</v>
      </c>
      <c r="K161" s="239">
        <v>0.31</v>
      </c>
      <c r="L161" s="240">
        <v>235.72</v>
      </c>
      <c r="M161" s="240">
        <v>6.94</v>
      </c>
      <c r="N161" s="240">
        <v>191</v>
      </c>
      <c r="O161" s="240">
        <v>48.7</v>
      </c>
      <c r="P161" s="253">
        <v>35.935199999999995</v>
      </c>
      <c r="Q161" s="241">
        <v>1.06</v>
      </c>
      <c r="R161" s="240">
        <v>469</v>
      </c>
      <c r="S161" s="241">
        <v>0.56999999999999995</v>
      </c>
      <c r="T161" s="240">
        <v>245</v>
      </c>
      <c r="U161" s="240">
        <v>277</v>
      </c>
      <c r="X161" s="241">
        <v>5.1999999999999998E-3</v>
      </c>
      <c r="Y161" s="239">
        <v>5.0000000000000001E-3</v>
      </c>
      <c r="Z161" s="239">
        <v>2E-3</v>
      </c>
      <c r="AA161" s="241">
        <v>1.42</v>
      </c>
      <c r="AB161" s="241">
        <v>0.08</v>
      </c>
      <c r="AC161" s="239">
        <v>0.01</v>
      </c>
      <c r="AD161" s="239">
        <v>2E-3</v>
      </c>
      <c r="AE161" s="235">
        <v>2300</v>
      </c>
      <c r="AH161" s="241">
        <v>0.02</v>
      </c>
      <c r="AJ161" s="204" t="s">
        <v>121</v>
      </c>
      <c r="AS161" s="203">
        <v>4</v>
      </c>
      <c r="AT161" s="251" t="s">
        <v>916</v>
      </c>
      <c r="AU161" s="220" t="s">
        <v>684</v>
      </c>
    </row>
    <row r="162" spans="1:47" x14ac:dyDescent="0.2">
      <c r="A162" s="209" t="s">
        <v>870</v>
      </c>
      <c r="B162" s="209"/>
      <c r="C162" s="210">
        <v>23018</v>
      </c>
      <c r="E162" s="204">
        <v>442514</v>
      </c>
      <c r="F162" s="204">
        <v>4455110</v>
      </c>
      <c r="H162" s="235">
        <v>22</v>
      </c>
      <c r="J162" s="235">
        <v>7.9</v>
      </c>
      <c r="K162" s="239"/>
      <c r="L162" s="240">
        <v>101</v>
      </c>
      <c r="M162" s="240">
        <v>6.4</v>
      </c>
      <c r="N162" s="240">
        <v>46</v>
      </c>
      <c r="O162" s="240">
        <v>19</v>
      </c>
      <c r="P162" s="253">
        <v>39</v>
      </c>
      <c r="Q162" s="241">
        <v>0.3</v>
      </c>
      <c r="R162" s="240">
        <v>124</v>
      </c>
      <c r="S162" s="241">
        <v>0.5</v>
      </c>
      <c r="T162" s="240">
        <v>69</v>
      </c>
      <c r="U162" s="240">
        <v>205</v>
      </c>
      <c r="X162" s="241"/>
      <c r="Y162" s="239"/>
      <c r="Z162" s="239"/>
      <c r="AA162" s="241"/>
      <c r="AB162" s="241"/>
      <c r="AC162" s="239">
        <v>0.04</v>
      </c>
      <c r="AD162" s="239"/>
      <c r="AE162" s="235">
        <v>853</v>
      </c>
      <c r="AH162" s="241"/>
      <c r="AJ162" s="204" t="s">
        <v>121</v>
      </c>
      <c r="AS162" s="203">
        <v>4</v>
      </c>
      <c r="AT162" s="251" t="s">
        <v>916</v>
      </c>
      <c r="AU162" s="220" t="s">
        <v>684</v>
      </c>
    </row>
    <row r="163" spans="1:47" x14ac:dyDescent="0.2">
      <c r="A163" s="209" t="s">
        <v>870</v>
      </c>
      <c r="B163" s="209"/>
      <c r="C163" s="210">
        <v>19115</v>
      </c>
      <c r="E163" s="204">
        <v>442514</v>
      </c>
      <c r="F163" s="204">
        <v>4455110</v>
      </c>
      <c r="H163" s="235">
        <v>21</v>
      </c>
      <c r="J163" s="235">
        <v>7.6</v>
      </c>
      <c r="K163" s="239"/>
      <c r="L163" s="240">
        <v>98</v>
      </c>
      <c r="M163" s="240">
        <v>6.5</v>
      </c>
      <c r="N163" s="240">
        <v>47</v>
      </c>
      <c r="O163" s="240">
        <v>19</v>
      </c>
      <c r="P163" s="253">
        <v>36</v>
      </c>
      <c r="Q163" s="241">
        <v>0.2</v>
      </c>
      <c r="R163" s="240">
        <v>126</v>
      </c>
      <c r="S163" s="241">
        <v>0.3</v>
      </c>
      <c r="T163" s="240">
        <v>71</v>
      </c>
      <c r="U163" s="240"/>
      <c r="X163" s="241"/>
      <c r="Y163" s="239"/>
      <c r="Z163" s="239"/>
      <c r="AA163" s="241"/>
      <c r="AB163" s="241"/>
      <c r="AC163" s="239"/>
      <c r="AD163" s="239"/>
      <c r="AE163" s="235">
        <v>842</v>
      </c>
      <c r="AH163" s="241"/>
      <c r="AJ163" s="204" t="s">
        <v>121</v>
      </c>
      <c r="AS163" s="203">
        <v>4</v>
      </c>
      <c r="AT163" s="251" t="s">
        <v>916</v>
      </c>
      <c r="AU163" s="220" t="s">
        <v>684</v>
      </c>
    </row>
    <row r="164" spans="1:47" x14ac:dyDescent="0.2">
      <c r="A164" s="209" t="s">
        <v>859</v>
      </c>
      <c r="B164" s="209"/>
      <c r="C164" s="210">
        <v>35922</v>
      </c>
      <c r="D164" s="204" t="s">
        <v>860</v>
      </c>
      <c r="E164" s="204">
        <v>442730</v>
      </c>
      <c r="F164" s="204">
        <v>4446761</v>
      </c>
      <c r="H164" s="235">
        <v>14</v>
      </c>
      <c r="J164" s="235">
        <v>7.8</v>
      </c>
      <c r="K164" s="239">
        <v>0.12</v>
      </c>
      <c r="L164" s="240">
        <v>380.14</v>
      </c>
      <c r="M164" s="240">
        <v>11.4</v>
      </c>
      <c r="N164" s="240">
        <v>88.6</v>
      </c>
      <c r="O164" s="240">
        <v>59.6</v>
      </c>
      <c r="P164" s="253">
        <v>52.191599999999994</v>
      </c>
      <c r="Q164" s="241">
        <v>0.97</v>
      </c>
      <c r="R164" s="240">
        <v>418</v>
      </c>
      <c r="S164" s="241">
        <v>0.94</v>
      </c>
      <c r="T164" s="240">
        <v>328</v>
      </c>
      <c r="U164" s="240">
        <v>432</v>
      </c>
      <c r="X164" s="241">
        <v>1.2999999999999999E-2</v>
      </c>
      <c r="Y164" s="239">
        <v>5.0000000000000001E-3</v>
      </c>
      <c r="Z164" s="239">
        <v>2E-3</v>
      </c>
      <c r="AA164" s="241">
        <v>1.31</v>
      </c>
      <c r="AB164" s="241">
        <v>2.3E-2</v>
      </c>
      <c r="AC164" s="239">
        <v>0.01</v>
      </c>
      <c r="AD164" s="239">
        <v>2E-3</v>
      </c>
      <c r="AE164" s="235">
        <v>2470</v>
      </c>
      <c r="AH164" s="241">
        <v>0.02</v>
      </c>
      <c r="AJ164" s="204" t="s">
        <v>121</v>
      </c>
      <c r="AS164" s="203">
        <v>4</v>
      </c>
      <c r="AT164" s="251" t="s">
        <v>916</v>
      </c>
      <c r="AU164" s="220" t="s">
        <v>684</v>
      </c>
    </row>
    <row r="165" spans="1:47" x14ac:dyDescent="0.2">
      <c r="A165" s="209" t="s">
        <v>869</v>
      </c>
      <c r="B165" s="209"/>
      <c r="C165" s="210">
        <v>22508</v>
      </c>
      <c r="E165" s="204">
        <v>443205</v>
      </c>
      <c r="F165" s="204">
        <v>4457375</v>
      </c>
      <c r="H165" s="235">
        <v>14.5</v>
      </c>
      <c r="J165" s="235">
        <v>7.6</v>
      </c>
      <c r="K165" s="239"/>
      <c r="L165" s="240">
        <v>130</v>
      </c>
      <c r="M165" s="240">
        <v>4.4000000000000004</v>
      </c>
      <c r="N165" s="240">
        <v>58</v>
      </c>
      <c r="O165" s="240">
        <v>25</v>
      </c>
      <c r="P165" s="253">
        <v>46</v>
      </c>
      <c r="Q165" s="241">
        <v>0.3</v>
      </c>
      <c r="R165" s="240">
        <v>132</v>
      </c>
      <c r="S165" s="241">
        <v>0.3</v>
      </c>
      <c r="T165" s="240">
        <v>94</v>
      </c>
      <c r="U165" s="240"/>
      <c r="X165" s="241"/>
      <c r="Y165" s="239"/>
      <c r="Z165" s="239"/>
      <c r="AA165" s="241"/>
      <c r="AB165" s="241"/>
      <c r="AC165" s="239"/>
      <c r="AD165" s="239"/>
      <c r="AE165" s="235">
        <v>1070</v>
      </c>
      <c r="AH165" s="241"/>
      <c r="AJ165" s="204" t="s">
        <v>121</v>
      </c>
      <c r="AS165" s="203">
        <v>4</v>
      </c>
      <c r="AT165" s="251" t="s">
        <v>916</v>
      </c>
      <c r="AU165" s="220" t="s">
        <v>684</v>
      </c>
    </row>
    <row r="166" spans="1:47" x14ac:dyDescent="0.2">
      <c r="A166" s="209" t="s">
        <v>867</v>
      </c>
      <c r="B166" s="209"/>
      <c r="C166" s="210">
        <v>35919</v>
      </c>
      <c r="D166" s="204" t="s">
        <v>868</v>
      </c>
      <c r="E166" s="204">
        <v>445063</v>
      </c>
      <c r="F166" s="204">
        <v>4439116</v>
      </c>
      <c r="H166" s="235">
        <v>17.8</v>
      </c>
      <c r="J166" s="235">
        <v>7.87</v>
      </c>
      <c r="K166" s="239">
        <v>0.53</v>
      </c>
      <c r="L166" s="240">
        <v>220.78</v>
      </c>
      <c r="M166" s="240">
        <v>12.6</v>
      </c>
      <c r="N166" s="240">
        <v>62.3</v>
      </c>
      <c r="O166" s="240">
        <v>35.1</v>
      </c>
      <c r="P166" s="253">
        <v>47.48579999999999</v>
      </c>
      <c r="Q166" s="241">
        <v>2.16</v>
      </c>
      <c r="R166" s="240">
        <v>72.400000000000006</v>
      </c>
      <c r="S166" s="241">
        <v>1.87</v>
      </c>
      <c r="T166" s="240">
        <v>136</v>
      </c>
      <c r="U166" s="240">
        <v>648</v>
      </c>
      <c r="X166" s="241">
        <v>6.7000000000000002E-3</v>
      </c>
      <c r="Y166" s="239">
        <v>5.5E-2</v>
      </c>
      <c r="Z166" s="239">
        <v>2.5000000000000001E-2</v>
      </c>
      <c r="AA166" s="241">
        <v>1.44</v>
      </c>
      <c r="AB166" s="241">
        <v>5.3999999999999999E-2</v>
      </c>
      <c r="AC166" s="239">
        <v>0.01</v>
      </c>
      <c r="AD166" s="239">
        <v>2E-3</v>
      </c>
      <c r="AE166" s="235">
        <v>1367</v>
      </c>
      <c r="AH166" s="241">
        <v>0.02</v>
      </c>
      <c r="AJ166" s="204" t="s">
        <v>121</v>
      </c>
      <c r="AS166" s="203">
        <v>4</v>
      </c>
      <c r="AT166" s="251" t="s">
        <v>916</v>
      </c>
      <c r="AU166" s="220" t="s">
        <v>684</v>
      </c>
    </row>
    <row r="167" spans="1:47" x14ac:dyDescent="0.2">
      <c r="A167" s="209" t="s">
        <v>863</v>
      </c>
      <c r="B167" s="209"/>
      <c r="C167" s="210"/>
      <c r="D167" s="204" t="s">
        <v>864</v>
      </c>
      <c r="E167" s="204">
        <v>447922</v>
      </c>
      <c r="F167" s="204">
        <v>4437393</v>
      </c>
      <c r="H167" s="235">
        <v>21</v>
      </c>
      <c r="K167" s="239"/>
      <c r="L167" s="240">
        <v>182</v>
      </c>
      <c r="M167" s="240">
        <v>11</v>
      </c>
      <c r="N167" s="240">
        <v>79</v>
      </c>
      <c r="O167" s="240">
        <v>17</v>
      </c>
      <c r="P167" s="253">
        <v>58</v>
      </c>
      <c r="Q167" s="241">
        <v>1.1000000000000001</v>
      </c>
      <c r="R167" s="240">
        <v>127</v>
      </c>
      <c r="S167" s="241">
        <v>1.9</v>
      </c>
      <c r="T167" s="240">
        <v>154</v>
      </c>
      <c r="U167" s="240">
        <v>407</v>
      </c>
      <c r="X167" s="241"/>
      <c r="Y167" s="239"/>
      <c r="Z167" s="239"/>
      <c r="AA167" s="241"/>
      <c r="AB167" s="241"/>
      <c r="AC167" s="239"/>
      <c r="AD167" s="239"/>
      <c r="AH167" s="241"/>
      <c r="AJ167" s="204" t="s">
        <v>121</v>
      </c>
      <c r="AS167" s="203">
        <v>4</v>
      </c>
      <c r="AT167" s="251" t="s">
        <v>916</v>
      </c>
      <c r="AU167" s="220" t="s">
        <v>684</v>
      </c>
    </row>
    <row r="168" spans="1:47" x14ac:dyDescent="0.2">
      <c r="A168" s="209" t="s">
        <v>863</v>
      </c>
      <c r="B168" s="209"/>
      <c r="C168" s="210">
        <v>23215</v>
      </c>
      <c r="E168" s="204">
        <v>447922</v>
      </c>
      <c r="F168" s="204">
        <v>4437393</v>
      </c>
      <c r="H168" s="235">
        <v>21</v>
      </c>
      <c r="J168" s="235">
        <v>8</v>
      </c>
      <c r="K168" s="239"/>
      <c r="L168" s="240">
        <v>182</v>
      </c>
      <c r="M168" s="240">
        <v>11</v>
      </c>
      <c r="N168" s="240">
        <v>79</v>
      </c>
      <c r="O168" s="240">
        <v>17</v>
      </c>
      <c r="P168" s="253">
        <v>58</v>
      </c>
      <c r="Q168" s="241">
        <v>1.1000000000000001</v>
      </c>
      <c r="R168" s="240">
        <v>127</v>
      </c>
      <c r="S168" s="241">
        <v>1.9</v>
      </c>
      <c r="T168" s="240">
        <v>154</v>
      </c>
      <c r="U168" s="240"/>
      <c r="X168" s="241"/>
      <c r="Y168" s="239"/>
      <c r="Z168" s="239"/>
      <c r="AA168" s="241"/>
      <c r="AB168" s="241"/>
      <c r="AC168" s="239"/>
      <c r="AD168" s="239"/>
      <c r="AE168" s="235">
        <v>1290</v>
      </c>
      <c r="AH168" s="241"/>
      <c r="AJ168" s="204" t="s">
        <v>121</v>
      </c>
      <c r="AS168" s="203">
        <v>4</v>
      </c>
      <c r="AT168" s="251" t="s">
        <v>916</v>
      </c>
      <c r="AU168" s="220" t="s">
        <v>684</v>
      </c>
    </row>
    <row r="169" spans="1:47" x14ac:dyDescent="0.2">
      <c r="A169" s="209" t="s">
        <v>871</v>
      </c>
      <c r="B169" s="209"/>
      <c r="C169" s="210">
        <v>35740</v>
      </c>
      <c r="D169" s="204" t="s">
        <v>872</v>
      </c>
      <c r="E169" s="204">
        <v>448454</v>
      </c>
      <c r="F169" s="204">
        <v>4436747</v>
      </c>
      <c r="H169" s="235">
        <v>46.2</v>
      </c>
      <c r="J169" s="235">
        <v>8</v>
      </c>
      <c r="K169" s="239">
        <v>0.16</v>
      </c>
      <c r="L169" s="240">
        <v>185</v>
      </c>
      <c r="M169" s="240">
        <v>9.0500000000000007</v>
      </c>
      <c r="N169" s="240">
        <v>78.599999999999994</v>
      </c>
      <c r="O169" s="240">
        <v>30.013500000000004</v>
      </c>
      <c r="P169" s="253">
        <v>35.738</v>
      </c>
      <c r="Q169" s="241">
        <v>0.83</v>
      </c>
      <c r="R169" s="240">
        <v>228</v>
      </c>
      <c r="S169" s="241">
        <v>1.47</v>
      </c>
      <c r="T169" s="240">
        <v>199</v>
      </c>
      <c r="U169" s="240">
        <v>292</v>
      </c>
      <c r="V169" s="235">
        <v>15.43</v>
      </c>
      <c r="X169" s="241">
        <v>1.0999999999999999E-2</v>
      </c>
      <c r="Y169" s="239">
        <v>3.5000000000000003E-2</v>
      </c>
      <c r="Z169" s="239">
        <v>1.4E-2</v>
      </c>
      <c r="AA169" s="241">
        <v>2.35</v>
      </c>
      <c r="AB169" s="241">
        <v>7.1999999999999995E-2</v>
      </c>
      <c r="AC169" s="239">
        <v>0.01</v>
      </c>
      <c r="AD169" s="239">
        <v>2E-3</v>
      </c>
      <c r="AE169" s="235">
        <v>1491</v>
      </c>
      <c r="AH169" s="241">
        <v>0.01</v>
      </c>
      <c r="AJ169" s="204" t="s">
        <v>121</v>
      </c>
      <c r="AS169" s="203">
        <v>4</v>
      </c>
      <c r="AT169" s="251" t="s">
        <v>916</v>
      </c>
      <c r="AU169" s="220" t="s">
        <v>684</v>
      </c>
    </row>
    <row r="170" spans="1:47" x14ac:dyDescent="0.2">
      <c r="A170" s="209" t="s">
        <v>871</v>
      </c>
      <c r="B170" s="209"/>
      <c r="C170" s="210">
        <v>35919</v>
      </c>
      <c r="D170" s="204" t="s">
        <v>873</v>
      </c>
      <c r="E170" s="204">
        <v>448454</v>
      </c>
      <c r="F170" s="204">
        <v>4436747</v>
      </c>
      <c r="H170" s="235">
        <v>46</v>
      </c>
      <c r="J170" s="235">
        <v>7.83</v>
      </c>
      <c r="K170" s="239">
        <v>0.18</v>
      </c>
      <c r="L170" s="240">
        <v>205.84</v>
      </c>
      <c r="M170" s="240">
        <v>9.1199999999999992</v>
      </c>
      <c r="N170" s="240">
        <v>79.400000000000006</v>
      </c>
      <c r="O170" s="240">
        <v>30.4</v>
      </c>
      <c r="P170" s="253">
        <v>32.298899999999996</v>
      </c>
      <c r="Q170" s="241">
        <v>0.84</v>
      </c>
      <c r="R170" s="240">
        <v>219</v>
      </c>
      <c r="S170" s="241">
        <v>1.52</v>
      </c>
      <c r="T170" s="240">
        <v>186</v>
      </c>
      <c r="U170" s="240">
        <v>326</v>
      </c>
      <c r="X170" s="241">
        <v>1.0999999999999999E-2</v>
      </c>
      <c r="Y170" s="239">
        <v>0.03</v>
      </c>
      <c r="Z170" s="239">
        <v>8.9999999999999993E-3</v>
      </c>
      <c r="AA170" s="241">
        <v>2.2599999999999998</v>
      </c>
      <c r="AB170" s="241">
        <v>6.2E-2</v>
      </c>
      <c r="AC170" s="239">
        <v>0.01</v>
      </c>
      <c r="AD170" s="239">
        <v>2E-3</v>
      </c>
      <c r="AE170" s="235">
        <v>1496</v>
      </c>
      <c r="AH170" s="241">
        <v>0.02</v>
      </c>
      <c r="AJ170" s="204" t="s">
        <v>121</v>
      </c>
      <c r="AS170" s="203">
        <v>4</v>
      </c>
      <c r="AT170" s="251" t="s">
        <v>916</v>
      </c>
      <c r="AU170" s="220" t="s">
        <v>684</v>
      </c>
    </row>
    <row r="171" spans="1:47" x14ac:dyDescent="0.2">
      <c r="A171" s="219" t="s">
        <v>313</v>
      </c>
      <c r="C171" s="210">
        <v>26496</v>
      </c>
      <c r="D171" s="204" t="s">
        <v>356</v>
      </c>
      <c r="E171" s="204">
        <v>540648</v>
      </c>
      <c r="F171" s="204">
        <v>4473366</v>
      </c>
      <c r="H171" s="240">
        <v>54</v>
      </c>
      <c r="J171" s="235">
        <v>6.63</v>
      </c>
      <c r="K171" s="239">
        <v>1.1000000000000001</v>
      </c>
      <c r="L171" s="240">
        <v>230</v>
      </c>
      <c r="M171" s="240">
        <v>58</v>
      </c>
      <c r="N171" s="240">
        <v>53</v>
      </c>
      <c r="O171" s="240">
        <v>35</v>
      </c>
      <c r="P171" s="253">
        <v>67</v>
      </c>
      <c r="Q171" s="241">
        <v>2.1</v>
      </c>
      <c r="R171" s="240">
        <v>1</v>
      </c>
      <c r="S171" s="241">
        <v>6.6</v>
      </c>
      <c r="T171" s="240">
        <v>7</v>
      </c>
      <c r="U171" s="240">
        <v>912.85</v>
      </c>
      <c r="V171" s="235">
        <v>0.41</v>
      </c>
      <c r="X171" s="241">
        <v>0.01</v>
      </c>
      <c r="Y171" s="239">
        <v>0.28999999999999998</v>
      </c>
      <c r="Z171" s="239">
        <v>0.1</v>
      </c>
      <c r="AA171" s="241">
        <v>1.3</v>
      </c>
      <c r="AB171" s="241"/>
      <c r="AC171" s="239">
        <v>0.02</v>
      </c>
      <c r="AD171" s="239">
        <v>0.02</v>
      </c>
      <c r="AF171" s="235">
        <v>-15.97</v>
      </c>
      <c r="AG171" s="235">
        <v>-136.1</v>
      </c>
      <c r="AH171" s="241"/>
      <c r="AJ171" s="214" t="s">
        <v>68</v>
      </c>
      <c r="AK171" s="196" t="s">
        <v>340</v>
      </c>
      <c r="AN171" s="197" t="s">
        <v>284</v>
      </c>
      <c r="AO171" s="197" t="s">
        <v>304</v>
      </c>
      <c r="AP171" s="197" t="s">
        <v>28</v>
      </c>
      <c r="AQ171" s="196" t="s">
        <v>357</v>
      </c>
      <c r="AR171" s="308">
        <v>10.107639255559748</v>
      </c>
      <c r="AS171" s="203">
        <v>4</v>
      </c>
      <c r="AT171" s="251" t="s">
        <v>916</v>
      </c>
      <c r="AU171" s="220" t="s">
        <v>684</v>
      </c>
    </row>
    <row r="172" spans="1:47" x14ac:dyDescent="0.2">
      <c r="A172" s="219" t="s">
        <v>313</v>
      </c>
      <c r="C172" s="210">
        <v>27246</v>
      </c>
      <c r="E172" s="204">
        <v>540966</v>
      </c>
      <c r="F172" s="204">
        <v>4472658</v>
      </c>
      <c r="H172" s="240">
        <v>60</v>
      </c>
      <c r="K172" s="239"/>
      <c r="L172" s="240">
        <v>285</v>
      </c>
      <c r="M172" s="240">
        <v>56</v>
      </c>
      <c r="N172" s="240">
        <v>46</v>
      </c>
      <c r="O172" s="240">
        <v>40</v>
      </c>
      <c r="P172" s="253">
        <v>70</v>
      </c>
      <c r="Q172" s="241">
        <v>2.9</v>
      </c>
      <c r="R172" s="240">
        <v>48</v>
      </c>
      <c r="S172" s="241">
        <v>7</v>
      </c>
      <c r="T172" s="240">
        <v>116</v>
      </c>
      <c r="U172" s="240">
        <v>949</v>
      </c>
      <c r="X172" s="241"/>
      <c r="Y172" s="239"/>
      <c r="Z172" s="239"/>
      <c r="AA172" s="241"/>
      <c r="AB172" s="241"/>
      <c r="AC172" s="239"/>
      <c r="AD172" s="239"/>
      <c r="AH172" s="241"/>
      <c r="AJ172" s="214" t="s">
        <v>68</v>
      </c>
      <c r="AK172" s="196" t="s">
        <v>315</v>
      </c>
      <c r="AN172" s="197" t="s">
        <v>284</v>
      </c>
      <c r="AO172" s="197" t="s">
        <v>304</v>
      </c>
      <c r="AP172" s="197" t="s">
        <v>28</v>
      </c>
      <c r="AQ172" s="196" t="s">
        <v>328</v>
      </c>
      <c r="AR172" s="308">
        <v>-1.4170177798620394</v>
      </c>
      <c r="AS172" s="203">
        <v>4</v>
      </c>
      <c r="AT172" s="251" t="s">
        <v>916</v>
      </c>
      <c r="AU172" s="220" t="s">
        <v>684</v>
      </c>
    </row>
    <row r="173" spans="1:47" x14ac:dyDescent="0.2">
      <c r="A173" s="219" t="s">
        <v>313</v>
      </c>
      <c r="C173" s="210"/>
      <c r="E173" s="204">
        <v>541022</v>
      </c>
      <c r="F173" s="204">
        <v>4473022</v>
      </c>
      <c r="H173" s="240">
        <v>50</v>
      </c>
      <c r="K173" s="239"/>
      <c r="L173" s="240">
        <v>284</v>
      </c>
      <c r="M173" s="240">
        <v>54</v>
      </c>
      <c r="N173" s="240">
        <v>63</v>
      </c>
      <c r="O173" s="240">
        <v>42</v>
      </c>
      <c r="P173" s="253">
        <v>52</v>
      </c>
      <c r="Q173" s="241">
        <v>1.9</v>
      </c>
      <c r="R173" s="240">
        <v>48</v>
      </c>
      <c r="S173" s="241">
        <v>4.9000000000000004</v>
      </c>
      <c r="T173" s="240">
        <v>122</v>
      </c>
      <c r="U173" s="240">
        <v>996</v>
      </c>
      <c r="X173" s="241"/>
      <c r="Y173" s="239"/>
      <c r="Z173" s="239"/>
      <c r="AA173" s="241"/>
      <c r="AB173" s="241"/>
      <c r="AC173" s="239">
        <v>0.02</v>
      </c>
      <c r="AD173" s="239">
        <v>0.05</v>
      </c>
      <c r="AH173" s="241"/>
      <c r="AJ173" s="214" t="s">
        <v>68</v>
      </c>
      <c r="AK173" s="196" t="s">
        <v>326</v>
      </c>
      <c r="AN173" s="197" t="s">
        <v>284</v>
      </c>
      <c r="AO173" s="197" t="s">
        <v>304</v>
      </c>
      <c r="AP173" s="197" t="s">
        <v>28</v>
      </c>
      <c r="AQ173" s="196" t="s">
        <v>327</v>
      </c>
      <c r="AR173" s="308">
        <v>-0.88105614397223619</v>
      </c>
      <c r="AS173" s="203">
        <v>4</v>
      </c>
      <c r="AT173" s="251" t="s">
        <v>916</v>
      </c>
      <c r="AU173" s="220" t="s">
        <v>684</v>
      </c>
    </row>
    <row r="174" spans="1:47" x14ac:dyDescent="0.2">
      <c r="A174" s="219" t="s">
        <v>313</v>
      </c>
      <c r="C174" s="210">
        <v>37408</v>
      </c>
      <c r="D174" s="204" t="s">
        <v>339</v>
      </c>
      <c r="E174" s="204">
        <v>541022</v>
      </c>
      <c r="F174" s="204">
        <v>4473022</v>
      </c>
      <c r="H174" s="240">
        <v>51</v>
      </c>
      <c r="J174" s="235">
        <v>6.91</v>
      </c>
      <c r="K174" s="239">
        <v>0.60094759246595997</v>
      </c>
      <c r="L174" s="240">
        <v>283</v>
      </c>
      <c r="M174" s="240">
        <v>46.4</v>
      </c>
      <c r="N174" s="240">
        <v>55.8</v>
      </c>
      <c r="O174" s="240">
        <v>40.299999999999997</v>
      </c>
      <c r="P174" s="253">
        <v>66.5</v>
      </c>
      <c r="Q174" s="241">
        <v>0.84499999999999997</v>
      </c>
      <c r="R174" s="240">
        <v>65.900000000000006</v>
      </c>
      <c r="S174" s="241">
        <v>2</v>
      </c>
      <c r="T174" s="240">
        <v>120</v>
      </c>
      <c r="U174" s="240">
        <v>870</v>
      </c>
      <c r="X174" s="241">
        <v>1E-3</v>
      </c>
      <c r="Y174" s="239"/>
      <c r="Z174" s="239">
        <v>0.30499999999999999</v>
      </c>
      <c r="AA174" s="241">
        <v>2.4300000000000002</v>
      </c>
      <c r="AB174" s="241">
        <v>0.125</v>
      </c>
      <c r="AC174" s="239">
        <v>8.8984783591244641E-3</v>
      </c>
      <c r="AD174" s="239">
        <v>8.817212657480502E-3</v>
      </c>
      <c r="AF174" s="235">
        <v>-16.600000000000001</v>
      </c>
      <c r="AG174" s="235">
        <v>-136.69</v>
      </c>
      <c r="AH174" s="241"/>
      <c r="AJ174" s="214" t="s">
        <v>68</v>
      </c>
      <c r="AK174" s="196" t="s">
        <v>340</v>
      </c>
      <c r="AN174" s="197" t="s">
        <v>284</v>
      </c>
      <c r="AO174" s="197" t="s">
        <v>304</v>
      </c>
      <c r="AP174" s="197" t="s">
        <v>28</v>
      </c>
      <c r="AQ174" s="196" t="s">
        <v>341</v>
      </c>
      <c r="AR174" s="308">
        <v>4.9555133178449751</v>
      </c>
      <c r="AS174" s="203">
        <v>4</v>
      </c>
      <c r="AT174" s="251" t="s">
        <v>916</v>
      </c>
      <c r="AU174" s="220" t="s">
        <v>684</v>
      </c>
    </row>
    <row r="175" spans="1:47" x14ac:dyDescent="0.2">
      <c r="A175" s="219" t="s">
        <v>313</v>
      </c>
      <c r="C175" s="210"/>
      <c r="E175" s="204">
        <v>541215</v>
      </c>
      <c r="F175" s="204">
        <v>4473183</v>
      </c>
      <c r="H175" s="240">
        <v>58.9</v>
      </c>
      <c r="K175" s="239">
        <v>0.19</v>
      </c>
      <c r="L175" s="240">
        <v>277</v>
      </c>
      <c r="M175" s="240">
        <v>51</v>
      </c>
      <c r="N175" s="240">
        <v>54</v>
      </c>
      <c r="O175" s="240">
        <v>38</v>
      </c>
      <c r="P175" s="253">
        <v>72</v>
      </c>
      <c r="Q175" s="241">
        <v>1.6</v>
      </c>
      <c r="R175" s="240">
        <v>49</v>
      </c>
      <c r="S175" s="241">
        <v>6.9</v>
      </c>
      <c r="T175" s="240">
        <v>116</v>
      </c>
      <c r="U175" s="240">
        <v>928</v>
      </c>
      <c r="X175" s="241"/>
      <c r="Y175" s="239"/>
      <c r="Z175" s="239"/>
      <c r="AA175" s="241"/>
      <c r="AB175" s="241"/>
      <c r="AC175" s="239">
        <v>0.04</v>
      </c>
      <c r="AD175" s="239">
        <v>0.09</v>
      </c>
      <c r="AH175" s="241"/>
      <c r="AJ175" s="214" t="s">
        <v>68</v>
      </c>
      <c r="AK175" s="196" t="s">
        <v>315</v>
      </c>
      <c r="AN175" s="197" t="s">
        <v>284</v>
      </c>
      <c r="AO175" s="197" t="s">
        <v>304</v>
      </c>
      <c r="AP175" s="197" t="s">
        <v>28</v>
      </c>
      <c r="AQ175" s="196" t="s">
        <v>316</v>
      </c>
      <c r="AR175" s="308">
        <v>-1.1217418465624573</v>
      </c>
      <c r="AS175" s="203">
        <v>4</v>
      </c>
      <c r="AT175" s="251" t="s">
        <v>916</v>
      </c>
      <c r="AU175" s="220" t="s">
        <v>684</v>
      </c>
    </row>
    <row r="176" spans="1:47" x14ac:dyDescent="0.2">
      <c r="A176" s="209" t="s">
        <v>313</v>
      </c>
      <c r="C176" s="210">
        <v>24423</v>
      </c>
      <c r="E176" s="204">
        <v>541215</v>
      </c>
      <c r="F176" s="204">
        <v>4473183</v>
      </c>
      <c r="H176" s="240">
        <v>58.9</v>
      </c>
      <c r="K176" s="239"/>
      <c r="L176" s="240"/>
      <c r="M176" s="240"/>
      <c r="N176" s="240">
        <v>53</v>
      </c>
      <c r="O176" s="240">
        <v>43</v>
      </c>
      <c r="P176" s="253">
        <v>73</v>
      </c>
      <c r="Q176" s="241">
        <v>0.4</v>
      </c>
      <c r="R176" s="240">
        <v>44</v>
      </c>
      <c r="S176" s="241">
        <v>5.9</v>
      </c>
      <c r="T176" s="240">
        <v>117</v>
      </c>
      <c r="U176" s="240">
        <v>980</v>
      </c>
      <c r="X176" s="241"/>
      <c r="Y176" s="239"/>
      <c r="Z176" s="239"/>
      <c r="AA176" s="241"/>
      <c r="AB176" s="241"/>
      <c r="AC176" s="239">
        <v>0.03</v>
      </c>
      <c r="AD176" s="239"/>
      <c r="AH176" s="241"/>
      <c r="AJ176" s="214" t="s">
        <v>68</v>
      </c>
      <c r="AK176" s="196" t="s">
        <v>337</v>
      </c>
      <c r="AN176" s="197" t="s">
        <v>284</v>
      </c>
      <c r="AO176" s="197" t="s">
        <v>304</v>
      </c>
      <c r="AP176" s="197" t="s">
        <v>28</v>
      </c>
      <c r="AQ176" s="196" t="s">
        <v>338</v>
      </c>
      <c r="AR176" s="308">
        <v>-105.70886117835903</v>
      </c>
      <c r="AS176" s="203">
        <v>4</v>
      </c>
      <c r="AT176" s="251" t="s">
        <v>916</v>
      </c>
      <c r="AU176" s="220" t="s">
        <v>684</v>
      </c>
    </row>
    <row r="177" spans="1:47" x14ac:dyDescent="0.2">
      <c r="A177" s="219" t="s">
        <v>313</v>
      </c>
      <c r="C177" s="210">
        <v>37408</v>
      </c>
      <c r="D177" s="204" t="s">
        <v>353</v>
      </c>
      <c r="E177" s="204">
        <v>541823</v>
      </c>
      <c r="F177" s="204">
        <v>4474241</v>
      </c>
      <c r="H177" s="240">
        <v>46</v>
      </c>
      <c r="J177" s="235">
        <v>6.95</v>
      </c>
      <c r="K177" s="239">
        <v>0.81</v>
      </c>
      <c r="L177" s="240">
        <v>282</v>
      </c>
      <c r="M177" s="240">
        <v>49</v>
      </c>
      <c r="N177" s="240">
        <v>47.3</v>
      </c>
      <c r="O177" s="240">
        <v>33.4</v>
      </c>
      <c r="P177" s="253">
        <v>48.8</v>
      </c>
      <c r="Q177" s="241">
        <v>1.61</v>
      </c>
      <c r="R177" s="240">
        <v>65.900000000000006</v>
      </c>
      <c r="S177" s="241">
        <v>1.6</v>
      </c>
      <c r="T177" s="240">
        <v>115</v>
      </c>
      <c r="U177" s="240">
        <v>820</v>
      </c>
      <c r="X177" s="241">
        <v>7.0000000000000001E-3</v>
      </c>
      <c r="Y177" s="239"/>
      <c r="Z177" s="239">
        <v>0.26300000000000001</v>
      </c>
      <c r="AA177" s="241">
        <v>2.27</v>
      </c>
      <c r="AB177" s="241">
        <v>0.109</v>
      </c>
      <c r="AC177" s="239">
        <v>8.2180759838617039E-3</v>
      </c>
      <c r="AD177" s="239">
        <v>3.7411735416391985E-2</v>
      </c>
      <c r="AF177" s="235">
        <v>-16.600000000000001</v>
      </c>
      <c r="AG177" s="235">
        <v>-137.08000000000001</v>
      </c>
      <c r="AH177" s="241"/>
      <c r="AJ177" s="214" t="s">
        <v>68</v>
      </c>
      <c r="AK177" s="196" t="s">
        <v>354</v>
      </c>
      <c r="AN177" s="197" t="s">
        <v>284</v>
      </c>
      <c r="AO177" s="197" t="s">
        <v>304</v>
      </c>
      <c r="AP177" s="197" t="s">
        <v>28</v>
      </c>
      <c r="AQ177" s="196" t="s">
        <v>355</v>
      </c>
      <c r="AR177" s="308">
        <v>5.2414972036954435</v>
      </c>
      <c r="AS177" s="203">
        <v>4</v>
      </c>
      <c r="AT177" s="251" t="s">
        <v>916</v>
      </c>
      <c r="AU177" s="220" t="s">
        <v>684</v>
      </c>
    </row>
    <row r="178" spans="1:47" x14ac:dyDescent="0.2">
      <c r="A178" s="209" t="s">
        <v>302</v>
      </c>
      <c r="C178" s="210">
        <v>29403</v>
      </c>
      <c r="E178" s="204">
        <v>548071</v>
      </c>
      <c r="F178" s="204">
        <v>4462992</v>
      </c>
      <c r="H178" s="240">
        <v>85</v>
      </c>
      <c r="K178" s="239">
        <v>2.4</v>
      </c>
      <c r="L178" s="240">
        <v>261</v>
      </c>
      <c r="M178" s="240">
        <v>53.2</v>
      </c>
      <c r="N178" s="240">
        <v>12.1</v>
      </c>
      <c r="O178" s="240">
        <v>1.33</v>
      </c>
      <c r="P178" s="253">
        <v>99</v>
      </c>
      <c r="Q178" s="241"/>
      <c r="R178" s="240">
        <v>84.8</v>
      </c>
      <c r="S178" s="241">
        <v>10.8</v>
      </c>
      <c r="T178" s="240">
        <v>134</v>
      </c>
      <c r="U178" s="240">
        <v>507</v>
      </c>
      <c r="X178" s="241"/>
      <c r="Y178" s="239"/>
      <c r="Z178" s="239"/>
      <c r="AA178" s="241"/>
      <c r="AB178" s="241"/>
      <c r="AC178" s="239"/>
      <c r="AD178" s="239"/>
      <c r="AE178" s="235">
        <v>1100</v>
      </c>
      <c r="AH178" s="241"/>
      <c r="AJ178" s="214" t="s">
        <v>68</v>
      </c>
      <c r="AK178" s="196" t="s">
        <v>303</v>
      </c>
      <c r="AN178" s="197" t="s">
        <v>284</v>
      </c>
      <c r="AO178" s="197" t="s">
        <v>304</v>
      </c>
      <c r="AP178" s="197" t="s">
        <v>28</v>
      </c>
      <c r="AQ178" s="196"/>
      <c r="AR178" s="308">
        <v>-2.0537096967525885</v>
      </c>
      <c r="AS178" s="203">
        <v>4</v>
      </c>
      <c r="AT178" s="251" t="s">
        <v>916</v>
      </c>
      <c r="AU178" s="220" t="s">
        <v>684</v>
      </c>
    </row>
    <row r="179" spans="1:47" x14ac:dyDescent="0.2">
      <c r="A179" s="220" t="s">
        <v>281</v>
      </c>
      <c r="B179" s="178"/>
      <c r="C179" s="221">
        <v>29403</v>
      </c>
      <c r="D179" s="214"/>
      <c r="E179" s="214">
        <v>548874</v>
      </c>
      <c r="F179" s="214">
        <v>4465202</v>
      </c>
      <c r="G179" s="214"/>
      <c r="H179" s="242">
        <v>28</v>
      </c>
      <c r="I179" s="212"/>
      <c r="J179" s="212"/>
      <c r="K179" s="243">
        <v>0.06</v>
      </c>
      <c r="L179" s="242">
        <v>39</v>
      </c>
      <c r="M179" s="242">
        <v>2.67</v>
      </c>
      <c r="N179" s="242">
        <v>43.8</v>
      </c>
      <c r="O179" s="242">
        <v>13.7</v>
      </c>
      <c r="P179" s="290">
        <v>19.600000000000001</v>
      </c>
      <c r="Q179" s="244"/>
      <c r="R179" s="242">
        <v>15.8</v>
      </c>
      <c r="S179" s="244">
        <v>0.378</v>
      </c>
      <c r="T179" s="242">
        <v>28.4</v>
      </c>
      <c r="U179" s="242">
        <v>225</v>
      </c>
      <c r="V179" s="212"/>
      <c r="W179" s="212"/>
      <c r="X179" s="244"/>
      <c r="Y179" s="243"/>
      <c r="Z179" s="243"/>
      <c r="AA179" s="244"/>
      <c r="AB179" s="244"/>
      <c r="AC179" s="243"/>
      <c r="AD179" s="243"/>
      <c r="AE179" s="212">
        <v>420</v>
      </c>
      <c r="AF179" s="212"/>
      <c r="AG179" s="212"/>
      <c r="AH179" s="244"/>
      <c r="AI179" s="212"/>
      <c r="AJ179" s="214" t="s">
        <v>68</v>
      </c>
      <c r="AK179" s="201" t="s">
        <v>283</v>
      </c>
      <c r="AN179" s="197" t="s">
        <v>284</v>
      </c>
      <c r="AO179" s="197" t="s">
        <v>285</v>
      </c>
      <c r="AP179" s="197" t="s">
        <v>12</v>
      </c>
      <c r="AQ179" s="196"/>
      <c r="AR179" s="308">
        <v>6.9267440639315172</v>
      </c>
      <c r="AS179" s="203">
        <v>4</v>
      </c>
      <c r="AT179" s="251" t="s">
        <v>916</v>
      </c>
      <c r="AU179" s="220" t="s">
        <v>684</v>
      </c>
    </row>
    <row r="180" spans="1:47" x14ac:dyDescent="0.2">
      <c r="A180" s="209" t="s">
        <v>881</v>
      </c>
      <c r="B180" s="209"/>
      <c r="C180" s="210">
        <v>29782</v>
      </c>
      <c r="D180" s="223"/>
      <c r="E180" s="204">
        <v>679135</v>
      </c>
      <c r="F180" s="204">
        <v>4378626</v>
      </c>
      <c r="H180" s="235">
        <v>24</v>
      </c>
      <c r="J180" s="235">
        <v>7.7</v>
      </c>
      <c r="K180" s="239">
        <v>0.02</v>
      </c>
      <c r="L180" s="240">
        <v>9.3000000000000007</v>
      </c>
      <c r="M180" s="240">
        <v>3.6</v>
      </c>
      <c r="N180" s="240">
        <v>52</v>
      </c>
      <c r="O180" s="240">
        <v>20</v>
      </c>
      <c r="P180" s="253">
        <v>19</v>
      </c>
      <c r="Q180" s="241">
        <v>0.05</v>
      </c>
      <c r="R180" s="240">
        <v>4.0999999999999996</v>
      </c>
      <c r="S180" s="241">
        <v>0.3</v>
      </c>
      <c r="T180" s="240">
        <v>19</v>
      </c>
      <c r="U180" s="240"/>
      <c r="X180" s="241"/>
      <c r="Y180" s="239"/>
      <c r="Z180" s="239"/>
      <c r="AA180" s="241">
        <v>0.22</v>
      </c>
      <c r="AB180" s="241">
        <v>0.16</v>
      </c>
      <c r="AC180" s="239">
        <v>0.01</v>
      </c>
      <c r="AD180" s="239">
        <v>1E-3</v>
      </c>
      <c r="AE180" s="235">
        <v>441</v>
      </c>
      <c r="AH180" s="241"/>
      <c r="AJ180" s="214" t="s">
        <v>140</v>
      </c>
      <c r="AS180" s="203">
        <v>4</v>
      </c>
      <c r="AT180" s="251" t="s">
        <v>916</v>
      </c>
      <c r="AU180" s="220" t="s">
        <v>684</v>
      </c>
    </row>
    <row r="181" spans="1:47" x14ac:dyDescent="0.2">
      <c r="A181" s="209" t="s">
        <v>881</v>
      </c>
      <c r="B181" s="209"/>
      <c r="C181" s="210">
        <v>28727</v>
      </c>
      <c r="D181" s="223"/>
      <c r="E181" s="204">
        <v>679135</v>
      </c>
      <c r="F181" s="204">
        <v>4378626</v>
      </c>
      <c r="H181" s="235">
        <v>24</v>
      </c>
      <c r="J181" s="235">
        <v>7.3</v>
      </c>
      <c r="K181" s="239"/>
      <c r="L181" s="240">
        <v>9.3000000000000007</v>
      </c>
      <c r="M181" s="240">
        <v>3.4</v>
      </c>
      <c r="N181" s="240">
        <v>51</v>
      </c>
      <c r="O181" s="240">
        <v>21</v>
      </c>
      <c r="P181" s="253">
        <v>19</v>
      </c>
      <c r="Q181" s="241"/>
      <c r="R181" s="240">
        <v>4.4000000000000004</v>
      </c>
      <c r="S181" s="241">
        <v>0.4</v>
      </c>
      <c r="T181" s="240">
        <v>18</v>
      </c>
      <c r="U181" s="240">
        <v>250</v>
      </c>
      <c r="V181" s="235">
        <v>0</v>
      </c>
      <c r="X181" s="241"/>
      <c r="Y181" s="239"/>
      <c r="Z181" s="239"/>
      <c r="AA181" s="241"/>
      <c r="AB181" s="241"/>
      <c r="AC181" s="239">
        <v>0.01</v>
      </c>
      <c r="AD181" s="239"/>
      <c r="AH181" s="241"/>
      <c r="AJ181" s="214" t="s">
        <v>140</v>
      </c>
      <c r="AS181" s="203">
        <v>4</v>
      </c>
      <c r="AT181" s="251" t="s">
        <v>916</v>
      </c>
      <c r="AU181" s="220" t="s">
        <v>684</v>
      </c>
    </row>
    <row r="182" spans="1:47" x14ac:dyDescent="0.2">
      <c r="A182" s="209" t="s">
        <v>882</v>
      </c>
      <c r="B182" s="209"/>
      <c r="C182" s="210">
        <v>27140</v>
      </c>
      <c r="D182" s="223"/>
      <c r="E182" s="204">
        <v>679635</v>
      </c>
      <c r="F182" s="204">
        <v>4417370</v>
      </c>
      <c r="H182" s="235">
        <v>61</v>
      </c>
      <c r="K182" s="239">
        <v>0.65</v>
      </c>
      <c r="L182" s="240">
        <v>150</v>
      </c>
      <c r="M182" s="240">
        <v>4.8</v>
      </c>
      <c r="N182" s="240">
        <v>12</v>
      </c>
      <c r="O182" s="240">
        <v>0.3</v>
      </c>
      <c r="P182" s="253">
        <v>105</v>
      </c>
      <c r="Q182" s="241">
        <v>0.35</v>
      </c>
      <c r="R182" s="240">
        <v>16</v>
      </c>
      <c r="S182" s="241">
        <v>1.2</v>
      </c>
      <c r="T182" s="240">
        <v>1</v>
      </c>
      <c r="U182" s="240">
        <v>376</v>
      </c>
      <c r="V182" s="235">
        <v>1</v>
      </c>
      <c r="X182" s="241"/>
      <c r="Y182" s="239">
        <v>0.08</v>
      </c>
      <c r="Z182" s="239">
        <v>0.1</v>
      </c>
      <c r="AA182" s="241"/>
      <c r="AB182" s="241"/>
      <c r="AC182" s="239">
        <v>0.02</v>
      </c>
      <c r="AD182" s="239">
        <v>0.06</v>
      </c>
      <c r="AF182" s="235">
        <v>-16.2</v>
      </c>
      <c r="AG182" s="235">
        <v>-127.8</v>
      </c>
      <c r="AH182" s="241"/>
      <c r="AJ182" s="214" t="s">
        <v>140</v>
      </c>
      <c r="AS182" s="203">
        <v>4</v>
      </c>
      <c r="AT182" s="251" t="s">
        <v>916</v>
      </c>
      <c r="AU182" s="220" t="s">
        <v>684</v>
      </c>
    </row>
    <row r="183" spans="1:47" x14ac:dyDescent="0.2">
      <c r="A183" s="209" t="s">
        <v>882</v>
      </c>
      <c r="B183" s="209"/>
      <c r="C183" s="210">
        <v>37432</v>
      </c>
      <c r="D183" s="223"/>
      <c r="E183" s="204">
        <v>679635</v>
      </c>
      <c r="F183" s="204">
        <v>4417370</v>
      </c>
      <c r="H183" s="235">
        <v>60.5</v>
      </c>
      <c r="K183" s="239">
        <v>0.79</v>
      </c>
      <c r="L183" s="240">
        <v>143</v>
      </c>
      <c r="M183" s="240">
        <v>7.1</v>
      </c>
      <c r="N183" s="240">
        <v>34.9</v>
      </c>
      <c r="O183" s="240">
        <v>0.28999999999999998</v>
      </c>
      <c r="P183" s="253">
        <v>100.6</v>
      </c>
      <c r="Q183" s="241">
        <v>0.38800000000000001</v>
      </c>
      <c r="R183" s="240">
        <v>18.5</v>
      </c>
      <c r="S183" s="241">
        <v>13.1</v>
      </c>
      <c r="T183" s="240">
        <v>14.1</v>
      </c>
      <c r="U183" s="240">
        <v>432</v>
      </c>
      <c r="X183" s="241">
        <v>2E-3</v>
      </c>
      <c r="Y183" s="239"/>
      <c r="Z183" s="239">
        <v>0.249</v>
      </c>
      <c r="AA183" s="241">
        <v>0.52</v>
      </c>
      <c r="AB183" s="241">
        <v>0.1</v>
      </c>
      <c r="AC183" s="239">
        <v>6.0000000000000001E-3</v>
      </c>
      <c r="AD183" s="239">
        <v>9.9302006572105472E-2</v>
      </c>
      <c r="AF183" s="235">
        <v>-16.5</v>
      </c>
      <c r="AG183" s="235">
        <v>-129</v>
      </c>
      <c r="AH183" s="241"/>
      <c r="AJ183" s="214" t="s">
        <v>140</v>
      </c>
      <c r="AS183" s="203">
        <v>4</v>
      </c>
      <c r="AT183" s="251" t="s">
        <v>916</v>
      </c>
      <c r="AU183" s="220" t="s">
        <v>684</v>
      </c>
    </row>
    <row r="184" spans="1:47" x14ac:dyDescent="0.2">
      <c r="A184" s="209" t="s">
        <v>887</v>
      </c>
      <c r="B184" s="209"/>
      <c r="C184" s="210">
        <v>30523</v>
      </c>
      <c r="D184" s="223"/>
      <c r="E184" s="204">
        <v>683983</v>
      </c>
      <c r="F184" s="204">
        <v>4372191</v>
      </c>
      <c r="H184" s="235">
        <v>14</v>
      </c>
      <c r="J184" s="235">
        <v>8.1</v>
      </c>
      <c r="K184" s="239">
        <v>0.02</v>
      </c>
      <c r="L184" s="240">
        <v>27</v>
      </c>
      <c r="M184" s="240">
        <v>8.3000000000000007</v>
      </c>
      <c r="N184" s="240">
        <v>23</v>
      </c>
      <c r="O184" s="240">
        <v>14</v>
      </c>
      <c r="P184" s="253">
        <v>58</v>
      </c>
      <c r="Q184" s="241"/>
      <c r="R184" s="240">
        <v>1.6</v>
      </c>
      <c r="S184" s="241">
        <v>0.3</v>
      </c>
      <c r="T184" s="240">
        <v>8</v>
      </c>
      <c r="U184" s="240"/>
      <c r="X184" s="241"/>
      <c r="Y184" s="239"/>
      <c r="Z184" s="239"/>
      <c r="AA184" s="241">
        <v>0.36</v>
      </c>
      <c r="AB184" s="241">
        <v>0.11</v>
      </c>
      <c r="AC184" s="239">
        <v>3.0000000000000001E-3</v>
      </c>
      <c r="AD184" s="239"/>
      <c r="AE184" s="235">
        <v>350</v>
      </c>
      <c r="AH184" s="241"/>
      <c r="AJ184" s="214" t="s">
        <v>140</v>
      </c>
      <c r="AS184" s="203">
        <v>4</v>
      </c>
      <c r="AT184" s="251" t="s">
        <v>916</v>
      </c>
      <c r="AU184" s="220" t="s">
        <v>684</v>
      </c>
    </row>
    <row r="185" spans="1:47" x14ac:dyDescent="0.2">
      <c r="A185" s="209" t="s">
        <v>880</v>
      </c>
      <c r="B185" s="209"/>
      <c r="C185" s="210">
        <v>28727</v>
      </c>
      <c r="D185" s="223"/>
      <c r="E185" s="204">
        <v>684075</v>
      </c>
      <c r="F185" s="204">
        <v>4405295</v>
      </c>
      <c r="H185" s="235">
        <v>18</v>
      </c>
      <c r="J185" s="235">
        <v>7.8</v>
      </c>
      <c r="K185" s="239"/>
      <c r="L185" s="240">
        <v>4.8</v>
      </c>
      <c r="M185" s="240">
        <v>1</v>
      </c>
      <c r="N185" s="240">
        <v>49</v>
      </c>
      <c r="O185" s="240">
        <v>21</v>
      </c>
      <c r="P185" s="253">
        <v>11</v>
      </c>
      <c r="Q185" s="241"/>
      <c r="R185" s="240">
        <v>4</v>
      </c>
      <c r="S185" s="241">
        <v>0.1</v>
      </c>
      <c r="T185" s="240">
        <v>17</v>
      </c>
      <c r="U185" s="240">
        <v>180</v>
      </c>
      <c r="V185" s="235">
        <v>0</v>
      </c>
      <c r="X185" s="241"/>
      <c r="Y185" s="239"/>
      <c r="Z185" s="239"/>
      <c r="AA185" s="241"/>
      <c r="AB185" s="241"/>
      <c r="AC185" s="239">
        <v>0.01</v>
      </c>
      <c r="AD185" s="239"/>
      <c r="AH185" s="241"/>
      <c r="AJ185" s="214" t="s">
        <v>140</v>
      </c>
      <c r="AS185" s="203">
        <v>4</v>
      </c>
      <c r="AT185" s="251" t="s">
        <v>916</v>
      </c>
      <c r="AU185" s="220" t="s">
        <v>684</v>
      </c>
    </row>
    <row r="186" spans="1:47" x14ac:dyDescent="0.2">
      <c r="A186" s="209" t="s">
        <v>886</v>
      </c>
      <c r="B186" s="209"/>
      <c r="C186" s="210">
        <v>27140</v>
      </c>
      <c r="D186" s="223"/>
      <c r="E186" s="204">
        <v>688147</v>
      </c>
      <c r="F186" s="204">
        <v>4393085</v>
      </c>
      <c r="H186" s="235">
        <v>79</v>
      </c>
      <c r="K186" s="239">
        <v>7.0000000000000007E-2</v>
      </c>
      <c r="L186" s="240">
        <v>16</v>
      </c>
      <c r="M186" s="240">
        <v>5.6</v>
      </c>
      <c r="N186" s="240">
        <v>63</v>
      </c>
      <c r="O186" s="240">
        <v>21</v>
      </c>
      <c r="P186" s="253">
        <v>52</v>
      </c>
      <c r="Q186" s="241">
        <v>0.04</v>
      </c>
      <c r="R186" s="240">
        <v>5</v>
      </c>
      <c r="S186" s="241">
        <v>1</v>
      </c>
      <c r="T186" s="240">
        <v>26</v>
      </c>
      <c r="U186" s="240">
        <v>303</v>
      </c>
      <c r="V186" s="235">
        <v>1</v>
      </c>
      <c r="X186" s="241"/>
      <c r="Y186" s="239">
        <v>0.03</v>
      </c>
      <c r="Z186" s="239">
        <v>0.1</v>
      </c>
      <c r="AA186" s="241"/>
      <c r="AB186" s="241"/>
      <c r="AC186" s="239">
        <v>0.02</v>
      </c>
      <c r="AD186" s="239">
        <v>0.01</v>
      </c>
      <c r="AF186" s="235">
        <v>-16.68</v>
      </c>
      <c r="AG186" s="235">
        <v>-127.8</v>
      </c>
      <c r="AH186" s="241"/>
      <c r="AJ186" s="214" t="s">
        <v>140</v>
      </c>
      <c r="AS186" s="203">
        <v>4</v>
      </c>
      <c r="AT186" s="251" t="s">
        <v>916</v>
      </c>
      <c r="AU186" s="220" t="s">
        <v>684</v>
      </c>
    </row>
    <row r="187" spans="1:47" x14ac:dyDescent="0.2">
      <c r="A187" s="209" t="s">
        <v>886</v>
      </c>
      <c r="B187" s="209"/>
      <c r="C187" s="210">
        <v>37432</v>
      </c>
      <c r="D187" s="223"/>
      <c r="E187" s="204">
        <v>688147</v>
      </c>
      <c r="F187" s="204">
        <v>4393085</v>
      </c>
      <c r="H187" s="235">
        <v>77.599999999999994</v>
      </c>
      <c r="K187" s="239">
        <v>0.19</v>
      </c>
      <c r="L187" s="240">
        <v>13.5</v>
      </c>
      <c r="M187" s="240">
        <v>7.6</v>
      </c>
      <c r="N187" s="240">
        <v>53.4</v>
      </c>
      <c r="O187" s="240">
        <v>18.7</v>
      </c>
      <c r="P187" s="253">
        <v>51.1</v>
      </c>
      <c r="Q187" s="241">
        <v>0.1</v>
      </c>
      <c r="R187" s="240">
        <v>3.7</v>
      </c>
      <c r="S187" s="241">
        <v>0.8</v>
      </c>
      <c r="T187" s="240">
        <v>20.399999999999999</v>
      </c>
      <c r="U187" s="240">
        <v>269</v>
      </c>
      <c r="X187" s="241">
        <v>1.7000000000000001E-2</v>
      </c>
      <c r="Y187" s="239"/>
      <c r="Z187" s="239">
        <v>2.9000000000000001E-2</v>
      </c>
      <c r="AA187" s="241">
        <v>0.36899999999999999</v>
      </c>
      <c r="AB187" s="241">
        <v>0.38200000000000001</v>
      </c>
      <c r="AC187" s="239">
        <v>8.0000000000000002E-3</v>
      </c>
      <c r="AD187" s="239">
        <v>2.008962160873862E-3</v>
      </c>
      <c r="AF187" s="235">
        <v>-16.8</v>
      </c>
      <c r="AG187" s="235">
        <v>-126.06</v>
      </c>
      <c r="AH187" s="241"/>
      <c r="AJ187" s="214" t="s">
        <v>140</v>
      </c>
      <c r="AS187" s="203">
        <v>4</v>
      </c>
      <c r="AT187" s="251" t="s">
        <v>916</v>
      </c>
      <c r="AU187" s="220" t="s">
        <v>684</v>
      </c>
    </row>
    <row r="188" spans="1:47" x14ac:dyDescent="0.2">
      <c r="A188" s="209" t="s">
        <v>888</v>
      </c>
      <c r="B188" s="209"/>
      <c r="C188" s="210">
        <v>30847</v>
      </c>
      <c r="D188" s="223"/>
      <c r="E188" s="204">
        <v>689958</v>
      </c>
      <c r="F188" s="204">
        <v>4385159</v>
      </c>
      <c r="H188" s="235">
        <v>14.5</v>
      </c>
      <c r="J188" s="235">
        <v>8</v>
      </c>
      <c r="K188" s="239">
        <v>0.01</v>
      </c>
      <c r="L188" s="240">
        <v>9.4</v>
      </c>
      <c r="M188" s="240">
        <v>3.1</v>
      </c>
      <c r="N188" s="240">
        <v>53</v>
      </c>
      <c r="O188" s="240">
        <v>14</v>
      </c>
      <c r="P188" s="253">
        <v>33</v>
      </c>
      <c r="Q188" s="241"/>
      <c r="R188" s="240">
        <v>18</v>
      </c>
      <c r="S188" s="241">
        <v>0.1</v>
      </c>
      <c r="T188" s="240">
        <v>25</v>
      </c>
      <c r="U188" s="240"/>
      <c r="X188" s="241"/>
      <c r="Y188" s="239"/>
      <c r="Z188" s="239"/>
      <c r="AA188" s="241">
        <v>0.28000000000000003</v>
      </c>
      <c r="AB188" s="241">
        <v>2.1000000000000001E-2</v>
      </c>
      <c r="AC188" s="239">
        <v>0.02</v>
      </c>
      <c r="AD188" s="239"/>
      <c r="AE188" s="235">
        <v>423</v>
      </c>
      <c r="AH188" s="241"/>
      <c r="AJ188" s="214" t="s">
        <v>140</v>
      </c>
      <c r="AS188" s="203">
        <v>4</v>
      </c>
      <c r="AT188" s="251" t="s">
        <v>916</v>
      </c>
      <c r="AU188" s="220" t="s">
        <v>684</v>
      </c>
    </row>
    <row r="189" spans="1:47" x14ac:dyDescent="0.2">
      <c r="A189" s="209" t="s">
        <v>889</v>
      </c>
      <c r="B189" s="209"/>
      <c r="C189" s="210">
        <v>30847</v>
      </c>
      <c r="D189" s="223"/>
      <c r="E189" s="204">
        <v>690138</v>
      </c>
      <c r="F189" s="204">
        <v>4394058</v>
      </c>
      <c r="H189" s="235">
        <v>14</v>
      </c>
      <c r="J189" s="235">
        <v>8</v>
      </c>
      <c r="K189" s="239">
        <v>0.02</v>
      </c>
      <c r="L189" s="240">
        <v>35</v>
      </c>
      <c r="M189" s="240">
        <v>3.8</v>
      </c>
      <c r="N189" s="240">
        <v>37</v>
      </c>
      <c r="O189" s="240">
        <v>5.3</v>
      </c>
      <c r="P189" s="253">
        <v>44</v>
      </c>
      <c r="Q189" s="241"/>
      <c r="R189" s="240">
        <v>14</v>
      </c>
      <c r="S189" s="241">
        <v>0.4</v>
      </c>
      <c r="T189" s="240">
        <v>26</v>
      </c>
      <c r="U189" s="240"/>
      <c r="X189" s="241"/>
      <c r="Y189" s="239"/>
      <c r="Z189" s="239"/>
      <c r="AA189" s="241">
        <v>0.1</v>
      </c>
      <c r="AB189" s="241">
        <v>1.7000000000000001E-2</v>
      </c>
      <c r="AC189" s="239">
        <v>0.02</v>
      </c>
      <c r="AD189" s="239"/>
      <c r="AE189" s="235">
        <v>368</v>
      </c>
      <c r="AH189" s="241"/>
      <c r="AJ189" s="214" t="s">
        <v>140</v>
      </c>
      <c r="AS189" s="203">
        <v>4</v>
      </c>
      <c r="AT189" s="251" t="s">
        <v>916</v>
      </c>
      <c r="AU189" s="220" t="s">
        <v>684</v>
      </c>
    </row>
    <row r="190" spans="1:47" x14ac:dyDescent="0.2">
      <c r="A190" s="209" t="s">
        <v>883</v>
      </c>
      <c r="B190" s="209"/>
      <c r="C190" s="210">
        <v>30210</v>
      </c>
      <c r="D190" s="223"/>
      <c r="E190" s="204">
        <v>690646</v>
      </c>
      <c r="F190" s="204">
        <v>4413356</v>
      </c>
      <c r="H190" s="235">
        <v>18.399999999999999</v>
      </c>
      <c r="J190" s="235">
        <v>8.1999999999999993</v>
      </c>
      <c r="K190" s="239">
        <v>0.04</v>
      </c>
      <c r="L190" s="240">
        <v>16</v>
      </c>
      <c r="M190" s="240">
        <v>4.4000000000000004</v>
      </c>
      <c r="N190" s="240">
        <v>49</v>
      </c>
      <c r="O190" s="240">
        <v>10</v>
      </c>
      <c r="P190" s="253">
        <v>58</v>
      </c>
      <c r="Q190" s="241">
        <v>0.04</v>
      </c>
      <c r="R190" s="240">
        <v>5.0999999999999996</v>
      </c>
      <c r="S190" s="241">
        <v>0.6</v>
      </c>
      <c r="T190" s="240">
        <v>18</v>
      </c>
      <c r="U190" s="240"/>
      <c r="X190" s="241">
        <v>3.0000000000000001E-3</v>
      </c>
      <c r="Y190" s="239"/>
      <c r="Z190" s="239"/>
      <c r="AA190" s="241">
        <v>0.17</v>
      </c>
      <c r="AB190" s="241">
        <v>2.5000000000000001E-2</v>
      </c>
      <c r="AC190" s="239">
        <v>3.0000000000000001E-3</v>
      </c>
      <c r="AD190" s="239"/>
      <c r="AE190" s="235">
        <v>395</v>
      </c>
      <c r="AH190" s="241"/>
      <c r="AJ190" s="214" t="s">
        <v>140</v>
      </c>
      <c r="AS190" s="203">
        <v>4</v>
      </c>
      <c r="AT190" s="251" t="s">
        <v>916</v>
      </c>
      <c r="AU190" s="220" t="s">
        <v>684</v>
      </c>
    </row>
    <row r="191" spans="1:47" x14ac:dyDescent="0.2">
      <c r="A191" s="209" t="s">
        <v>891</v>
      </c>
      <c r="B191" s="209"/>
      <c r="C191" s="210">
        <v>29342</v>
      </c>
      <c r="D191" s="223"/>
      <c r="E191" s="204">
        <v>697854</v>
      </c>
      <c r="F191" s="204">
        <v>4407366</v>
      </c>
      <c r="H191" s="235">
        <v>24.6</v>
      </c>
      <c r="J191" s="235">
        <v>8.2899999999999991</v>
      </c>
      <c r="K191" s="239">
        <v>0.01</v>
      </c>
      <c r="L191" s="240">
        <v>4.28</v>
      </c>
      <c r="M191" s="240">
        <v>1.38</v>
      </c>
      <c r="N191" s="240">
        <v>56.4</v>
      </c>
      <c r="O191" s="240">
        <v>16.7</v>
      </c>
      <c r="P191" s="253">
        <v>22.8</v>
      </c>
      <c r="Q191" s="241"/>
      <c r="R191" s="240">
        <v>3.58</v>
      </c>
      <c r="S191" s="241">
        <v>0.23499999999999999</v>
      </c>
      <c r="T191" s="240">
        <v>18.8</v>
      </c>
      <c r="U191" s="240">
        <v>232</v>
      </c>
      <c r="X191" s="241"/>
      <c r="Y191" s="239"/>
      <c r="Z191" s="239"/>
      <c r="AA191" s="241"/>
      <c r="AB191" s="241"/>
      <c r="AC191" s="239"/>
      <c r="AD191" s="239"/>
      <c r="AE191" s="235">
        <v>420</v>
      </c>
      <c r="AH191" s="241"/>
      <c r="AJ191" s="214" t="s">
        <v>140</v>
      </c>
      <c r="AS191" s="203">
        <v>4</v>
      </c>
      <c r="AT191" s="251" t="s">
        <v>916</v>
      </c>
      <c r="AU191" s="220" t="s">
        <v>684</v>
      </c>
    </row>
    <row r="192" spans="1:47" x14ac:dyDescent="0.2">
      <c r="A192" s="209" t="s">
        <v>891</v>
      </c>
      <c r="B192" s="209"/>
      <c r="C192" s="210"/>
      <c r="D192" s="223"/>
      <c r="E192" s="204">
        <v>697854</v>
      </c>
      <c r="F192" s="204">
        <v>4407366</v>
      </c>
      <c r="H192" s="235">
        <v>24.6</v>
      </c>
      <c r="J192" s="235">
        <v>8.2899999999999991</v>
      </c>
      <c r="K192" s="239"/>
      <c r="L192" s="240">
        <v>4.3</v>
      </c>
      <c r="M192" s="240">
        <v>1.4</v>
      </c>
      <c r="N192" s="240">
        <v>56</v>
      </c>
      <c r="O192" s="240">
        <v>17</v>
      </c>
      <c r="P192" s="253">
        <v>23</v>
      </c>
      <c r="Q192" s="241"/>
      <c r="R192" s="240">
        <v>3.6</v>
      </c>
      <c r="S192" s="241">
        <v>0.26500000000000001</v>
      </c>
      <c r="T192" s="240">
        <v>19</v>
      </c>
      <c r="U192" s="240">
        <v>232</v>
      </c>
      <c r="X192" s="241"/>
      <c r="Y192" s="239"/>
      <c r="Z192" s="239"/>
      <c r="AA192" s="241"/>
      <c r="AB192" s="241"/>
      <c r="AC192" s="239"/>
      <c r="AD192" s="239"/>
      <c r="AH192" s="241"/>
      <c r="AJ192" s="214" t="s">
        <v>140</v>
      </c>
      <c r="AS192" s="203">
        <v>4</v>
      </c>
      <c r="AT192" s="251" t="s">
        <v>916</v>
      </c>
      <c r="AU192" s="220" t="s">
        <v>684</v>
      </c>
    </row>
    <row r="193" spans="1:47" x14ac:dyDescent="0.2">
      <c r="A193" s="209" t="s">
        <v>892</v>
      </c>
      <c r="B193" s="209"/>
      <c r="C193" s="210">
        <v>14918</v>
      </c>
      <c r="D193" s="223"/>
      <c r="E193" s="204">
        <v>701414</v>
      </c>
      <c r="F193" s="204">
        <v>4439715</v>
      </c>
      <c r="H193" s="235">
        <v>22</v>
      </c>
      <c r="J193" s="235">
        <v>7.74</v>
      </c>
      <c r="K193" s="239"/>
      <c r="L193" s="240">
        <v>8.4</v>
      </c>
      <c r="M193" s="240">
        <v>4</v>
      </c>
      <c r="N193" s="240">
        <v>49</v>
      </c>
      <c r="O193" s="240">
        <v>17</v>
      </c>
      <c r="P193" s="253">
        <v>24</v>
      </c>
      <c r="Q193" s="241"/>
      <c r="R193" s="240">
        <v>5.0999999999999996</v>
      </c>
      <c r="S193" s="241">
        <v>0.33400000000000002</v>
      </c>
      <c r="T193" s="240">
        <v>20</v>
      </c>
      <c r="U193" s="240">
        <v>226</v>
      </c>
      <c r="X193" s="241"/>
      <c r="Y193" s="239"/>
      <c r="Z193" s="239"/>
      <c r="AA193" s="241"/>
      <c r="AB193" s="241"/>
      <c r="AC193" s="239"/>
      <c r="AD193" s="239"/>
      <c r="AH193" s="241"/>
      <c r="AJ193" s="214" t="s">
        <v>140</v>
      </c>
      <c r="AS193" s="203">
        <v>4</v>
      </c>
      <c r="AT193" s="251" t="s">
        <v>916</v>
      </c>
      <c r="AU193" s="220" t="s">
        <v>684</v>
      </c>
    </row>
    <row r="194" spans="1:47" x14ac:dyDescent="0.2">
      <c r="A194" s="209" t="s">
        <v>890</v>
      </c>
      <c r="B194" s="209"/>
      <c r="C194" s="210">
        <v>30524</v>
      </c>
      <c r="D194" s="223"/>
      <c r="E194" s="204">
        <v>702800</v>
      </c>
      <c r="F194" s="204">
        <v>4439648</v>
      </c>
      <c r="H194" s="235">
        <v>14.8</v>
      </c>
      <c r="J194" s="235">
        <v>8</v>
      </c>
      <c r="K194" s="239">
        <v>0.03</v>
      </c>
      <c r="L194" s="240">
        <v>20</v>
      </c>
      <c r="M194" s="240">
        <v>6.5</v>
      </c>
      <c r="N194" s="240">
        <v>41</v>
      </c>
      <c r="O194" s="240">
        <v>9.6999999999999993</v>
      </c>
      <c r="P194" s="253">
        <v>60</v>
      </c>
      <c r="Q194" s="241"/>
      <c r="R194" s="240">
        <v>25</v>
      </c>
      <c r="S194" s="241">
        <v>0.2</v>
      </c>
      <c r="T194" s="240">
        <v>15</v>
      </c>
      <c r="U194" s="240"/>
      <c r="X194" s="241"/>
      <c r="Y194" s="239"/>
      <c r="Z194" s="239"/>
      <c r="AA194" s="241">
        <v>0.28999999999999998</v>
      </c>
      <c r="AB194" s="241">
        <v>3.1E-2</v>
      </c>
      <c r="AC194" s="239">
        <v>3.0000000000000001E-3</v>
      </c>
      <c r="AD194" s="239"/>
      <c r="AE194" s="235">
        <v>364</v>
      </c>
      <c r="AH194" s="241"/>
      <c r="AJ194" s="214" t="s">
        <v>140</v>
      </c>
      <c r="AS194" s="203">
        <v>4</v>
      </c>
      <c r="AT194" s="251" t="s">
        <v>916</v>
      </c>
      <c r="AU194" s="220" t="s">
        <v>684</v>
      </c>
    </row>
    <row r="195" spans="1:47" x14ac:dyDescent="0.2">
      <c r="A195" s="209" t="s">
        <v>893</v>
      </c>
      <c r="B195" s="209"/>
      <c r="C195" s="210">
        <v>30524</v>
      </c>
      <c r="D195" s="223"/>
      <c r="E195" s="204">
        <v>709159</v>
      </c>
      <c r="F195" s="204">
        <v>4411771</v>
      </c>
      <c r="H195" s="235">
        <v>28.2</v>
      </c>
      <c r="J195" s="235">
        <v>8</v>
      </c>
      <c r="K195" s="239">
        <v>0.02</v>
      </c>
      <c r="L195" s="240">
        <v>20</v>
      </c>
      <c r="M195" s="240">
        <v>9.5</v>
      </c>
      <c r="N195" s="240">
        <v>26</v>
      </c>
      <c r="O195" s="240">
        <v>8.6999999999999993</v>
      </c>
      <c r="P195" s="253">
        <v>71</v>
      </c>
      <c r="Q195" s="241"/>
      <c r="R195" s="240">
        <v>21</v>
      </c>
      <c r="S195" s="241">
        <v>0.4</v>
      </c>
      <c r="T195" s="240">
        <v>9</v>
      </c>
      <c r="U195" s="240"/>
      <c r="X195" s="241"/>
      <c r="Y195" s="239"/>
      <c r="Z195" s="239"/>
      <c r="AA195" s="241">
        <v>0.18</v>
      </c>
      <c r="AB195" s="241">
        <v>2.5999999999999999E-2</v>
      </c>
      <c r="AC195" s="239"/>
      <c r="AD195" s="239">
        <v>1E-3</v>
      </c>
      <c r="AE195" s="235">
        <v>316</v>
      </c>
      <c r="AH195" s="241"/>
      <c r="AJ195" s="214" t="s">
        <v>140</v>
      </c>
      <c r="AS195" s="203">
        <v>4</v>
      </c>
      <c r="AT195" s="251" t="s">
        <v>916</v>
      </c>
      <c r="AU195" s="220" t="s">
        <v>684</v>
      </c>
    </row>
  </sheetData>
  <sortState ref="A29:EO30">
    <sortCondition ref="D29:D30"/>
  </sortState>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54"/>
  <sheetViews>
    <sheetView workbookViewId="0">
      <selection activeCell="A154" sqref="A154"/>
    </sheetView>
  </sheetViews>
  <sheetFormatPr defaultRowHeight="15" x14ac:dyDescent="0.25"/>
  <sheetData>
    <row r="1" spans="1:142" s="55" customFormat="1" ht="13.9" customHeight="1" x14ac:dyDescent="0.25">
      <c r="A1" s="55" t="s">
        <v>142</v>
      </c>
      <c r="B1" s="55" t="s">
        <v>143</v>
      </c>
      <c r="C1" s="56" t="s">
        <v>144</v>
      </c>
      <c r="D1" s="57" t="s">
        <v>145</v>
      </c>
      <c r="E1" s="58" t="s">
        <v>146</v>
      </c>
      <c r="F1" s="58" t="s">
        <v>147</v>
      </c>
      <c r="G1" s="59" t="s">
        <v>148</v>
      </c>
      <c r="H1" s="60" t="s">
        <v>149</v>
      </c>
      <c r="I1" s="59" t="s">
        <v>150</v>
      </c>
      <c r="J1" s="61" t="s">
        <v>151</v>
      </c>
      <c r="K1" s="62" t="s">
        <v>152</v>
      </c>
      <c r="L1" s="63" t="s">
        <v>153</v>
      </c>
      <c r="M1" s="63" t="s">
        <v>154</v>
      </c>
      <c r="N1" s="60" t="s">
        <v>155</v>
      </c>
      <c r="O1" s="63" t="s">
        <v>156</v>
      </c>
      <c r="P1" s="64" t="s">
        <v>157</v>
      </c>
      <c r="Q1" s="65" t="s">
        <v>158</v>
      </c>
      <c r="R1" s="60" t="s">
        <v>159</v>
      </c>
      <c r="S1" s="66" t="s">
        <v>160</v>
      </c>
      <c r="T1" s="67" t="s">
        <v>161</v>
      </c>
      <c r="U1" s="68" t="s">
        <v>162</v>
      </c>
      <c r="V1" s="69" t="s">
        <v>163</v>
      </c>
      <c r="W1" s="69" t="s">
        <v>164</v>
      </c>
      <c r="X1" s="65" t="s">
        <v>165</v>
      </c>
      <c r="Y1" s="70" t="s">
        <v>166</v>
      </c>
      <c r="Z1" s="70" t="s">
        <v>167</v>
      </c>
      <c r="AA1" s="71" t="s">
        <v>168</v>
      </c>
      <c r="AB1" s="72" t="s">
        <v>169</v>
      </c>
      <c r="AC1" s="73" t="s">
        <v>170</v>
      </c>
      <c r="AD1" s="73" t="s">
        <v>171</v>
      </c>
      <c r="AE1" s="55" t="s">
        <v>172</v>
      </c>
      <c r="AF1" s="55" t="s">
        <v>173</v>
      </c>
      <c r="AG1" s="55" t="s">
        <v>174</v>
      </c>
      <c r="AH1" s="72" t="s">
        <v>175</v>
      </c>
      <c r="AI1" s="74" t="s">
        <v>176</v>
      </c>
      <c r="AJ1" s="75" t="s">
        <v>177</v>
      </c>
      <c r="AK1" s="75" t="s">
        <v>178</v>
      </c>
      <c r="AL1" s="76" t="s">
        <v>179</v>
      </c>
      <c r="AM1" s="76" t="s">
        <v>180</v>
      </c>
      <c r="AN1" s="75" t="s">
        <v>181</v>
      </c>
      <c r="AO1" s="75" t="s">
        <v>182</v>
      </c>
      <c r="AP1" s="75" t="s">
        <v>183</v>
      </c>
      <c r="AQ1" s="75" t="s">
        <v>184</v>
      </c>
      <c r="AR1" s="74" t="s">
        <v>185</v>
      </c>
      <c r="AS1" s="75" t="s">
        <v>186</v>
      </c>
      <c r="AT1" s="75" t="s">
        <v>187</v>
      </c>
      <c r="AU1" s="55" t="s">
        <v>188</v>
      </c>
      <c r="AV1" s="55" t="s">
        <v>189</v>
      </c>
      <c r="AW1" s="77" t="s">
        <v>1</v>
      </c>
      <c r="AX1" s="74" t="s">
        <v>190</v>
      </c>
      <c r="AY1" s="78" t="s">
        <v>191</v>
      </c>
      <c r="AZ1" s="78" t="s">
        <v>192</v>
      </c>
      <c r="BA1" s="79" t="s">
        <v>193</v>
      </c>
      <c r="BB1" s="80" t="s">
        <v>194</v>
      </c>
      <c r="BC1" s="80" t="s">
        <v>195</v>
      </c>
      <c r="BD1" s="81" t="s">
        <v>157</v>
      </c>
      <c r="BE1" s="78" t="s">
        <v>196</v>
      </c>
      <c r="BH1" s="74" t="s">
        <v>197</v>
      </c>
      <c r="BI1" s="82" t="s">
        <v>198</v>
      </c>
      <c r="BJ1" s="82" t="s">
        <v>199</v>
      </c>
      <c r="BK1" s="82" t="s">
        <v>200</v>
      </c>
      <c r="BL1" s="55" t="s">
        <v>201</v>
      </c>
      <c r="BM1" s="83" t="s">
        <v>202</v>
      </c>
      <c r="BN1" s="83" t="s">
        <v>203</v>
      </c>
      <c r="BO1" s="83" t="s">
        <v>204</v>
      </c>
      <c r="BP1" s="83" t="s">
        <v>205</v>
      </c>
      <c r="BQ1" s="55" t="s">
        <v>206</v>
      </c>
      <c r="BR1" s="55" t="s">
        <v>207</v>
      </c>
      <c r="BS1" s="75" t="s">
        <v>208</v>
      </c>
      <c r="BT1" s="55" t="s">
        <v>209</v>
      </c>
      <c r="BU1" s="75" t="s">
        <v>210</v>
      </c>
      <c r="BV1" s="75" t="s">
        <v>211</v>
      </c>
      <c r="BW1" s="83" t="s">
        <v>212</v>
      </c>
      <c r="BX1" s="74" t="s">
        <v>213</v>
      </c>
      <c r="BY1" s="74" t="s">
        <v>214</v>
      </c>
      <c r="BZ1" s="55" t="s">
        <v>215</v>
      </c>
      <c r="CA1" s="55" t="s">
        <v>216</v>
      </c>
      <c r="CB1" s="55" t="s">
        <v>217</v>
      </c>
      <c r="CC1" s="55" t="s">
        <v>218</v>
      </c>
      <c r="CD1" s="57" t="s">
        <v>219</v>
      </c>
      <c r="CE1" s="57" t="s">
        <v>220</v>
      </c>
      <c r="CF1" s="55" t="s">
        <v>221</v>
      </c>
      <c r="CG1" s="55" t="s">
        <v>222</v>
      </c>
      <c r="CH1" s="55" t="s">
        <v>223</v>
      </c>
      <c r="CI1" s="55" t="s">
        <v>224</v>
      </c>
      <c r="CJ1" s="55" t="s">
        <v>225</v>
      </c>
      <c r="CK1" s="55" t="s">
        <v>226</v>
      </c>
      <c r="CL1" s="55" t="s">
        <v>227</v>
      </c>
      <c r="CM1" s="55" t="s">
        <v>228</v>
      </c>
      <c r="CN1" s="72" t="s">
        <v>229</v>
      </c>
      <c r="CO1" s="72" t="s">
        <v>230</v>
      </c>
      <c r="CP1" s="72" t="s">
        <v>231</v>
      </c>
      <c r="CQ1" s="55" t="s">
        <v>232</v>
      </c>
      <c r="CR1" s="55" t="s">
        <v>233</v>
      </c>
      <c r="CS1" s="55" t="s">
        <v>234</v>
      </c>
      <c r="CT1" s="55" t="s">
        <v>235</v>
      </c>
      <c r="CU1" s="57" t="s">
        <v>236</v>
      </c>
      <c r="CV1" s="72" t="s">
        <v>237</v>
      </c>
      <c r="CW1" s="84" t="s">
        <v>238</v>
      </c>
      <c r="CX1" s="57" t="s">
        <v>239</v>
      </c>
      <c r="CY1" s="57" t="s">
        <v>240</v>
      </c>
      <c r="CZ1" s="57" t="s">
        <v>241</v>
      </c>
      <c r="DA1" s="57" t="s">
        <v>242</v>
      </c>
      <c r="DB1" s="57" t="s">
        <v>243</v>
      </c>
      <c r="DC1" s="70" t="s">
        <v>244</v>
      </c>
      <c r="DD1" s="85" t="s">
        <v>245</v>
      </c>
      <c r="DE1" s="73" t="s">
        <v>246</v>
      </c>
      <c r="DF1" s="57" t="s">
        <v>247</v>
      </c>
      <c r="DG1" s="57" t="s">
        <v>248</v>
      </c>
      <c r="DH1" s="57" t="s">
        <v>249</v>
      </c>
      <c r="DI1" s="57" t="s">
        <v>250</v>
      </c>
      <c r="DJ1" s="70" t="s">
        <v>251</v>
      </c>
      <c r="DK1" s="70" t="s">
        <v>252</v>
      </c>
      <c r="DL1" s="70" t="s">
        <v>253</v>
      </c>
      <c r="DM1" s="57" t="s">
        <v>254</v>
      </c>
      <c r="DN1" s="55" t="s">
        <v>255</v>
      </c>
      <c r="DO1" s="86" t="s">
        <v>256</v>
      </c>
      <c r="DP1" s="55" t="s">
        <v>257</v>
      </c>
      <c r="DQ1" s="55" t="s">
        <v>258</v>
      </c>
      <c r="DR1" s="55" t="s">
        <v>259</v>
      </c>
      <c r="DS1" s="70" t="s">
        <v>260</v>
      </c>
      <c r="DT1" s="57" t="s">
        <v>261</v>
      </c>
      <c r="DU1" s="57" t="s">
        <v>262</v>
      </c>
      <c r="DV1" s="70" t="s">
        <v>263</v>
      </c>
      <c r="DW1" s="70" t="s">
        <v>264</v>
      </c>
      <c r="DX1" s="74" t="s">
        <v>265</v>
      </c>
      <c r="DY1" s="55" t="s">
        <v>266</v>
      </c>
      <c r="DZ1" s="70" t="s">
        <v>267</v>
      </c>
      <c r="EA1" s="70" t="s">
        <v>268</v>
      </c>
      <c r="EB1" s="70" t="s">
        <v>269</v>
      </c>
      <c r="EC1" s="70" t="s">
        <v>270</v>
      </c>
      <c r="ED1" s="57" t="s">
        <v>271</v>
      </c>
      <c r="EF1" s="87" t="s">
        <v>272</v>
      </c>
      <c r="EG1" s="87" t="s">
        <v>273</v>
      </c>
      <c r="EH1" s="87" t="s">
        <v>274</v>
      </c>
      <c r="EI1" s="87" t="s">
        <v>275</v>
      </c>
      <c r="EJ1" s="87" t="s">
        <v>276</v>
      </c>
      <c r="EK1" s="87" t="s">
        <v>263</v>
      </c>
      <c r="EL1" s="87" t="s">
        <v>277</v>
      </c>
    </row>
    <row r="3" spans="1:142" x14ac:dyDescent="0.25">
      <c r="A3" s="115" t="s">
        <v>302</v>
      </c>
      <c r="B3" s="6"/>
      <c r="C3" s="108">
        <v>24838</v>
      </c>
      <c r="D3" s="100"/>
      <c r="E3" s="6">
        <v>548071</v>
      </c>
      <c r="F3" s="6">
        <v>4462992</v>
      </c>
      <c r="G3" s="6"/>
      <c r="H3" s="109">
        <v>85.5</v>
      </c>
      <c r="I3" s="110"/>
      <c r="J3" s="111"/>
      <c r="K3" s="112"/>
      <c r="L3" s="109"/>
      <c r="M3" s="109"/>
      <c r="N3" s="109"/>
      <c r="O3" s="109"/>
      <c r="P3" s="113"/>
      <c r="Q3" s="114"/>
      <c r="R3" s="109"/>
      <c r="S3" s="114"/>
      <c r="T3" s="109"/>
      <c r="U3" s="109"/>
      <c r="V3" s="109"/>
      <c r="W3" s="111"/>
      <c r="X3" s="110"/>
      <c r="Y3" s="105"/>
      <c r="Z3" s="106"/>
      <c r="AA3" s="106"/>
      <c r="AB3" s="105"/>
      <c r="AC3" s="105"/>
      <c r="AD3" s="106"/>
      <c r="AE3" s="106"/>
      <c r="AF3" s="100"/>
      <c r="AG3" s="100"/>
      <c r="AH3" s="100"/>
      <c r="AI3" s="105"/>
      <c r="AJ3" s="6"/>
      <c r="AK3" s="100" t="s">
        <v>282</v>
      </c>
      <c r="AL3" s="100" t="s">
        <v>303</v>
      </c>
      <c r="AM3" s="6"/>
      <c r="AN3" s="6"/>
      <c r="AO3" s="100" t="s">
        <v>284</v>
      </c>
      <c r="AP3" s="100" t="s">
        <v>304</v>
      </c>
      <c r="AQ3" s="100" t="s">
        <v>28</v>
      </c>
      <c r="AR3" s="100"/>
      <c r="AS3" s="101"/>
      <c r="AT3" s="100" t="s">
        <v>371</v>
      </c>
      <c r="AU3" s="6"/>
      <c r="AV3" s="100"/>
      <c r="AW3" s="6"/>
      <c r="AX3" s="6"/>
      <c r="AY3" s="6" t="s">
        <v>372</v>
      </c>
      <c r="AZ3" s="6"/>
      <c r="BA3" s="6"/>
      <c r="BB3" s="6"/>
      <c r="BC3" s="6"/>
      <c r="BD3" s="6"/>
      <c r="BE3" s="102"/>
      <c r="BF3" s="6"/>
      <c r="BG3" s="6"/>
      <c r="BH3" s="6"/>
      <c r="BI3" s="101"/>
      <c r="BJ3" s="103"/>
      <c r="BK3" s="103"/>
      <c r="BL3" s="103"/>
      <c r="BM3" s="100"/>
      <c r="BN3" s="104">
        <v>40.316070000000003</v>
      </c>
      <c r="BO3" s="104">
        <v>-116.43422</v>
      </c>
      <c r="BP3" s="6">
        <v>548071</v>
      </c>
      <c r="BQ3" s="6">
        <v>4462992</v>
      </c>
      <c r="BR3" s="100" t="s">
        <v>305</v>
      </c>
      <c r="BS3" s="100" t="s">
        <v>68</v>
      </c>
      <c r="BT3" s="100" t="s">
        <v>288</v>
      </c>
      <c r="BU3" s="100" t="s">
        <v>289</v>
      </c>
      <c r="BV3" s="100" t="s">
        <v>290</v>
      </c>
      <c r="BW3" s="100" t="s">
        <v>291</v>
      </c>
      <c r="BX3" s="100" t="s">
        <v>373</v>
      </c>
      <c r="BY3" s="100"/>
      <c r="BZ3" s="100"/>
      <c r="CA3" s="100"/>
      <c r="CB3" s="100"/>
      <c r="CC3" s="100"/>
      <c r="CD3" s="100"/>
      <c r="CE3" s="100"/>
      <c r="CF3" s="100"/>
      <c r="CG3" s="100"/>
      <c r="CH3" s="100"/>
      <c r="CI3" s="100"/>
      <c r="CJ3" s="100"/>
      <c r="CK3" s="100"/>
      <c r="CL3" s="6"/>
      <c r="CM3" s="100"/>
      <c r="CN3" s="100"/>
      <c r="CO3" s="105"/>
      <c r="CP3" s="105"/>
      <c r="CQ3" s="105"/>
      <c r="CR3" s="6"/>
      <c r="CS3" s="6"/>
      <c r="CT3" s="6"/>
      <c r="CU3" s="6"/>
      <c r="CV3" s="6"/>
      <c r="CW3" s="105"/>
      <c r="CX3" s="106"/>
      <c r="CY3" s="100"/>
      <c r="CZ3" s="100"/>
      <c r="DA3" s="100"/>
      <c r="DB3" s="100"/>
      <c r="DC3" s="100"/>
      <c r="DD3" s="106"/>
      <c r="DE3" s="104"/>
      <c r="DF3" s="106"/>
      <c r="DG3" s="100"/>
      <c r="DH3" s="100"/>
      <c r="DI3" s="100"/>
      <c r="DJ3" s="100"/>
      <c r="DK3" s="106"/>
      <c r="DL3" s="106"/>
      <c r="DM3" s="106"/>
      <c r="DN3" s="100"/>
      <c r="DO3" s="100"/>
      <c r="DP3" s="103"/>
      <c r="DQ3" s="100"/>
      <c r="DR3" s="100"/>
      <c r="DS3" s="100"/>
      <c r="DT3" s="106"/>
      <c r="DU3" s="100"/>
      <c r="DV3" s="100"/>
      <c r="DW3" s="106"/>
      <c r="DX3" s="106"/>
      <c r="DY3" s="107"/>
      <c r="DZ3" s="100"/>
      <c r="EA3" s="106"/>
      <c r="EB3" s="106"/>
      <c r="EC3" s="106"/>
      <c r="ED3" s="106"/>
      <c r="EE3" s="100"/>
      <c r="EF3" s="6"/>
    </row>
    <row r="4" spans="1:142" x14ac:dyDescent="0.25">
      <c r="A4" s="115" t="s">
        <v>302</v>
      </c>
      <c r="B4" s="6"/>
      <c r="C4" s="108">
        <v>31048</v>
      </c>
      <c r="D4" s="100" t="s">
        <v>374</v>
      </c>
      <c r="E4" s="6">
        <v>548071</v>
      </c>
      <c r="F4" s="6">
        <v>4462992</v>
      </c>
      <c r="G4" s="6"/>
      <c r="H4" s="109">
        <v>85.5</v>
      </c>
      <c r="I4" s="110"/>
      <c r="J4" s="111"/>
      <c r="K4" s="112"/>
      <c r="L4" s="109"/>
      <c r="M4" s="109"/>
      <c r="N4" s="109"/>
      <c r="O4" s="109"/>
      <c r="P4" s="113"/>
      <c r="Q4" s="114"/>
      <c r="R4" s="109"/>
      <c r="S4" s="114"/>
      <c r="T4" s="109"/>
      <c r="U4" s="109"/>
      <c r="V4" s="109"/>
      <c r="W4" s="111"/>
      <c r="X4" s="110"/>
      <c r="Y4" s="105"/>
      <c r="Z4" s="106"/>
      <c r="AA4" s="106"/>
      <c r="AB4" s="105"/>
      <c r="AC4" s="105"/>
      <c r="AD4" s="106"/>
      <c r="AE4" s="106"/>
      <c r="AF4" s="100"/>
      <c r="AG4" s="100"/>
      <c r="AH4" s="100"/>
      <c r="AI4" s="105"/>
      <c r="AJ4" s="6"/>
      <c r="AK4" s="100" t="s">
        <v>282</v>
      </c>
      <c r="AL4" s="100" t="s">
        <v>303</v>
      </c>
      <c r="AM4" s="6"/>
      <c r="AN4" s="6"/>
      <c r="AO4" s="100" t="s">
        <v>284</v>
      </c>
      <c r="AP4" s="100" t="s">
        <v>304</v>
      </c>
      <c r="AQ4" s="100" t="s">
        <v>28</v>
      </c>
      <c r="AR4" s="100"/>
      <c r="AS4" s="101"/>
      <c r="AT4" s="100" t="s">
        <v>375</v>
      </c>
      <c r="AU4" s="6"/>
      <c r="AV4" s="100"/>
      <c r="AW4" s="6"/>
      <c r="AX4" s="6"/>
      <c r="AY4" s="6" t="s">
        <v>372</v>
      </c>
      <c r="AZ4" s="6"/>
      <c r="BA4" s="6"/>
      <c r="BB4" s="6"/>
      <c r="BC4" s="6"/>
      <c r="BD4" s="6"/>
      <c r="BE4" s="102"/>
      <c r="BF4" s="6"/>
      <c r="BG4" s="6"/>
      <c r="BH4" s="6"/>
      <c r="BI4" s="101"/>
      <c r="BJ4" s="103"/>
      <c r="BK4" s="103"/>
      <c r="BL4" s="103"/>
      <c r="BM4" s="100"/>
      <c r="BN4" s="104">
        <v>40.316070000000003</v>
      </c>
      <c r="BO4" s="104">
        <v>-116.43422</v>
      </c>
      <c r="BP4" s="6">
        <v>548071</v>
      </c>
      <c r="BQ4" s="6">
        <v>4462992</v>
      </c>
      <c r="BR4" s="100" t="s">
        <v>305</v>
      </c>
      <c r="BS4" s="100" t="s">
        <v>68</v>
      </c>
      <c r="BT4" s="100" t="s">
        <v>288</v>
      </c>
      <c r="BU4" s="100" t="s">
        <v>289</v>
      </c>
      <c r="BV4" s="100" t="s">
        <v>290</v>
      </c>
      <c r="BW4" s="100" t="s">
        <v>291</v>
      </c>
      <c r="BX4" s="100"/>
      <c r="BY4" s="100"/>
      <c r="BZ4" s="100"/>
      <c r="CA4" s="100"/>
      <c r="CB4" s="100"/>
      <c r="CC4" s="100"/>
      <c r="CD4" s="100"/>
      <c r="CE4" s="100"/>
      <c r="CF4" s="100"/>
      <c r="CG4" s="100"/>
      <c r="CH4" s="100"/>
      <c r="CI4" s="100"/>
      <c r="CJ4" s="100"/>
      <c r="CK4" s="100"/>
      <c r="CL4" s="6"/>
      <c r="CM4" s="100"/>
      <c r="CN4" s="100"/>
      <c r="CO4" s="105"/>
      <c r="CP4" s="105"/>
      <c r="CQ4" s="105"/>
      <c r="CR4" s="6"/>
      <c r="CS4" s="6"/>
      <c r="CT4" s="6"/>
      <c r="CU4" s="6"/>
      <c r="CV4" s="6"/>
      <c r="CW4" s="105"/>
      <c r="CX4" s="106"/>
      <c r="CY4" s="100"/>
      <c r="CZ4" s="100"/>
      <c r="DA4" s="100"/>
      <c r="DB4" s="100"/>
      <c r="DC4" s="100"/>
      <c r="DD4" s="106"/>
      <c r="DE4" s="104"/>
      <c r="DF4" s="106"/>
      <c r="DG4" s="100"/>
      <c r="DH4" s="100"/>
      <c r="DI4" s="100"/>
      <c r="DJ4" s="100"/>
      <c r="DK4" s="106"/>
      <c r="DL4" s="106"/>
      <c r="DM4" s="106"/>
      <c r="DN4" s="100"/>
      <c r="DO4" s="100"/>
      <c r="DP4" s="103"/>
      <c r="DQ4" s="100"/>
      <c r="DR4" s="100"/>
      <c r="DS4" s="100"/>
      <c r="DT4" s="106"/>
      <c r="DU4" s="100"/>
      <c r="DV4" s="100"/>
      <c r="DW4" s="106"/>
      <c r="DX4" s="106"/>
      <c r="DY4" s="107"/>
      <c r="DZ4" s="100"/>
      <c r="EA4" s="106"/>
      <c r="EB4" s="106"/>
      <c r="EC4" s="106"/>
      <c r="ED4" s="106"/>
      <c r="EE4" s="100"/>
      <c r="EF4" s="6"/>
    </row>
    <row r="5" spans="1:142" x14ac:dyDescent="0.25">
      <c r="A5" s="115" t="s">
        <v>302</v>
      </c>
      <c r="B5" s="6"/>
      <c r="C5" s="108">
        <v>39646</v>
      </c>
      <c r="D5" s="100" t="s">
        <v>376</v>
      </c>
      <c r="E5" s="6">
        <v>548071</v>
      </c>
      <c r="F5" s="6">
        <v>4462992</v>
      </c>
      <c r="G5" s="6"/>
      <c r="H5" s="109">
        <v>85.9</v>
      </c>
      <c r="I5" s="110"/>
      <c r="J5" s="111"/>
      <c r="K5" s="112"/>
      <c r="L5" s="109"/>
      <c r="M5" s="109"/>
      <c r="N5" s="109"/>
      <c r="O5" s="109"/>
      <c r="P5" s="113"/>
      <c r="Q5" s="114"/>
      <c r="R5" s="109"/>
      <c r="S5" s="114"/>
      <c r="T5" s="109"/>
      <c r="U5" s="109"/>
      <c r="V5" s="109"/>
      <c r="W5" s="111"/>
      <c r="X5" s="110"/>
      <c r="Y5" s="105"/>
      <c r="Z5" s="106"/>
      <c r="AA5" s="106"/>
      <c r="AB5" s="105"/>
      <c r="AC5" s="105"/>
      <c r="AD5" s="106"/>
      <c r="AE5" s="106"/>
      <c r="AF5" s="100"/>
      <c r="AG5" s="100"/>
      <c r="AH5" s="100"/>
      <c r="AI5" s="105"/>
      <c r="AJ5" s="6"/>
      <c r="AK5" s="100" t="s">
        <v>282</v>
      </c>
      <c r="AL5" s="100" t="s">
        <v>377</v>
      </c>
      <c r="AM5" s="6"/>
      <c r="AN5" s="6"/>
      <c r="AO5" s="100" t="s">
        <v>284</v>
      </c>
      <c r="AP5" s="100" t="s">
        <v>304</v>
      </c>
      <c r="AQ5" s="100" t="s">
        <v>28</v>
      </c>
      <c r="AR5" s="116" t="s">
        <v>378</v>
      </c>
      <c r="AS5" s="101"/>
      <c r="AT5" s="100" t="s">
        <v>342</v>
      </c>
      <c r="AU5" s="6"/>
      <c r="AV5" s="100"/>
      <c r="AW5" s="6"/>
      <c r="AX5" s="6"/>
      <c r="AY5" s="6" t="s">
        <v>372</v>
      </c>
      <c r="AZ5" s="6"/>
      <c r="BA5" s="6"/>
      <c r="BB5" s="6"/>
      <c r="BC5" s="6"/>
      <c r="BD5" s="6"/>
      <c r="BE5" s="102"/>
      <c r="BF5" s="6"/>
      <c r="BG5" s="6"/>
      <c r="BH5" s="6"/>
      <c r="BI5" s="101"/>
      <c r="BJ5" s="103"/>
      <c r="BK5" s="103"/>
      <c r="BL5" s="103"/>
      <c r="BM5" s="100"/>
      <c r="BN5" s="104">
        <v>40.316070000000003</v>
      </c>
      <c r="BO5" s="104">
        <v>-116.43422</v>
      </c>
      <c r="BP5" s="6">
        <v>548071</v>
      </c>
      <c r="BQ5" s="6">
        <v>4462992</v>
      </c>
      <c r="BR5" s="100" t="s">
        <v>305</v>
      </c>
      <c r="BS5" s="100" t="s">
        <v>68</v>
      </c>
      <c r="BT5" s="100" t="s">
        <v>288</v>
      </c>
      <c r="BU5" s="100" t="s">
        <v>289</v>
      </c>
      <c r="BV5" s="100" t="s">
        <v>290</v>
      </c>
      <c r="BW5" s="100" t="s">
        <v>291</v>
      </c>
      <c r="BX5" s="100"/>
      <c r="BY5" s="100"/>
      <c r="BZ5" s="100"/>
      <c r="CA5" s="100"/>
      <c r="CB5" s="100">
        <v>7.5</v>
      </c>
      <c r="CC5" s="100"/>
      <c r="CD5" s="100"/>
      <c r="CE5" s="100">
        <v>1907</v>
      </c>
      <c r="CF5" s="100"/>
      <c r="CG5" s="100">
        <v>955</v>
      </c>
      <c r="CH5" s="100"/>
      <c r="CI5" s="100"/>
      <c r="CJ5" s="100"/>
      <c r="CK5" s="100"/>
      <c r="CL5" s="6"/>
      <c r="CM5" s="100"/>
      <c r="CN5" s="100"/>
      <c r="CO5" s="105"/>
      <c r="CP5" s="105"/>
      <c r="CQ5" s="105"/>
      <c r="CR5" s="6"/>
      <c r="CS5" s="6"/>
      <c r="CT5" s="6"/>
      <c r="CU5" s="6"/>
      <c r="CV5" s="6"/>
      <c r="CW5" s="105"/>
      <c r="CX5" s="106"/>
      <c r="CY5" s="100"/>
      <c r="CZ5" s="100"/>
      <c r="DA5" s="100"/>
      <c r="DB5" s="100"/>
      <c r="DC5" s="100"/>
      <c r="DD5" s="106"/>
      <c r="DE5" s="104"/>
      <c r="DF5" s="106"/>
      <c r="DG5" s="100"/>
      <c r="DH5" s="100"/>
      <c r="DI5" s="100"/>
      <c r="DJ5" s="100"/>
      <c r="DK5" s="106"/>
      <c r="DL5" s="106"/>
      <c r="DM5" s="106"/>
      <c r="DN5" s="100"/>
      <c r="DO5" s="100"/>
      <c r="DP5" s="103"/>
      <c r="DQ5" s="100"/>
      <c r="DR5" s="100"/>
      <c r="DS5" s="100"/>
      <c r="DT5" s="106"/>
      <c r="DU5" s="100"/>
      <c r="DV5" s="100"/>
      <c r="DW5" s="106"/>
      <c r="DX5" s="106"/>
      <c r="DY5" s="107"/>
      <c r="DZ5" s="100"/>
      <c r="EA5" s="106"/>
      <c r="EB5" s="106"/>
      <c r="EC5" s="106"/>
      <c r="ED5" s="106"/>
      <c r="EE5" s="100"/>
      <c r="EF5" s="6"/>
    </row>
    <row r="6" spans="1:142" x14ac:dyDescent="0.25">
      <c r="A6" s="115" t="s">
        <v>302</v>
      </c>
      <c r="B6" s="6"/>
      <c r="C6" s="108">
        <v>37686</v>
      </c>
      <c r="D6" s="100" t="s">
        <v>379</v>
      </c>
      <c r="E6" s="6">
        <v>548071</v>
      </c>
      <c r="F6" s="6">
        <v>4462992</v>
      </c>
      <c r="G6" s="6"/>
      <c r="H6" s="109">
        <v>87.3</v>
      </c>
      <c r="I6" s="110"/>
      <c r="J6" s="111">
        <v>7.5</v>
      </c>
      <c r="K6" s="112"/>
      <c r="L6" s="109"/>
      <c r="M6" s="109"/>
      <c r="N6" s="109"/>
      <c r="O6" s="109"/>
      <c r="P6" s="113"/>
      <c r="Q6" s="114"/>
      <c r="R6" s="109"/>
      <c r="S6" s="114"/>
      <c r="T6" s="109"/>
      <c r="U6" s="109"/>
      <c r="V6" s="109"/>
      <c r="W6" s="111"/>
      <c r="X6" s="110"/>
      <c r="Y6" s="105"/>
      <c r="Z6" s="106"/>
      <c r="AA6" s="106"/>
      <c r="AB6" s="105"/>
      <c r="AC6" s="105"/>
      <c r="AD6" s="106"/>
      <c r="AE6" s="106"/>
      <c r="AF6" s="100"/>
      <c r="AG6" s="100"/>
      <c r="AH6" s="100"/>
      <c r="AI6" s="105"/>
      <c r="AJ6" s="6"/>
      <c r="AK6" s="100" t="s">
        <v>282</v>
      </c>
      <c r="AL6" s="100" t="s">
        <v>380</v>
      </c>
      <c r="AM6" s="6"/>
      <c r="AN6" s="6"/>
      <c r="AO6" s="100" t="s">
        <v>284</v>
      </c>
      <c r="AP6" s="100" t="s">
        <v>304</v>
      </c>
      <c r="AQ6" s="100" t="s">
        <v>28</v>
      </c>
      <c r="AR6" s="116" t="s">
        <v>381</v>
      </c>
      <c r="AS6" s="101"/>
      <c r="AT6" s="100" t="s">
        <v>342</v>
      </c>
      <c r="AU6" s="6"/>
      <c r="AV6" s="100"/>
      <c r="AW6" s="6"/>
      <c r="AX6" s="6"/>
      <c r="AY6" s="6" t="s">
        <v>372</v>
      </c>
      <c r="AZ6" s="6"/>
      <c r="BA6" s="6"/>
      <c r="BB6" s="6"/>
      <c r="BC6" s="6"/>
      <c r="BD6" s="6"/>
      <c r="BE6" s="102"/>
      <c r="BF6" s="6"/>
      <c r="BG6" s="6"/>
      <c r="BH6" s="6"/>
      <c r="BI6" s="101"/>
      <c r="BJ6" s="103"/>
      <c r="BK6" s="103"/>
      <c r="BL6" s="103"/>
      <c r="BM6" s="100"/>
      <c r="BN6" s="104">
        <v>40.316070000000003</v>
      </c>
      <c r="BO6" s="104">
        <v>-116.43422</v>
      </c>
      <c r="BP6" s="6">
        <v>548071</v>
      </c>
      <c r="BQ6" s="6">
        <v>4462992</v>
      </c>
      <c r="BR6" s="100" t="s">
        <v>305</v>
      </c>
      <c r="BS6" s="100" t="s">
        <v>68</v>
      </c>
      <c r="BT6" s="100" t="s">
        <v>288</v>
      </c>
      <c r="BU6" s="100" t="s">
        <v>289</v>
      </c>
      <c r="BV6" s="100" t="s">
        <v>290</v>
      </c>
      <c r="BW6" s="100" t="s">
        <v>291</v>
      </c>
      <c r="BX6" s="100" t="s">
        <v>373</v>
      </c>
      <c r="BY6" s="100"/>
      <c r="BZ6" s="100"/>
      <c r="CA6" s="100"/>
      <c r="CB6" s="100">
        <v>7.5</v>
      </c>
      <c r="CC6" s="100"/>
      <c r="CD6" s="100"/>
      <c r="CE6" s="100">
        <v>1393</v>
      </c>
      <c r="CF6" s="100">
        <v>676</v>
      </c>
      <c r="CG6" s="100">
        <v>676</v>
      </c>
      <c r="CH6" s="100"/>
      <c r="CI6" s="100"/>
      <c r="CJ6" s="100"/>
      <c r="CK6" s="100"/>
      <c r="CL6" s="6"/>
      <c r="CM6" s="100"/>
      <c r="CN6" s="100"/>
      <c r="CO6" s="105"/>
      <c r="CP6" s="105"/>
      <c r="CQ6" s="105"/>
      <c r="CR6" s="6"/>
      <c r="CS6" s="6"/>
      <c r="CT6" s="6"/>
      <c r="CU6" s="6"/>
      <c r="CV6" s="6"/>
      <c r="CW6" s="105"/>
      <c r="CX6" s="106"/>
      <c r="CY6" s="100"/>
      <c r="CZ6" s="100"/>
      <c r="DA6" s="100"/>
      <c r="DB6" s="100"/>
      <c r="DC6" s="100"/>
      <c r="DD6" s="106"/>
      <c r="DE6" s="104"/>
      <c r="DF6" s="106"/>
      <c r="DG6" s="100"/>
      <c r="DH6" s="100"/>
      <c r="DI6" s="100"/>
      <c r="DJ6" s="100"/>
      <c r="DK6" s="106"/>
      <c r="DL6" s="106"/>
      <c r="DM6" s="106"/>
      <c r="DN6" s="100"/>
      <c r="DO6" s="100"/>
      <c r="DP6" s="103"/>
      <c r="DQ6" s="100"/>
      <c r="DR6" s="100"/>
      <c r="DS6" s="100"/>
      <c r="DT6" s="106"/>
      <c r="DU6" s="100"/>
      <c r="DV6" s="100"/>
      <c r="DW6" s="106"/>
      <c r="DX6" s="106"/>
      <c r="DY6" s="107"/>
      <c r="DZ6" s="100"/>
      <c r="EA6" s="106"/>
      <c r="EB6" s="106"/>
      <c r="EC6" s="106"/>
      <c r="ED6" s="106"/>
      <c r="EE6" s="100"/>
      <c r="EF6" s="6"/>
    </row>
    <row r="7" spans="1:142" x14ac:dyDescent="0.25">
      <c r="A7" s="115" t="s">
        <v>382</v>
      </c>
      <c r="B7" s="6"/>
      <c r="C7" s="108">
        <v>39646</v>
      </c>
      <c r="D7" s="100" t="s">
        <v>383</v>
      </c>
      <c r="E7" s="6">
        <v>551703</v>
      </c>
      <c r="F7" s="6">
        <v>4465850</v>
      </c>
      <c r="G7" s="6"/>
      <c r="H7" s="109"/>
      <c r="I7" s="110"/>
      <c r="J7" s="111"/>
      <c r="K7" s="112"/>
      <c r="L7" s="109"/>
      <c r="M7" s="109"/>
      <c r="N7" s="109"/>
      <c r="O7" s="109"/>
      <c r="P7" s="113"/>
      <c r="Q7" s="114"/>
      <c r="R7" s="109"/>
      <c r="S7" s="114"/>
      <c r="T7" s="109"/>
      <c r="U7" s="109"/>
      <c r="V7" s="109"/>
      <c r="W7" s="111"/>
      <c r="X7" s="110"/>
      <c r="Y7" s="105"/>
      <c r="Z7" s="106"/>
      <c r="AA7" s="106"/>
      <c r="AB7" s="105"/>
      <c r="AC7" s="105"/>
      <c r="AD7" s="106"/>
      <c r="AE7" s="106"/>
      <c r="AF7" s="100"/>
      <c r="AG7" s="100"/>
      <c r="AH7" s="100"/>
      <c r="AI7" s="105"/>
      <c r="AJ7" s="6"/>
      <c r="AK7" s="100" t="s">
        <v>68</v>
      </c>
      <c r="AL7" s="100" t="s">
        <v>384</v>
      </c>
      <c r="AM7" s="6"/>
      <c r="AN7" s="6"/>
      <c r="AO7" s="100" t="s">
        <v>385</v>
      </c>
      <c r="AP7" s="100" t="s">
        <v>386</v>
      </c>
      <c r="AQ7" s="100" t="s">
        <v>28</v>
      </c>
      <c r="AR7" s="100" t="s">
        <v>387</v>
      </c>
      <c r="AS7" s="101"/>
      <c r="AT7" s="100" t="s">
        <v>342</v>
      </c>
      <c r="AU7" s="6"/>
      <c r="AV7" s="100"/>
      <c r="AW7" s="6"/>
      <c r="AX7" s="6"/>
      <c r="AY7" s="6" t="s">
        <v>372</v>
      </c>
      <c r="AZ7" s="6"/>
      <c r="BA7" s="6"/>
      <c r="BB7" s="6"/>
      <c r="BC7" s="6"/>
      <c r="BD7" s="6"/>
      <c r="BE7" s="102"/>
      <c r="BF7" s="6"/>
      <c r="BG7" s="6"/>
      <c r="BH7" s="6"/>
      <c r="BI7" s="101"/>
      <c r="BJ7" s="103"/>
      <c r="BK7" s="103"/>
      <c r="BL7" s="103"/>
      <c r="BM7" s="100"/>
      <c r="BN7" s="104">
        <v>40.3416</v>
      </c>
      <c r="BO7" s="104">
        <v>-116.39125</v>
      </c>
      <c r="BP7" s="6">
        <v>551703</v>
      </c>
      <c r="BQ7" s="6">
        <v>4465850</v>
      </c>
      <c r="BR7" s="100" t="s">
        <v>287</v>
      </c>
      <c r="BS7" s="100" t="s">
        <v>68</v>
      </c>
      <c r="BT7" s="100" t="s">
        <v>288</v>
      </c>
      <c r="BU7" s="100" t="s">
        <v>289</v>
      </c>
      <c r="BV7" s="100" t="s">
        <v>388</v>
      </c>
      <c r="BW7" s="100" t="s">
        <v>389</v>
      </c>
      <c r="BX7" s="100"/>
      <c r="BY7" s="100"/>
      <c r="BZ7" s="100"/>
      <c r="CA7" s="100"/>
      <c r="CB7" s="100"/>
      <c r="CC7" s="100"/>
      <c r="CD7" s="100"/>
      <c r="CE7" s="100"/>
      <c r="CF7" s="100"/>
      <c r="CG7" s="100"/>
      <c r="CH7" s="100"/>
      <c r="CI7" s="100"/>
      <c r="CJ7" s="100"/>
      <c r="CK7" s="100"/>
      <c r="CL7" s="6"/>
      <c r="CM7" s="100"/>
      <c r="CN7" s="100"/>
      <c r="CO7" s="105"/>
      <c r="CP7" s="105"/>
      <c r="CQ7" s="105"/>
      <c r="CR7" s="6"/>
      <c r="CS7" s="6"/>
      <c r="CT7" s="6"/>
      <c r="CU7" s="6"/>
      <c r="CV7" s="6"/>
      <c r="CW7" s="105"/>
      <c r="CX7" s="106"/>
      <c r="CY7" s="100"/>
      <c r="CZ7" s="100"/>
      <c r="DA7" s="100"/>
      <c r="DB7" s="100"/>
      <c r="DC7" s="100"/>
      <c r="DD7" s="106"/>
      <c r="DE7" s="104"/>
      <c r="DF7" s="106"/>
      <c r="DG7" s="100"/>
      <c r="DH7" s="100"/>
      <c r="DI7" s="100"/>
      <c r="DJ7" s="100"/>
      <c r="DK7" s="106"/>
      <c r="DL7" s="106"/>
      <c r="DM7" s="106"/>
      <c r="DN7" s="100"/>
      <c r="DO7" s="100"/>
      <c r="DP7" s="103"/>
      <c r="DQ7" s="100"/>
      <c r="DR7" s="100"/>
      <c r="DS7" s="100"/>
      <c r="DT7" s="106"/>
      <c r="DU7" s="100"/>
      <c r="DV7" s="100"/>
      <c r="DW7" s="106"/>
      <c r="DX7" s="106"/>
      <c r="DY7" s="107"/>
      <c r="DZ7" s="100"/>
      <c r="EA7" s="106"/>
      <c r="EB7" s="106"/>
      <c r="EC7" s="106"/>
      <c r="ED7" s="106"/>
      <c r="EE7" s="100"/>
      <c r="EF7" s="6"/>
    </row>
    <row r="8" spans="1:142" x14ac:dyDescent="0.25">
      <c r="A8" s="115" t="s">
        <v>313</v>
      </c>
      <c r="B8" s="6"/>
      <c r="C8" s="108">
        <v>31048</v>
      </c>
      <c r="D8" s="100" t="s">
        <v>390</v>
      </c>
      <c r="E8" s="6">
        <v>541438</v>
      </c>
      <c r="F8" s="6">
        <v>4473314</v>
      </c>
      <c r="G8" s="6"/>
      <c r="H8" s="109">
        <v>37</v>
      </c>
      <c r="I8" s="110"/>
      <c r="J8" s="111"/>
      <c r="K8" s="112"/>
      <c r="L8" s="109"/>
      <c r="M8" s="109"/>
      <c r="N8" s="109"/>
      <c r="O8" s="109"/>
      <c r="P8" s="113"/>
      <c r="Q8" s="114"/>
      <c r="R8" s="109"/>
      <c r="S8" s="114"/>
      <c r="T8" s="109"/>
      <c r="U8" s="109"/>
      <c r="V8" s="109"/>
      <c r="W8" s="111"/>
      <c r="X8" s="110"/>
      <c r="Y8" s="105"/>
      <c r="Z8" s="106"/>
      <c r="AA8" s="106"/>
      <c r="AB8" s="105"/>
      <c r="AC8" s="105"/>
      <c r="AD8" s="106"/>
      <c r="AE8" s="106"/>
      <c r="AF8" s="100"/>
      <c r="AG8" s="100"/>
      <c r="AH8" s="100"/>
      <c r="AI8" s="105"/>
      <c r="AJ8" s="6"/>
      <c r="AK8" s="100" t="s">
        <v>314</v>
      </c>
      <c r="AL8" s="100" t="s">
        <v>354</v>
      </c>
      <c r="AM8" s="6"/>
      <c r="AN8" s="6"/>
      <c r="AO8" s="100" t="s">
        <v>284</v>
      </c>
      <c r="AP8" s="100" t="s">
        <v>304</v>
      </c>
      <c r="AQ8" s="100" t="s">
        <v>28</v>
      </c>
      <c r="AR8" s="100"/>
      <c r="AS8" s="101"/>
      <c r="AT8" s="100" t="s">
        <v>375</v>
      </c>
      <c r="AU8" s="6"/>
      <c r="AV8" s="100"/>
      <c r="AW8" s="6"/>
      <c r="AX8" s="6"/>
      <c r="AY8" s="6" t="s">
        <v>372</v>
      </c>
      <c r="AZ8" s="6"/>
      <c r="BA8" s="6"/>
      <c r="BB8" s="6"/>
      <c r="BC8" s="6"/>
      <c r="BD8" s="6"/>
      <c r="BE8" s="102"/>
      <c r="BF8" s="6"/>
      <c r="BG8" s="6"/>
      <c r="BH8" s="6"/>
      <c r="BI8" s="101"/>
      <c r="BJ8" s="103"/>
      <c r="BK8" s="103"/>
      <c r="BL8" s="103"/>
      <c r="BM8" s="100"/>
      <c r="BN8" s="104">
        <v>40.409419999999997</v>
      </c>
      <c r="BO8" s="104">
        <v>-116.51161999999999</v>
      </c>
      <c r="BP8" s="6">
        <v>541438</v>
      </c>
      <c r="BQ8" s="6">
        <v>4473314</v>
      </c>
      <c r="BR8" s="100" t="s">
        <v>317</v>
      </c>
      <c r="BS8" s="100" t="s">
        <v>68</v>
      </c>
      <c r="BT8" s="100" t="s">
        <v>288</v>
      </c>
      <c r="BU8" s="100" t="s">
        <v>289</v>
      </c>
      <c r="BV8" s="100" t="s">
        <v>290</v>
      </c>
      <c r="BW8" s="100" t="s">
        <v>291</v>
      </c>
      <c r="BX8" s="100"/>
      <c r="BY8" s="100"/>
      <c r="BZ8" s="100"/>
      <c r="CA8" s="100"/>
      <c r="CB8" s="100"/>
      <c r="CC8" s="100"/>
      <c r="CD8" s="100"/>
      <c r="CE8" s="100"/>
      <c r="CF8" s="100"/>
      <c r="CG8" s="100"/>
      <c r="CH8" s="100"/>
      <c r="CI8" s="100"/>
      <c r="CJ8" s="100"/>
      <c r="CK8" s="100"/>
      <c r="CL8" s="6"/>
      <c r="CM8" s="100"/>
      <c r="CN8" s="100"/>
      <c r="CO8" s="105"/>
      <c r="CP8" s="105"/>
      <c r="CQ8" s="105"/>
      <c r="CR8" s="6"/>
      <c r="CS8" s="6"/>
      <c r="CT8" s="6"/>
      <c r="CU8" s="6"/>
      <c r="CV8" s="6"/>
      <c r="CW8" s="105"/>
      <c r="CX8" s="106"/>
      <c r="CY8" s="100"/>
      <c r="CZ8" s="100"/>
      <c r="DA8" s="100"/>
      <c r="DB8" s="100"/>
      <c r="DC8" s="100"/>
      <c r="DD8" s="106"/>
      <c r="DE8" s="104"/>
      <c r="DF8" s="106"/>
      <c r="DG8" s="100"/>
      <c r="DH8" s="100"/>
      <c r="DI8" s="100"/>
      <c r="DJ8" s="100"/>
      <c r="DK8" s="106"/>
      <c r="DL8" s="106"/>
      <c r="DM8" s="106"/>
      <c r="DN8" s="100"/>
      <c r="DO8" s="100"/>
      <c r="DP8" s="103"/>
      <c r="DQ8" s="100"/>
      <c r="DR8" s="100"/>
      <c r="DS8" s="100"/>
      <c r="DT8" s="106"/>
      <c r="DU8" s="100"/>
      <c r="DV8" s="100"/>
      <c r="DW8" s="106"/>
      <c r="DX8" s="106"/>
      <c r="DY8" s="107"/>
      <c r="DZ8" s="100"/>
      <c r="EA8" s="106"/>
      <c r="EB8" s="106"/>
      <c r="EC8" s="106"/>
      <c r="ED8" s="106"/>
      <c r="EE8" s="100"/>
      <c r="EF8" s="6"/>
    </row>
    <row r="9" spans="1:142" x14ac:dyDescent="0.25">
      <c r="A9" s="115" t="s">
        <v>313</v>
      </c>
      <c r="B9" s="6"/>
      <c r="C9" s="108">
        <v>31048</v>
      </c>
      <c r="D9" s="100" t="s">
        <v>391</v>
      </c>
      <c r="E9" s="6">
        <v>541083</v>
      </c>
      <c r="F9" s="6">
        <v>4473059</v>
      </c>
      <c r="G9" s="6"/>
      <c r="H9" s="109">
        <v>37</v>
      </c>
      <c r="I9" s="110"/>
      <c r="J9" s="111"/>
      <c r="K9" s="112"/>
      <c r="L9" s="109"/>
      <c r="M9" s="109"/>
      <c r="N9" s="109"/>
      <c r="O9" s="109"/>
      <c r="P9" s="113"/>
      <c r="Q9" s="114"/>
      <c r="R9" s="109"/>
      <c r="S9" s="114"/>
      <c r="T9" s="109"/>
      <c r="U9" s="109"/>
      <c r="V9" s="109"/>
      <c r="W9" s="111"/>
      <c r="X9" s="110"/>
      <c r="Y9" s="105"/>
      <c r="Z9" s="106"/>
      <c r="AA9" s="106"/>
      <c r="AB9" s="105"/>
      <c r="AC9" s="105"/>
      <c r="AD9" s="106"/>
      <c r="AE9" s="106"/>
      <c r="AF9" s="100"/>
      <c r="AG9" s="100"/>
      <c r="AH9" s="100"/>
      <c r="AI9" s="105"/>
      <c r="AJ9" s="6"/>
      <c r="AK9" s="100" t="s">
        <v>314</v>
      </c>
      <c r="AL9" s="100" t="s">
        <v>392</v>
      </c>
      <c r="AM9" s="6"/>
      <c r="AN9" s="6"/>
      <c r="AO9" s="100" t="s">
        <v>284</v>
      </c>
      <c r="AP9" s="100" t="s">
        <v>304</v>
      </c>
      <c r="AQ9" s="100" t="s">
        <v>28</v>
      </c>
      <c r="AR9" s="100"/>
      <c r="AS9" s="101"/>
      <c r="AT9" s="100" t="s">
        <v>375</v>
      </c>
      <c r="AU9" s="6"/>
      <c r="AV9" s="100"/>
      <c r="AW9" s="6"/>
      <c r="AX9" s="6"/>
      <c r="AY9" s="6" t="s">
        <v>372</v>
      </c>
      <c r="AZ9" s="6"/>
      <c r="BA9" s="6"/>
      <c r="BB9" s="6"/>
      <c r="BC9" s="6"/>
      <c r="BD9" s="6"/>
      <c r="BE9" s="102"/>
      <c r="BF9" s="6"/>
      <c r="BG9" s="6"/>
      <c r="BH9" s="6"/>
      <c r="BI9" s="101"/>
      <c r="BJ9" s="103"/>
      <c r="BK9" s="103"/>
      <c r="BL9" s="103"/>
      <c r="BM9" s="100"/>
      <c r="BN9" s="104">
        <v>40.407139999999998</v>
      </c>
      <c r="BO9" s="104">
        <v>-116.51582000000001</v>
      </c>
      <c r="BP9" s="6">
        <v>541083</v>
      </c>
      <c r="BQ9" s="6">
        <v>4473059</v>
      </c>
      <c r="BR9" s="100" t="s">
        <v>317</v>
      </c>
      <c r="BS9" s="100" t="s">
        <v>68</v>
      </c>
      <c r="BT9" s="100" t="s">
        <v>288</v>
      </c>
      <c r="BU9" s="100" t="s">
        <v>289</v>
      </c>
      <c r="BV9" s="100" t="s">
        <v>290</v>
      </c>
      <c r="BW9" s="100" t="s">
        <v>291</v>
      </c>
      <c r="BX9" s="100"/>
      <c r="BY9" s="100"/>
      <c r="BZ9" s="100"/>
      <c r="CA9" s="100"/>
      <c r="CB9" s="100"/>
      <c r="CC9" s="100"/>
      <c r="CD9" s="100"/>
      <c r="CE9" s="100"/>
      <c r="CF9" s="100"/>
      <c r="CG9" s="100"/>
      <c r="CH9" s="100"/>
      <c r="CI9" s="100"/>
      <c r="CJ9" s="100"/>
      <c r="CK9" s="100"/>
      <c r="CL9" s="6"/>
      <c r="CM9" s="100"/>
      <c r="CN9" s="100"/>
      <c r="CO9" s="105"/>
      <c r="CP9" s="105"/>
      <c r="CQ9" s="105"/>
      <c r="CR9" s="6"/>
      <c r="CS9" s="6"/>
      <c r="CT9" s="6"/>
      <c r="CU9" s="6"/>
      <c r="CV9" s="6"/>
      <c r="CW9" s="105"/>
      <c r="CX9" s="106"/>
      <c r="CY9" s="100"/>
      <c r="CZ9" s="100"/>
      <c r="DA9" s="100"/>
      <c r="DB9" s="100"/>
      <c r="DC9" s="100"/>
      <c r="DD9" s="106"/>
      <c r="DE9" s="104"/>
      <c r="DF9" s="106"/>
      <c r="DG9" s="100"/>
      <c r="DH9" s="100"/>
      <c r="DI9" s="100"/>
      <c r="DJ9" s="100"/>
      <c r="DK9" s="106"/>
      <c r="DL9" s="106"/>
      <c r="DM9" s="106"/>
      <c r="DN9" s="100"/>
      <c r="DO9" s="100"/>
      <c r="DP9" s="103"/>
      <c r="DQ9" s="100"/>
      <c r="DR9" s="100"/>
      <c r="DS9" s="100"/>
      <c r="DT9" s="106"/>
      <c r="DU9" s="100"/>
      <c r="DV9" s="100"/>
      <c r="DW9" s="106"/>
      <c r="DX9" s="106"/>
      <c r="DY9" s="107"/>
      <c r="DZ9" s="100"/>
      <c r="EA9" s="106"/>
      <c r="EB9" s="106"/>
      <c r="EC9" s="106"/>
      <c r="ED9" s="106"/>
      <c r="EE9" s="100"/>
      <c r="EF9" s="6"/>
    </row>
    <row r="10" spans="1:142" x14ac:dyDescent="0.25">
      <c r="A10" s="115" t="s">
        <v>313</v>
      </c>
      <c r="B10" s="6"/>
      <c r="C10" s="108">
        <v>31048</v>
      </c>
      <c r="D10" s="100" t="s">
        <v>393</v>
      </c>
      <c r="E10" s="6">
        <v>541015</v>
      </c>
      <c r="F10" s="6">
        <v>4473042</v>
      </c>
      <c r="G10" s="6"/>
      <c r="H10" s="109">
        <v>37</v>
      </c>
      <c r="I10" s="110"/>
      <c r="J10" s="111"/>
      <c r="K10" s="112"/>
      <c r="L10" s="109"/>
      <c r="M10" s="109"/>
      <c r="N10" s="109"/>
      <c r="O10" s="109"/>
      <c r="P10" s="113"/>
      <c r="Q10" s="114"/>
      <c r="R10" s="109"/>
      <c r="S10" s="114"/>
      <c r="T10" s="109"/>
      <c r="U10" s="109"/>
      <c r="V10" s="109"/>
      <c r="W10" s="111"/>
      <c r="X10" s="110"/>
      <c r="Y10" s="105"/>
      <c r="Z10" s="106"/>
      <c r="AA10" s="106"/>
      <c r="AB10" s="105"/>
      <c r="AC10" s="105"/>
      <c r="AD10" s="106"/>
      <c r="AE10" s="106"/>
      <c r="AF10" s="100"/>
      <c r="AG10" s="100"/>
      <c r="AH10" s="100"/>
      <c r="AI10" s="105"/>
      <c r="AJ10" s="6"/>
      <c r="AK10" s="100" t="s">
        <v>314</v>
      </c>
      <c r="AL10" s="100" t="s">
        <v>392</v>
      </c>
      <c r="AM10" s="6"/>
      <c r="AN10" s="6"/>
      <c r="AO10" s="100" t="s">
        <v>284</v>
      </c>
      <c r="AP10" s="100" t="s">
        <v>304</v>
      </c>
      <c r="AQ10" s="100" t="s">
        <v>28</v>
      </c>
      <c r="AR10" s="100"/>
      <c r="AS10" s="101"/>
      <c r="AT10" s="100" t="s">
        <v>375</v>
      </c>
      <c r="AU10" s="6"/>
      <c r="AV10" s="100"/>
      <c r="AW10" s="6"/>
      <c r="AX10" s="6"/>
      <c r="AY10" s="6" t="s">
        <v>372</v>
      </c>
      <c r="AZ10" s="6"/>
      <c r="BA10" s="6"/>
      <c r="BB10" s="6"/>
      <c r="BC10" s="6"/>
      <c r="BD10" s="6"/>
      <c r="BE10" s="102"/>
      <c r="BF10" s="6"/>
      <c r="BG10" s="6"/>
      <c r="BH10" s="6"/>
      <c r="BI10" s="101"/>
      <c r="BJ10" s="103"/>
      <c r="BK10" s="103"/>
      <c r="BL10" s="103"/>
      <c r="BM10" s="100"/>
      <c r="BN10" s="104">
        <v>40.40699</v>
      </c>
      <c r="BO10" s="104">
        <v>-116.51662</v>
      </c>
      <c r="BP10" s="6">
        <v>541015</v>
      </c>
      <c r="BQ10" s="6">
        <v>4473042</v>
      </c>
      <c r="BR10" s="100" t="s">
        <v>317</v>
      </c>
      <c r="BS10" s="100" t="s">
        <v>68</v>
      </c>
      <c r="BT10" s="100" t="s">
        <v>288</v>
      </c>
      <c r="BU10" s="100" t="s">
        <v>289</v>
      </c>
      <c r="BV10" s="100" t="s">
        <v>290</v>
      </c>
      <c r="BW10" s="100" t="s">
        <v>291</v>
      </c>
      <c r="BX10" s="100"/>
      <c r="BY10" s="100"/>
      <c r="BZ10" s="100"/>
      <c r="CA10" s="100"/>
      <c r="CB10" s="100"/>
      <c r="CC10" s="100"/>
      <c r="CD10" s="100"/>
      <c r="CE10" s="100"/>
      <c r="CF10" s="100"/>
      <c r="CG10" s="100"/>
      <c r="CH10" s="100"/>
      <c r="CI10" s="100"/>
      <c r="CJ10" s="100"/>
      <c r="CK10" s="100"/>
      <c r="CL10" s="6"/>
      <c r="CM10" s="100"/>
      <c r="CN10" s="100"/>
      <c r="CO10" s="105"/>
      <c r="CP10" s="105"/>
      <c r="CQ10" s="105"/>
      <c r="CR10" s="6"/>
      <c r="CS10" s="6"/>
      <c r="CT10" s="6"/>
      <c r="CU10" s="6"/>
      <c r="CV10" s="6"/>
      <c r="CW10" s="105"/>
      <c r="CX10" s="106"/>
      <c r="CY10" s="100"/>
      <c r="CZ10" s="100"/>
      <c r="DA10" s="100"/>
      <c r="DB10" s="100"/>
      <c r="DC10" s="100"/>
      <c r="DD10" s="106"/>
      <c r="DE10" s="104"/>
      <c r="DF10" s="106"/>
      <c r="DG10" s="100"/>
      <c r="DH10" s="100"/>
      <c r="DI10" s="100"/>
      <c r="DJ10" s="100"/>
      <c r="DK10" s="106"/>
      <c r="DL10" s="106"/>
      <c r="DM10" s="106"/>
      <c r="DN10" s="100"/>
      <c r="DO10" s="100"/>
      <c r="DP10" s="103"/>
      <c r="DQ10" s="100"/>
      <c r="DR10" s="100"/>
      <c r="DS10" s="100"/>
      <c r="DT10" s="106"/>
      <c r="DU10" s="100"/>
      <c r="DV10" s="100"/>
      <c r="DW10" s="106"/>
      <c r="DX10" s="106"/>
      <c r="DY10" s="107"/>
      <c r="DZ10" s="100"/>
      <c r="EA10" s="106"/>
      <c r="EB10" s="106"/>
      <c r="EC10" s="106"/>
      <c r="ED10" s="106"/>
      <c r="EE10" s="100"/>
      <c r="EF10" s="6"/>
    </row>
    <row r="11" spans="1:142" x14ac:dyDescent="0.25">
      <c r="A11" s="115" t="s">
        <v>313</v>
      </c>
      <c r="B11" s="6"/>
      <c r="C11" s="108">
        <v>31048</v>
      </c>
      <c r="D11" s="100" t="s">
        <v>394</v>
      </c>
      <c r="E11" s="6">
        <v>540947</v>
      </c>
      <c r="F11" s="6">
        <v>4472931</v>
      </c>
      <c r="G11" s="6"/>
      <c r="H11" s="109">
        <v>37</v>
      </c>
      <c r="I11" s="110"/>
      <c r="J11" s="111"/>
      <c r="K11" s="112"/>
      <c r="L11" s="109"/>
      <c r="M11" s="109"/>
      <c r="N11" s="109"/>
      <c r="O11" s="109"/>
      <c r="P11" s="113"/>
      <c r="Q11" s="114"/>
      <c r="R11" s="109"/>
      <c r="S11" s="114"/>
      <c r="T11" s="109"/>
      <c r="U11" s="109"/>
      <c r="V11" s="109"/>
      <c r="W11" s="111"/>
      <c r="X11" s="110"/>
      <c r="Y11" s="105"/>
      <c r="Z11" s="106"/>
      <c r="AA11" s="106"/>
      <c r="AB11" s="105"/>
      <c r="AC11" s="105"/>
      <c r="AD11" s="106"/>
      <c r="AE11" s="106"/>
      <c r="AF11" s="100"/>
      <c r="AG11" s="100"/>
      <c r="AH11" s="100"/>
      <c r="AI11" s="105"/>
      <c r="AJ11" s="6"/>
      <c r="AK11" s="100" t="s">
        <v>314</v>
      </c>
      <c r="AL11" s="100" t="s">
        <v>392</v>
      </c>
      <c r="AM11" s="6"/>
      <c r="AN11" s="6"/>
      <c r="AO11" s="100" t="s">
        <v>284</v>
      </c>
      <c r="AP11" s="100" t="s">
        <v>304</v>
      </c>
      <c r="AQ11" s="100" t="s">
        <v>28</v>
      </c>
      <c r="AR11" s="100"/>
      <c r="AS11" s="101"/>
      <c r="AT11" s="100" t="s">
        <v>375</v>
      </c>
      <c r="AU11" s="6"/>
      <c r="AV11" s="100"/>
      <c r="AW11" s="6"/>
      <c r="AX11" s="6"/>
      <c r="AY11" s="6" t="s">
        <v>372</v>
      </c>
      <c r="AZ11" s="6"/>
      <c r="BA11" s="6"/>
      <c r="BB11" s="6"/>
      <c r="BC11" s="6"/>
      <c r="BD11" s="6"/>
      <c r="BE11" s="102"/>
      <c r="BF11" s="6"/>
      <c r="BG11" s="6"/>
      <c r="BH11" s="6"/>
      <c r="BI11" s="101"/>
      <c r="BJ11" s="103"/>
      <c r="BK11" s="103"/>
      <c r="BL11" s="103"/>
      <c r="BM11" s="100"/>
      <c r="BN11" s="104">
        <v>40.405990000000003</v>
      </c>
      <c r="BO11" s="104">
        <v>-116.51742</v>
      </c>
      <c r="BP11" s="6">
        <v>540947</v>
      </c>
      <c r="BQ11" s="6">
        <v>4472931</v>
      </c>
      <c r="BR11" s="100" t="s">
        <v>317</v>
      </c>
      <c r="BS11" s="100" t="s">
        <v>68</v>
      </c>
      <c r="BT11" s="100" t="s">
        <v>288</v>
      </c>
      <c r="BU11" s="100" t="s">
        <v>289</v>
      </c>
      <c r="BV11" s="100" t="s">
        <v>290</v>
      </c>
      <c r="BW11" s="100" t="s">
        <v>291</v>
      </c>
      <c r="BX11" s="100"/>
      <c r="BY11" s="100"/>
      <c r="BZ11" s="100"/>
      <c r="CA11" s="100"/>
      <c r="CB11" s="100"/>
      <c r="CC11" s="100"/>
      <c r="CD11" s="100"/>
      <c r="CE11" s="100"/>
      <c r="CF11" s="100"/>
      <c r="CG11" s="100"/>
      <c r="CH11" s="100"/>
      <c r="CI11" s="100"/>
      <c r="CJ11" s="100"/>
      <c r="CK11" s="100"/>
      <c r="CL11" s="6"/>
      <c r="CM11" s="100"/>
      <c r="CN11" s="100"/>
      <c r="CO11" s="105"/>
      <c r="CP11" s="105"/>
      <c r="CQ11" s="105"/>
      <c r="CR11" s="6"/>
      <c r="CS11" s="6"/>
      <c r="CT11" s="6"/>
      <c r="CU11" s="6"/>
      <c r="CV11" s="6"/>
      <c r="CW11" s="105"/>
      <c r="CX11" s="106"/>
      <c r="CY11" s="100"/>
      <c r="CZ11" s="100"/>
      <c r="DA11" s="100"/>
      <c r="DB11" s="100"/>
      <c r="DC11" s="100"/>
      <c r="DD11" s="106"/>
      <c r="DE11" s="104"/>
      <c r="DF11" s="106"/>
      <c r="DG11" s="100"/>
      <c r="DH11" s="100"/>
      <c r="DI11" s="100"/>
      <c r="DJ11" s="100"/>
      <c r="DK11" s="106"/>
      <c r="DL11" s="106"/>
      <c r="DM11" s="106"/>
      <c r="DN11" s="100"/>
      <c r="DO11" s="100"/>
      <c r="DP11" s="103"/>
      <c r="DQ11" s="100"/>
      <c r="DR11" s="100"/>
      <c r="DS11" s="100"/>
      <c r="DT11" s="106"/>
      <c r="DU11" s="100"/>
      <c r="DV11" s="100"/>
      <c r="DW11" s="106"/>
      <c r="DX11" s="106"/>
      <c r="DY11" s="107"/>
      <c r="DZ11" s="100"/>
      <c r="EA11" s="106"/>
      <c r="EB11" s="106"/>
      <c r="EC11" s="106"/>
      <c r="ED11" s="106"/>
      <c r="EE11" s="100"/>
      <c r="EF11" s="6"/>
    </row>
    <row r="12" spans="1:142" x14ac:dyDescent="0.25">
      <c r="A12" s="115" t="s">
        <v>313</v>
      </c>
      <c r="B12" s="6"/>
      <c r="C12" s="108">
        <v>31048</v>
      </c>
      <c r="D12" s="100" t="s">
        <v>395</v>
      </c>
      <c r="E12" s="6">
        <v>541007</v>
      </c>
      <c r="F12" s="6">
        <v>4472920</v>
      </c>
      <c r="G12" s="6"/>
      <c r="H12" s="109">
        <v>37</v>
      </c>
      <c r="I12" s="110"/>
      <c r="J12" s="111"/>
      <c r="K12" s="112"/>
      <c r="L12" s="109"/>
      <c r="M12" s="109"/>
      <c r="N12" s="109"/>
      <c r="O12" s="109"/>
      <c r="P12" s="113"/>
      <c r="Q12" s="114"/>
      <c r="R12" s="109"/>
      <c r="S12" s="114"/>
      <c r="T12" s="109"/>
      <c r="U12" s="109"/>
      <c r="V12" s="109"/>
      <c r="W12" s="111"/>
      <c r="X12" s="110"/>
      <c r="Y12" s="105"/>
      <c r="Z12" s="106"/>
      <c r="AA12" s="106"/>
      <c r="AB12" s="105"/>
      <c r="AC12" s="105"/>
      <c r="AD12" s="106"/>
      <c r="AE12" s="106"/>
      <c r="AF12" s="100"/>
      <c r="AG12" s="100"/>
      <c r="AH12" s="100"/>
      <c r="AI12" s="105"/>
      <c r="AJ12" s="6"/>
      <c r="AK12" s="100" t="s">
        <v>314</v>
      </c>
      <c r="AL12" s="100" t="s">
        <v>392</v>
      </c>
      <c r="AM12" s="6"/>
      <c r="AN12" s="6"/>
      <c r="AO12" s="100" t="s">
        <v>284</v>
      </c>
      <c r="AP12" s="100" t="s">
        <v>304</v>
      </c>
      <c r="AQ12" s="100" t="s">
        <v>28</v>
      </c>
      <c r="AR12" s="100"/>
      <c r="AS12" s="101"/>
      <c r="AT12" s="100" t="s">
        <v>375</v>
      </c>
      <c r="AU12" s="6"/>
      <c r="AV12" s="100"/>
      <c r="AW12" s="6"/>
      <c r="AX12" s="6"/>
      <c r="AY12" s="6" t="s">
        <v>372</v>
      </c>
      <c r="AZ12" s="6"/>
      <c r="BA12" s="6"/>
      <c r="BB12" s="6"/>
      <c r="BC12" s="6"/>
      <c r="BD12" s="6"/>
      <c r="BE12" s="102"/>
      <c r="BF12" s="6"/>
      <c r="BG12" s="6"/>
      <c r="BH12" s="6"/>
      <c r="BI12" s="101"/>
      <c r="BJ12" s="103"/>
      <c r="BK12" s="103"/>
      <c r="BL12" s="103"/>
      <c r="BM12" s="100"/>
      <c r="BN12" s="104">
        <v>40.405889999999999</v>
      </c>
      <c r="BO12" s="104">
        <v>-116.51672000000001</v>
      </c>
      <c r="BP12" s="6">
        <v>541007</v>
      </c>
      <c r="BQ12" s="6">
        <v>4472920</v>
      </c>
      <c r="BR12" s="100" t="s">
        <v>317</v>
      </c>
      <c r="BS12" s="100" t="s">
        <v>68</v>
      </c>
      <c r="BT12" s="100" t="s">
        <v>288</v>
      </c>
      <c r="BU12" s="100" t="s">
        <v>289</v>
      </c>
      <c r="BV12" s="100" t="s">
        <v>290</v>
      </c>
      <c r="BW12" s="100" t="s">
        <v>291</v>
      </c>
      <c r="BX12" s="100"/>
      <c r="BY12" s="100"/>
      <c r="BZ12" s="100"/>
      <c r="CA12" s="100"/>
      <c r="CB12" s="100"/>
      <c r="CC12" s="100"/>
      <c r="CD12" s="100"/>
      <c r="CE12" s="100"/>
      <c r="CF12" s="100"/>
      <c r="CG12" s="100"/>
      <c r="CH12" s="100"/>
      <c r="CI12" s="100"/>
      <c r="CJ12" s="100"/>
      <c r="CK12" s="100"/>
      <c r="CL12" s="6"/>
      <c r="CM12" s="100"/>
      <c r="CN12" s="100"/>
      <c r="CO12" s="105"/>
      <c r="CP12" s="105"/>
      <c r="CQ12" s="105"/>
      <c r="CR12" s="6"/>
      <c r="CS12" s="6"/>
      <c r="CT12" s="6"/>
      <c r="CU12" s="6"/>
      <c r="CV12" s="6"/>
      <c r="CW12" s="105"/>
      <c r="CX12" s="106"/>
      <c r="CY12" s="100"/>
      <c r="CZ12" s="100"/>
      <c r="DA12" s="100"/>
      <c r="DB12" s="100"/>
      <c r="DC12" s="100"/>
      <c r="DD12" s="106"/>
      <c r="DE12" s="104"/>
      <c r="DF12" s="106"/>
      <c r="DG12" s="100"/>
      <c r="DH12" s="100"/>
      <c r="DI12" s="100"/>
      <c r="DJ12" s="100"/>
      <c r="DK12" s="106"/>
      <c r="DL12" s="106"/>
      <c r="DM12" s="106"/>
      <c r="DN12" s="100"/>
      <c r="DO12" s="100"/>
      <c r="DP12" s="103"/>
      <c r="DQ12" s="100"/>
      <c r="DR12" s="100"/>
      <c r="DS12" s="100"/>
      <c r="DT12" s="106"/>
      <c r="DU12" s="100"/>
      <c r="DV12" s="100"/>
      <c r="DW12" s="106"/>
      <c r="DX12" s="106"/>
      <c r="DY12" s="107"/>
      <c r="DZ12" s="100"/>
      <c r="EA12" s="106"/>
      <c r="EB12" s="106"/>
      <c r="EC12" s="106"/>
      <c r="ED12" s="106"/>
      <c r="EE12" s="100"/>
      <c r="EF12" s="6"/>
    </row>
    <row r="13" spans="1:142" x14ac:dyDescent="0.25">
      <c r="A13" s="115" t="s">
        <v>313</v>
      </c>
      <c r="B13" s="6"/>
      <c r="C13" s="108">
        <v>31048</v>
      </c>
      <c r="D13" s="100" t="s">
        <v>396</v>
      </c>
      <c r="E13" s="6">
        <v>540931</v>
      </c>
      <c r="F13" s="6">
        <v>4472857</v>
      </c>
      <c r="G13" s="6"/>
      <c r="H13" s="109">
        <v>37</v>
      </c>
      <c r="I13" s="110"/>
      <c r="J13" s="111"/>
      <c r="K13" s="112"/>
      <c r="L13" s="109"/>
      <c r="M13" s="109"/>
      <c r="N13" s="109"/>
      <c r="O13" s="109"/>
      <c r="P13" s="113"/>
      <c r="Q13" s="114"/>
      <c r="R13" s="109"/>
      <c r="S13" s="114"/>
      <c r="T13" s="109"/>
      <c r="U13" s="109"/>
      <c r="V13" s="109"/>
      <c r="W13" s="111"/>
      <c r="X13" s="110"/>
      <c r="Y13" s="105"/>
      <c r="Z13" s="106"/>
      <c r="AA13" s="106"/>
      <c r="AB13" s="105"/>
      <c r="AC13" s="105"/>
      <c r="AD13" s="106"/>
      <c r="AE13" s="106"/>
      <c r="AF13" s="100"/>
      <c r="AG13" s="100"/>
      <c r="AH13" s="100"/>
      <c r="AI13" s="105"/>
      <c r="AJ13" s="6"/>
      <c r="AK13" s="100" t="s">
        <v>314</v>
      </c>
      <c r="AL13" s="100" t="s">
        <v>392</v>
      </c>
      <c r="AM13" s="6"/>
      <c r="AN13" s="6"/>
      <c r="AO13" s="100" t="s">
        <v>284</v>
      </c>
      <c r="AP13" s="100" t="s">
        <v>304</v>
      </c>
      <c r="AQ13" s="100" t="s">
        <v>28</v>
      </c>
      <c r="AR13" s="100"/>
      <c r="AS13" s="101"/>
      <c r="AT13" s="100" t="s">
        <v>375</v>
      </c>
      <c r="AU13" s="6"/>
      <c r="AV13" s="100"/>
      <c r="AW13" s="6"/>
      <c r="AX13" s="6"/>
      <c r="AY13" s="6" t="s">
        <v>372</v>
      </c>
      <c r="AZ13" s="6"/>
      <c r="BA13" s="6"/>
      <c r="BB13" s="6"/>
      <c r="BC13" s="6"/>
      <c r="BD13" s="6"/>
      <c r="BE13" s="102"/>
      <c r="BF13" s="6"/>
      <c r="BG13" s="6"/>
      <c r="BH13" s="6"/>
      <c r="BI13" s="101"/>
      <c r="BJ13" s="103"/>
      <c r="BK13" s="103"/>
      <c r="BL13" s="103"/>
      <c r="BM13" s="100"/>
      <c r="BN13" s="104">
        <v>40.405320000000003</v>
      </c>
      <c r="BO13" s="104">
        <v>-116.51761999999999</v>
      </c>
      <c r="BP13" s="6">
        <v>540931</v>
      </c>
      <c r="BQ13" s="6">
        <v>4472857</v>
      </c>
      <c r="BR13" s="100" t="s">
        <v>317</v>
      </c>
      <c r="BS13" s="100" t="s">
        <v>68</v>
      </c>
      <c r="BT13" s="100" t="s">
        <v>288</v>
      </c>
      <c r="BU13" s="100" t="s">
        <v>289</v>
      </c>
      <c r="BV13" s="100" t="s">
        <v>290</v>
      </c>
      <c r="BW13" s="100" t="s">
        <v>291</v>
      </c>
      <c r="BX13" s="100"/>
      <c r="BY13" s="100"/>
      <c r="BZ13" s="100"/>
      <c r="CA13" s="100"/>
      <c r="CB13" s="100"/>
      <c r="CC13" s="100"/>
      <c r="CD13" s="100"/>
      <c r="CE13" s="100"/>
      <c r="CF13" s="100"/>
      <c r="CG13" s="100"/>
      <c r="CH13" s="100"/>
      <c r="CI13" s="100"/>
      <c r="CJ13" s="100"/>
      <c r="CK13" s="100"/>
      <c r="CL13" s="6"/>
      <c r="CM13" s="100"/>
      <c r="CN13" s="100"/>
      <c r="CO13" s="105"/>
      <c r="CP13" s="105"/>
      <c r="CQ13" s="105"/>
      <c r="CR13" s="6"/>
      <c r="CS13" s="6"/>
      <c r="CT13" s="6"/>
      <c r="CU13" s="6"/>
      <c r="CV13" s="6"/>
      <c r="CW13" s="105"/>
      <c r="CX13" s="106"/>
      <c r="CY13" s="100"/>
      <c r="CZ13" s="100"/>
      <c r="DA13" s="100"/>
      <c r="DB13" s="100"/>
      <c r="DC13" s="100"/>
      <c r="DD13" s="106"/>
      <c r="DE13" s="104"/>
      <c r="DF13" s="106"/>
      <c r="DG13" s="100"/>
      <c r="DH13" s="100"/>
      <c r="DI13" s="100"/>
      <c r="DJ13" s="100"/>
      <c r="DK13" s="106"/>
      <c r="DL13" s="106"/>
      <c r="DM13" s="106"/>
      <c r="DN13" s="100"/>
      <c r="DO13" s="100"/>
      <c r="DP13" s="103"/>
      <c r="DQ13" s="100"/>
      <c r="DR13" s="100"/>
      <c r="DS13" s="100"/>
      <c r="DT13" s="106"/>
      <c r="DU13" s="100"/>
      <c r="DV13" s="100"/>
      <c r="DW13" s="106"/>
      <c r="DX13" s="106"/>
      <c r="DY13" s="107"/>
      <c r="DZ13" s="100"/>
      <c r="EA13" s="106"/>
      <c r="EB13" s="106"/>
      <c r="EC13" s="106"/>
      <c r="ED13" s="106"/>
      <c r="EE13" s="100"/>
      <c r="EF13" s="6"/>
    </row>
    <row r="14" spans="1:142" x14ac:dyDescent="0.25">
      <c r="A14" s="115" t="s">
        <v>313</v>
      </c>
      <c r="B14" s="6"/>
      <c r="C14" s="108">
        <v>31048</v>
      </c>
      <c r="D14" s="100" t="s">
        <v>397</v>
      </c>
      <c r="E14" s="6">
        <v>541041</v>
      </c>
      <c r="F14" s="6">
        <v>4472883</v>
      </c>
      <c r="G14" s="6"/>
      <c r="H14" s="109">
        <v>37</v>
      </c>
      <c r="I14" s="110"/>
      <c r="J14" s="111"/>
      <c r="K14" s="112"/>
      <c r="L14" s="109"/>
      <c r="M14" s="109"/>
      <c r="N14" s="109"/>
      <c r="O14" s="109"/>
      <c r="P14" s="113"/>
      <c r="Q14" s="114"/>
      <c r="R14" s="109"/>
      <c r="S14" s="114"/>
      <c r="T14" s="109"/>
      <c r="U14" s="109"/>
      <c r="V14" s="109"/>
      <c r="W14" s="111"/>
      <c r="X14" s="110"/>
      <c r="Y14" s="105"/>
      <c r="Z14" s="106"/>
      <c r="AA14" s="106"/>
      <c r="AB14" s="105"/>
      <c r="AC14" s="105"/>
      <c r="AD14" s="106"/>
      <c r="AE14" s="106"/>
      <c r="AF14" s="100"/>
      <c r="AG14" s="100"/>
      <c r="AH14" s="100"/>
      <c r="AI14" s="105"/>
      <c r="AJ14" s="6"/>
      <c r="AK14" s="100" t="s">
        <v>314</v>
      </c>
      <c r="AL14" s="100" t="s">
        <v>392</v>
      </c>
      <c r="AM14" s="6"/>
      <c r="AN14" s="6"/>
      <c r="AO14" s="100" t="s">
        <v>284</v>
      </c>
      <c r="AP14" s="100" t="s">
        <v>304</v>
      </c>
      <c r="AQ14" s="100" t="s">
        <v>28</v>
      </c>
      <c r="AR14" s="100"/>
      <c r="AS14" s="101"/>
      <c r="AT14" s="100" t="s">
        <v>375</v>
      </c>
      <c r="AU14" s="6"/>
      <c r="AV14" s="100"/>
      <c r="AW14" s="6"/>
      <c r="AX14" s="6"/>
      <c r="AY14" s="6" t="s">
        <v>372</v>
      </c>
      <c r="AZ14" s="6"/>
      <c r="BA14" s="6"/>
      <c r="BB14" s="6"/>
      <c r="BC14" s="6"/>
      <c r="BD14" s="6"/>
      <c r="BE14" s="102"/>
      <c r="BF14" s="6"/>
      <c r="BG14" s="6"/>
      <c r="BH14" s="6"/>
      <c r="BI14" s="101"/>
      <c r="BJ14" s="103"/>
      <c r="BK14" s="103"/>
      <c r="BL14" s="103"/>
      <c r="BM14" s="100"/>
      <c r="BN14" s="104">
        <v>40.405549999999998</v>
      </c>
      <c r="BO14" s="104">
        <v>-116.51631999999999</v>
      </c>
      <c r="BP14" s="6">
        <v>541041</v>
      </c>
      <c r="BQ14" s="6">
        <v>4472883</v>
      </c>
      <c r="BR14" s="100" t="s">
        <v>317</v>
      </c>
      <c r="BS14" s="100" t="s">
        <v>68</v>
      </c>
      <c r="BT14" s="100" t="s">
        <v>288</v>
      </c>
      <c r="BU14" s="100" t="s">
        <v>289</v>
      </c>
      <c r="BV14" s="100" t="s">
        <v>290</v>
      </c>
      <c r="BW14" s="100" t="s">
        <v>291</v>
      </c>
      <c r="BX14" s="100"/>
      <c r="BY14" s="100"/>
      <c r="BZ14" s="100"/>
      <c r="CA14" s="100"/>
      <c r="CB14" s="100"/>
      <c r="CC14" s="100"/>
      <c r="CD14" s="100"/>
      <c r="CE14" s="100"/>
      <c r="CF14" s="100"/>
      <c r="CG14" s="100"/>
      <c r="CH14" s="100"/>
      <c r="CI14" s="100"/>
      <c r="CJ14" s="100"/>
      <c r="CK14" s="100"/>
      <c r="CL14" s="6"/>
      <c r="CM14" s="100"/>
      <c r="CN14" s="100"/>
      <c r="CO14" s="105"/>
      <c r="CP14" s="105"/>
      <c r="CQ14" s="105"/>
      <c r="CR14" s="6"/>
      <c r="CS14" s="6"/>
      <c r="CT14" s="6"/>
      <c r="CU14" s="6"/>
      <c r="CV14" s="6"/>
      <c r="CW14" s="105"/>
      <c r="CX14" s="106"/>
      <c r="CY14" s="100"/>
      <c r="CZ14" s="100"/>
      <c r="DA14" s="100"/>
      <c r="DB14" s="100"/>
      <c r="DC14" s="100"/>
      <c r="DD14" s="106"/>
      <c r="DE14" s="104"/>
      <c r="DF14" s="106"/>
      <c r="DG14" s="100"/>
      <c r="DH14" s="100"/>
      <c r="DI14" s="100"/>
      <c r="DJ14" s="100"/>
      <c r="DK14" s="106"/>
      <c r="DL14" s="106"/>
      <c r="DM14" s="106"/>
      <c r="DN14" s="100"/>
      <c r="DO14" s="100"/>
      <c r="DP14" s="103"/>
      <c r="DQ14" s="100"/>
      <c r="DR14" s="100"/>
      <c r="DS14" s="100"/>
      <c r="DT14" s="106"/>
      <c r="DU14" s="100"/>
      <c r="DV14" s="100"/>
      <c r="DW14" s="106"/>
      <c r="DX14" s="106"/>
      <c r="DY14" s="107"/>
      <c r="DZ14" s="100"/>
      <c r="EA14" s="106"/>
      <c r="EB14" s="106"/>
      <c r="EC14" s="106"/>
      <c r="ED14" s="106"/>
      <c r="EE14" s="100"/>
      <c r="EF14" s="6"/>
    </row>
    <row r="15" spans="1:142" x14ac:dyDescent="0.25">
      <c r="A15" s="100" t="s">
        <v>398</v>
      </c>
      <c r="B15" s="6"/>
      <c r="C15" s="108">
        <v>39646</v>
      </c>
      <c r="D15" s="100" t="s">
        <v>399</v>
      </c>
      <c r="E15" s="6">
        <v>553850</v>
      </c>
      <c r="F15" s="6">
        <v>4466940</v>
      </c>
      <c r="G15" s="6"/>
      <c r="H15" s="109">
        <v>9.6</v>
      </c>
      <c r="I15" s="110"/>
      <c r="J15" s="111"/>
      <c r="K15" s="112"/>
      <c r="L15" s="109"/>
      <c r="M15" s="109"/>
      <c r="N15" s="109"/>
      <c r="O15" s="109"/>
      <c r="P15" s="113"/>
      <c r="Q15" s="114"/>
      <c r="R15" s="109"/>
      <c r="S15" s="114"/>
      <c r="T15" s="109"/>
      <c r="U15" s="109"/>
      <c r="V15" s="109"/>
      <c r="W15" s="111"/>
      <c r="X15" s="110"/>
      <c r="Y15" s="105"/>
      <c r="Z15" s="106"/>
      <c r="AA15" s="106"/>
      <c r="AB15" s="105"/>
      <c r="AC15" s="105"/>
      <c r="AD15" s="106"/>
      <c r="AE15" s="106"/>
      <c r="AF15" s="100"/>
      <c r="AG15" s="100"/>
      <c r="AH15" s="100"/>
      <c r="AI15" s="105"/>
      <c r="AJ15" s="6"/>
      <c r="AK15" s="100" t="s">
        <v>68</v>
      </c>
      <c r="AL15" s="100" t="s">
        <v>400</v>
      </c>
      <c r="AM15" s="6"/>
      <c r="AN15" s="6"/>
      <c r="AO15" s="100" t="s">
        <v>385</v>
      </c>
      <c r="AP15" s="100" t="s">
        <v>76</v>
      </c>
      <c r="AQ15" s="100" t="s">
        <v>28</v>
      </c>
      <c r="AR15" s="100" t="s">
        <v>401</v>
      </c>
      <c r="AS15" s="101"/>
      <c r="AT15" s="100" t="s">
        <v>342</v>
      </c>
      <c r="AU15" s="6"/>
      <c r="AV15" s="100"/>
      <c r="AW15" s="6"/>
      <c r="AX15" s="6"/>
      <c r="AY15" s="6" t="s">
        <v>372</v>
      </c>
      <c r="AZ15" s="6"/>
      <c r="BA15" s="6"/>
      <c r="BB15" s="6"/>
      <c r="BC15" s="6"/>
      <c r="BD15" s="6"/>
      <c r="BE15" s="102"/>
      <c r="BF15" s="6"/>
      <c r="BG15" s="6"/>
      <c r="BH15" s="6"/>
      <c r="BI15" s="101"/>
      <c r="BJ15" s="103"/>
      <c r="BK15" s="103"/>
      <c r="BL15" s="103"/>
      <c r="BM15" s="100"/>
      <c r="BN15" s="104">
        <v>40.351280000000003</v>
      </c>
      <c r="BO15" s="104">
        <v>-116.36587</v>
      </c>
      <c r="BP15" s="6">
        <v>553850</v>
      </c>
      <c r="BQ15" s="6">
        <v>4466940</v>
      </c>
      <c r="BR15" s="100" t="s">
        <v>287</v>
      </c>
      <c r="BS15" s="100" t="s">
        <v>68</v>
      </c>
      <c r="BT15" s="100" t="s">
        <v>288</v>
      </c>
      <c r="BU15" s="100" t="s">
        <v>289</v>
      </c>
      <c r="BV15" s="100" t="s">
        <v>290</v>
      </c>
      <c r="BW15" s="100" t="s">
        <v>291</v>
      </c>
      <c r="BX15" s="100"/>
      <c r="BY15" s="100"/>
      <c r="BZ15" s="100"/>
      <c r="CA15" s="100"/>
      <c r="CB15" s="100"/>
      <c r="CC15" s="100"/>
      <c r="CD15" s="100"/>
      <c r="CE15" s="100"/>
      <c r="CF15" s="100"/>
      <c r="CG15" s="100"/>
      <c r="CH15" s="100"/>
      <c r="CI15" s="100"/>
      <c r="CJ15" s="100"/>
      <c r="CK15" s="100"/>
      <c r="CL15" s="6"/>
      <c r="CM15" s="100"/>
      <c r="CN15" s="100"/>
      <c r="CO15" s="105"/>
      <c r="CP15" s="105"/>
      <c r="CQ15" s="105"/>
      <c r="CR15" s="6"/>
      <c r="CS15" s="6"/>
      <c r="CT15" s="6"/>
      <c r="CU15" s="6"/>
      <c r="CV15" s="6"/>
      <c r="CW15" s="105"/>
      <c r="CX15" s="106"/>
      <c r="CY15" s="100"/>
      <c r="CZ15" s="100"/>
      <c r="DA15" s="100"/>
      <c r="DB15" s="100"/>
      <c r="DC15" s="100"/>
      <c r="DD15" s="106"/>
      <c r="DE15" s="104"/>
      <c r="DF15" s="106"/>
      <c r="DG15" s="100"/>
      <c r="DH15" s="100"/>
      <c r="DI15" s="100"/>
      <c r="DJ15" s="100"/>
      <c r="DK15" s="106"/>
      <c r="DL15" s="106"/>
      <c r="DM15" s="106"/>
      <c r="DN15" s="100"/>
      <c r="DO15" s="100"/>
      <c r="DP15" s="103"/>
      <c r="DQ15" s="100"/>
      <c r="DR15" s="100"/>
      <c r="DS15" s="100"/>
      <c r="DT15" s="106"/>
      <c r="DU15" s="100"/>
      <c r="DV15" s="100"/>
      <c r="DW15" s="106"/>
      <c r="DX15" s="106"/>
      <c r="DY15" s="107"/>
      <c r="DZ15" s="100"/>
      <c r="EA15" s="106"/>
      <c r="EB15" s="106"/>
      <c r="EC15" s="106"/>
      <c r="ED15" s="106"/>
      <c r="EE15" s="100"/>
      <c r="EF15" s="6"/>
    </row>
    <row r="16" spans="1:142" x14ac:dyDescent="0.25">
      <c r="A16" s="100" t="s">
        <v>398</v>
      </c>
      <c r="B16" s="6"/>
      <c r="C16" s="108">
        <v>39646</v>
      </c>
      <c r="D16" s="100" t="s">
        <v>402</v>
      </c>
      <c r="E16" s="6">
        <v>564882</v>
      </c>
      <c r="F16" s="6">
        <v>4484095</v>
      </c>
      <c r="G16" s="6"/>
      <c r="H16" s="109">
        <v>12.7</v>
      </c>
      <c r="I16" s="110"/>
      <c r="J16" s="111"/>
      <c r="K16" s="112"/>
      <c r="L16" s="109"/>
      <c r="M16" s="109"/>
      <c r="N16" s="109"/>
      <c r="O16" s="109"/>
      <c r="P16" s="113"/>
      <c r="Q16" s="114"/>
      <c r="R16" s="109"/>
      <c r="S16" s="114"/>
      <c r="T16" s="109"/>
      <c r="U16" s="109"/>
      <c r="V16" s="109"/>
      <c r="W16" s="111"/>
      <c r="X16" s="110"/>
      <c r="Y16" s="105"/>
      <c r="Z16" s="106"/>
      <c r="AA16" s="106"/>
      <c r="AB16" s="105"/>
      <c r="AC16" s="105"/>
      <c r="AD16" s="106"/>
      <c r="AE16" s="106"/>
      <c r="AF16" s="100"/>
      <c r="AG16" s="100"/>
      <c r="AH16" s="100"/>
      <c r="AI16" s="105"/>
      <c r="AJ16" s="6"/>
      <c r="AK16" s="100" t="s">
        <v>68</v>
      </c>
      <c r="AL16" s="100" t="s">
        <v>403</v>
      </c>
      <c r="AM16" s="6"/>
      <c r="AN16" s="6"/>
      <c r="AO16" s="100" t="s">
        <v>385</v>
      </c>
      <c r="AP16" s="100" t="s">
        <v>76</v>
      </c>
      <c r="AQ16" s="100" t="s">
        <v>28</v>
      </c>
      <c r="AR16" s="100" t="s">
        <v>401</v>
      </c>
      <c r="AS16" s="101"/>
      <c r="AT16" s="100" t="s">
        <v>342</v>
      </c>
      <c r="AU16" s="6"/>
      <c r="AV16" s="100"/>
      <c r="AW16" s="6"/>
      <c r="AX16" s="6"/>
      <c r="AY16" s="6" t="s">
        <v>372</v>
      </c>
      <c r="AZ16" s="6"/>
      <c r="BA16" s="6"/>
      <c r="BB16" s="6"/>
      <c r="BC16" s="6"/>
      <c r="BD16" s="6"/>
      <c r="BE16" s="102"/>
      <c r="BF16" s="6"/>
      <c r="BG16" s="6"/>
      <c r="BH16" s="6"/>
      <c r="BI16" s="101"/>
      <c r="BJ16" s="103"/>
      <c r="BK16" s="103"/>
      <c r="BL16" s="103"/>
      <c r="BM16" s="100"/>
      <c r="BN16" s="104">
        <v>40.505040000000001</v>
      </c>
      <c r="BO16" s="104">
        <v>-116.23423</v>
      </c>
      <c r="BP16" s="6">
        <v>564882</v>
      </c>
      <c r="BQ16" s="6">
        <v>4484095</v>
      </c>
      <c r="BR16" s="100" t="s">
        <v>287</v>
      </c>
      <c r="BS16" s="100" t="s">
        <v>68</v>
      </c>
      <c r="BT16" s="100" t="s">
        <v>288</v>
      </c>
      <c r="BU16" s="100" t="s">
        <v>289</v>
      </c>
      <c r="BV16" s="100" t="s">
        <v>290</v>
      </c>
      <c r="BW16" s="100" t="s">
        <v>291</v>
      </c>
      <c r="BX16" s="100"/>
      <c r="BY16" s="100"/>
      <c r="BZ16" s="100"/>
      <c r="CA16" s="100"/>
      <c r="CB16" s="100"/>
      <c r="CC16" s="100"/>
      <c r="CD16" s="100"/>
      <c r="CE16" s="100"/>
      <c r="CF16" s="100"/>
      <c r="CG16" s="100"/>
      <c r="CH16" s="100"/>
      <c r="CI16" s="100"/>
      <c r="CJ16" s="100"/>
      <c r="CK16" s="100"/>
      <c r="CL16" s="6"/>
      <c r="CM16" s="100"/>
      <c r="CN16" s="100"/>
      <c r="CO16" s="105"/>
      <c r="CP16" s="105"/>
      <c r="CQ16" s="105"/>
      <c r="CR16" s="6"/>
      <c r="CS16" s="6"/>
      <c r="CT16" s="6"/>
      <c r="CU16" s="6"/>
      <c r="CV16" s="6"/>
      <c r="CW16" s="105"/>
      <c r="CX16" s="106"/>
      <c r="CY16" s="100"/>
      <c r="CZ16" s="100"/>
      <c r="DA16" s="100"/>
      <c r="DB16" s="100"/>
      <c r="DC16" s="100"/>
      <c r="DD16" s="106"/>
      <c r="DE16" s="104"/>
      <c r="DF16" s="106"/>
      <c r="DG16" s="100"/>
      <c r="DH16" s="100"/>
      <c r="DI16" s="100"/>
      <c r="DJ16" s="100"/>
      <c r="DK16" s="106"/>
      <c r="DL16" s="106"/>
      <c r="DM16" s="106"/>
      <c r="DN16" s="100"/>
      <c r="DO16" s="100"/>
      <c r="DP16" s="103"/>
      <c r="DQ16" s="100"/>
      <c r="DR16" s="100"/>
      <c r="DS16" s="100"/>
      <c r="DT16" s="106"/>
      <c r="DU16" s="100"/>
      <c r="DV16" s="100"/>
      <c r="DW16" s="106"/>
      <c r="DX16" s="106"/>
      <c r="DY16" s="107"/>
      <c r="DZ16" s="100"/>
      <c r="EA16" s="106"/>
      <c r="EB16" s="106"/>
      <c r="EC16" s="106"/>
      <c r="ED16" s="106"/>
      <c r="EE16" s="100"/>
      <c r="EF16" s="6"/>
    </row>
    <row r="17" spans="1:144" x14ac:dyDescent="0.25">
      <c r="A17" s="100" t="s">
        <v>398</v>
      </c>
      <c r="B17" s="6"/>
      <c r="C17" s="108">
        <v>39646</v>
      </c>
      <c r="D17" s="100" t="s">
        <v>404</v>
      </c>
      <c r="E17" s="6">
        <v>564567</v>
      </c>
      <c r="F17" s="6">
        <v>4482997</v>
      </c>
      <c r="G17" s="6"/>
      <c r="H17" s="109">
        <v>13.6</v>
      </c>
      <c r="I17" s="110"/>
      <c r="J17" s="111"/>
      <c r="K17" s="112"/>
      <c r="L17" s="109"/>
      <c r="M17" s="109"/>
      <c r="N17" s="109"/>
      <c r="O17" s="109"/>
      <c r="P17" s="113"/>
      <c r="Q17" s="114"/>
      <c r="R17" s="109"/>
      <c r="S17" s="114"/>
      <c r="T17" s="109"/>
      <c r="U17" s="109"/>
      <c r="V17" s="109"/>
      <c r="W17" s="111"/>
      <c r="X17" s="110"/>
      <c r="Y17" s="105"/>
      <c r="Z17" s="106"/>
      <c r="AA17" s="106"/>
      <c r="AB17" s="105"/>
      <c r="AC17" s="105"/>
      <c r="AD17" s="106"/>
      <c r="AE17" s="106"/>
      <c r="AF17" s="100"/>
      <c r="AG17" s="100"/>
      <c r="AH17" s="100"/>
      <c r="AI17" s="105"/>
      <c r="AJ17" s="6"/>
      <c r="AK17" s="100" t="s">
        <v>68</v>
      </c>
      <c r="AL17" s="100" t="s">
        <v>405</v>
      </c>
      <c r="AM17" s="6"/>
      <c r="AN17" s="6"/>
      <c r="AO17" s="100" t="s">
        <v>385</v>
      </c>
      <c r="AP17" s="100" t="s">
        <v>76</v>
      </c>
      <c r="AQ17" s="100" t="s">
        <v>28</v>
      </c>
      <c r="AR17" s="100" t="s">
        <v>401</v>
      </c>
      <c r="AS17" s="101"/>
      <c r="AT17" s="100" t="s">
        <v>342</v>
      </c>
      <c r="AU17" s="6"/>
      <c r="AV17" s="100"/>
      <c r="AW17" s="6"/>
      <c r="AX17" s="6"/>
      <c r="AY17" s="6" t="s">
        <v>372</v>
      </c>
      <c r="AZ17" s="6"/>
      <c r="BA17" s="6"/>
      <c r="BB17" s="6"/>
      <c r="BC17" s="6"/>
      <c r="BD17" s="6"/>
      <c r="BE17" s="102"/>
      <c r="BF17" s="6"/>
      <c r="BG17" s="6"/>
      <c r="BH17" s="6"/>
      <c r="BI17" s="101"/>
      <c r="BJ17" s="103"/>
      <c r="BK17" s="103"/>
      <c r="BL17" s="103"/>
      <c r="BM17" s="100"/>
      <c r="BN17" s="104">
        <v>40.495170000000002</v>
      </c>
      <c r="BO17" s="104">
        <v>-116.23806</v>
      </c>
      <c r="BP17" s="6">
        <v>564567</v>
      </c>
      <c r="BQ17" s="6">
        <v>4482997</v>
      </c>
      <c r="BR17" s="100" t="s">
        <v>287</v>
      </c>
      <c r="BS17" s="100" t="s">
        <v>68</v>
      </c>
      <c r="BT17" s="100" t="s">
        <v>288</v>
      </c>
      <c r="BU17" s="100" t="s">
        <v>289</v>
      </c>
      <c r="BV17" s="100" t="s">
        <v>290</v>
      </c>
      <c r="BW17" s="100" t="s">
        <v>291</v>
      </c>
      <c r="BX17" s="100"/>
      <c r="BY17" s="100"/>
      <c r="BZ17" s="100"/>
      <c r="CA17" s="100"/>
      <c r="CB17" s="100"/>
      <c r="CC17" s="100"/>
      <c r="CD17" s="100"/>
      <c r="CE17" s="100"/>
      <c r="CF17" s="100"/>
      <c r="CG17" s="100"/>
      <c r="CH17" s="100"/>
      <c r="CI17" s="100"/>
      <c r="CJ17" s="100"/>
      <c r="CK17" s="100"/>
      <c r="CL17" s="6"/>
      <c r="CM17" s="100"/>
      <c r="CN17" s="100"/>
      <c r="CO17" s="105"/>
      <c r="CP17" s="105"/>
      <c r="CQ17" s="105"/>
      <c r="CR17" s="6"/>
      <c r="CS17" s="6"/>
      <c r="CT17" s="6"/>
      <c r="CU17" s="6"/>
      <c r="CV17" s="6"/>
      <c r="CW17" s="105"/>
      <c r="CX17" s="106"/>
      <c r="CY17" s="100"/>
      <c r="CZ17" s="100"/>
      <c r="DA17" s="100"/>
      <c r="DB17" s="100"/>
      <c r="DC17" s="100"/>
      <c r="DD17" s="106"/>
      <c r="DE17" s="104"/>
      <c r="DF17" s="106"/>
      <c r="DG17" s="100"/>
      <c r="DH17" s="100"/>
      <c r="DI17" s="100"/>
      <c r="DJ17" s="100"/>
      <c r="DK17" s="106"/>
      <c r="DL17" s="106"/>
      <c r="DM17" s="106"/>
      <c r="DN17" s="100"/>
      <c r="DO17" s="100"/>
      <c r="DP17" s="103"/>
      <c r="DQ17" s="100"/>
      <c r="DR17" s="100"/>
      <c r="DS17" s="100"/>
      <c r="DT17" s="106"/>
      <c r="DU17" s="100"/>
      <c r="DV17" s="100"/>
      <c r="DW17" s="106"/>
      <c r="DX17" s="106"/>
      <c r="DY17" s="107"/>
      <c r="DZ17" s="100"/>
      <c r="EA17" s="106"/>
      <c r="EB17" s="106"/>
      <c r="EC17" s="106"/>
      <c r="ED17" s="106"/>
      <c r="EE17" s="100"/>
      <c r="EF17" s="6"/>
    </row>
    <row r="18" spans="1:144" x14ac:dyDescent="0.25">
      <c r="A18" s="100" t="s">
        <v>398</v>
      </c>
      <c r="B18" s="6"/>
      <c r="C18" s="108">
        <v>39646</v>
      </c>
      <c r="D18" s="100" t="s">
        <v>406</v>
      </c>
      <c r="E18" s="6">
        <v>564662</v>
      </c>
      <c r="F18" s="6">
        <v>4481310</v>
      </c>
      <c r="G18" s="6"/>
      <c r="H18" s="109">
        <v>14.6</v>
      </c>
      <c r="I18" s="110"/>
      <c r="J18" s="111"/>
      <c r="K18" s="112"/>
      <c r="L18" s="109"/>
      <c r="M18" s="109"/>
      <c r="N18" s="109"/>
      <c r="O18" s="109"/>
      <c r="P18" s="113"/>
      <c r="Q18" s="114"/>
      <c r="R18" s="109"/>
      <c r="S18" s="114"/>
      <c r="T18" s="109"/>
      <c r="U18" s="109"/>
      <c r="V18" s="109"/>
      <c r="W18" s="111"/>
      <c r="X18" s="110"/>
      <c r="Y18" s="105"/>
      <c r="Z18" s="106"/>
      <c r="AA18" s="106"/>
      <c r="AB18" s="105"/>
      <c r="AC18" s="105"/>
      <c r="AD18" s="106"/>
      <c r="AE18" s="106"/>
      <c r="AF18" s="100"/>
      <c r="AG18" s="100"/>
      <c r="AH18" s="100"/>
      <c r="AI18" s="105"/>
      <c r="AJ18" s="6"/>
      <c r="AK18" s="100" t="s">
        <v>68</v>
      </c>
      <c r="AL18" s="100" t="s">
        <v>407</v>
      </c>
      <c r="AM18" s="6"/>
      <c r="AN18" s="6"/>
      <c r="AO18" s="100" t="s">
        <v>385</v>
      </c>
      <c r="AP18" s="100" t="s">
        <v>76</v>
      </c>
      <c r="AQ18" s="100" t="s">
        <v>28</v>
      </c>
      <c r="AR18" s="100" t="s">
        <v>401</v>
      </c>
      <c r="AS18" s="101"/>
      <c r="AT18" s="100" t="s">
        <v>342</v>
      </c>
      <c r="AU18" s="6"/>
      <c r="AV18" s="100"/>
      <c r="AW18" s="6"/>
      <c r="AX18" s="6"/>
      <c r="AY18" s="6" t="s">
        <v>372</v>
      </c>
      <c r="AZ18" s="6"/>
      <c r="BA18" s="6"/>
      <c r="BB18" s="6"/>
      <c r="BC18" s="6"/>
      <c r="BD18" s="6"/>
      <c r="BE18" s="102"/>
      <c r="BF18" s="6"/>
      <c r="BG18" s="6"/>
      <c r="BH18" s="6"/>
      <c r="BI18" s="101"/>
      <c r="BJ18" s="103"/>
      <c r="BK18" s="103"/>
      <c r="BL18" s="103"/>
      <c r="BM18" s="100"/>
      <c r="BN18" s="104">
        <v>40.479970000000002</v>
      </c>
      <c r="BO18" s="104">
        <v>-116.2371</v>
      </c>
      <c r="BP18" s="6">
        <v>564662</v>
      </c>
      <c r="BQ18" s="6">
        <v>4481310</v>
      </c>
      <c r="BR18" s="100" t="s">
        <v>287</v>
      </c>
      <c r="BS18" s="100" t="s">
        <v>68</v>
      </c>
      <c r="BT18" s="100" t="s">
        <v>288</v>
      </c>
      <c r="BU18" s="100" t="s">
        <v>289</v>
      </c>
      <c r="BV18" s="100" t="s">
        <v>290</v>
      </c>
      <c r="BW18" s="100" t="s">
        <v>291</v>
      </c>
      <c r="BX18" s="100"/>
      <c r="BY18" s="100"/>
      <c r="BZ18" s="100"/>
      <c r="CA18" s="100"/>
      <c r="CB18" s="100"/>
      <c r="CC18" s="100"/>
      <c r="CD18" s="100"/>
      <c r="CE18" s="100"/>
      <c r="CF18" s="100"/>
      <c r="CG18" s="100"/>
      <c r="CH18" s="100"/>
      <c r="CI18" s="100"/>
      <c r="CJ18" s="100"/>
      <c r="CK18" s="100"/>
      <c r="CL18" s="6"/>
      <c r="CM18" s="100"/>
      <c r="CN18" s="100"/>
      <c r="CO18" s="105"/>
      <c r="CP18" s="105"/>
      <c r="CQ18" s="105"/>
      <c r="CR18" s="6"/>
      <c r="CS18" s="6"/>
      <c r="CT18" s="6"/>
      <c r="CU18" s="6"/>
      <c r="CV18" s="6"/>
      <c r="CW18" s="105"/>
      <c r="CX18" s="106"/>
      <c r="CY18" s="100"/>
      <c r="CZ18" s="100"/>
      <c r="DA18" s="100"/>
      <c r="DB18" s="100"/>
      <c r="DC18" s="100"/>
      <c r="DD18" s="106"/>
      <c r="DE18" s="104"/>
      <c r="DF18" s="106"/>
      <c r="DG18" s="100"/>
      <c r="DH18" s="100"/>
      <c r="DI18" s="100"/>
      <c r="DJ18" s="100"/>
      <c r="DK18" s="106"/>
      <c r="DL18" s="106"/>
      <c r="DM18" s="106"/>
      <c r="DN18" s="100"/>
      <c r="DO18" s="100"/>
      <c r="DP18" s="103"/>
      <c r="DQ18" s="100"/>
      <c r="DR18" s="100"/>
      <c r="DS18" s="100"/>
      <c r="DT18" s="106"/>
      <c r="DU18" s="100"/>
      <c r="DV18" s="100"/>
      <c r="DW18" s="106"/>
      <c r="DX18" s="106"/>
      <c r="DY18" s="107"/>
      <c r="DZ18" s="100"/>
      <c r="EA18" s="106"/>
      <c r="EB18" s="106"/>
      <c r="EC18" s="106"/>
      <c r="ED18" s="106"/>
      <c r="EE18" s="100"/>
      <c r="EF18" s="6"/>
    </row>
    <row r="19" spans="1:144" x14ac:dyDescent="0.25">
      <c r="A19" s="100" t="s">
        <v>398</v>
      </c>
      <c r="B19" s="6"/>
      <c r="C19" s="108">
        <v>39638</v>
      </c>
      <c r="D19" s="100" t="s">
        <v>408</v>
      </c>
      <c r="E19" s="6">
        <v>527463</v>
      </c>
      <c r="F19" s="6">
        <v>4446111</v>
      </c>
      <c r="G19" s="6"/>
      <c r="H19" s="109">
        <v>18.8</v>
      </c>
      <c r="I19" s="110"/>
      <c r="J19" s="111"/>
      <c r="K19" s="112"/>
      <c r="L19" s="109"/>
      <c r="M19" s="109"/>
      <c r="N19" s="109"/>
      <c r="O19" s="109"/>
      <c r="P19" s="113"/>
      <c r="Q19" s="114"/>
      <c r="R19" s="109"/>
      <c r="S19" s="114"/>
      <c r="T19" s="109"/>
      <c r="U19" s="109"/>
      <c r="V19" s="109"/>
      <c r="W19" s="111"/>
      <c r="X19" s="110"/>
      <c r="Y19" s="105"/>
      <c r="Z19" s="106"/>
      <c r="AA19" s="106"/>
      <c r="AB19" s="105"/>
      <c r="AC19" s="105"/>
      <c r="AD19" s="106"/>
      <c r="AE19" s="106"/>
      <c r="AF19" s="100"/>
      <c r="AG19" s="100"/>
      <c r="AH19" s="100"/>
      <c r="AI19" s="105"/>
      <c r="AJ19" s="6"/>
      <c r="AK19" s="100" t="s">
        <v>68</v>
      </c>
      <c r="AL19" s="100"/>
      <c r="AM19" s="6"/>
      <c r="AN19" s="6"/>
      <c r="AO19" s="100" t="s">
        <v>385</v>
      </c>
      <c r="AP19" s="100" t="s">
        <v>76</v>
      </c>
      <c r="AQ19" s="100" t="s">
        <v>28</v>
      </c>
      <c r="AR19" s="116" t="s">
        <v>409</v>
      </c>
      <c r="AS19" s="101"/>
      <c r="AT19" s="100" t="s">
        <v>342</v>
      </c>
      <c r="AU19" s="6"/>
      <c r="AV19" s="100"/>
      <c r="AW19" s="6"/>
      <c r="AX19" s="6"/>
      <c r="AY19" s="6" t="s">
        <v>372</v>
      </c>
      <c r="AZ19" s="6"/>
      <c r="BA19" s="6"/>
      <c r="BB19" s="6"/>
      <c r="BC19" s="6"/>
      <c r="BD19" s="6"/>
      <c r="BE19" s="102"/>
      <c r="BF19" s="6"/>
      <c r="BG19" s="6"/>
      <c r="BH19" s="6"/>
      <c r="BI19" s="101"/>
      <c r="BJ19" s="103"/>
      <c r="BK19" s="103"/>
      <c r="BL19" s="103"/>
      <c r="BM19" s="100"/>
      <c r="BN19" s="104">
        <v>40.164920000000002</v>
      </c>
      <c r="BO19" s="104">
        <v>-116.67748</v>
      </c>
      <c r="BP19" s="6">
        <v>527463</v>
      </c>
      <c r="BQ19" s="6">
        <v>4446111</v>
      </c>
      <c r="BR19" s="100" t="s">
        <v>410</v>
      </c>
      <c r="BS19" s="100" t="s">
        <v>68</v>
      </c>
      <c r="BT19" s="100" t="s">
        <v>288</v>
      </c>
      <c r="BU19" s="100" t="s">
        <v>289</v>
      </c>
      <c r="BV19" s="100" t="s">
        <v>290</v>
      </c>
      <c r="BW19" s="100" t="s">
        <v>291</v>
      </c>
      <c r="BX19" s="100"/>
      <c r="BY19" s="100"/>
      <c r="BZ19" s="100"/>
      <c r="CA19" s="100"/>
      <c r="CB19" s="100"/>
      <c r="CC19" s="100"/>
      <c r="CD19" s="100"/>
      <c r="CE19" s="100"/>
      <c r="CF19" s="100"/>
      <c r="CG19" s="100"/>
      <c r="CH19" s="100"/>
      <c r="CI19" s="100"/>
      <c r="CJ19" s="100"/>
      <c r="CK19" s="100"/>
      <c r="CL19" s="6"/>
      <c r="CM19" s="100"/>
      <c r="CN19" s="100"/>
      <c r="CO19" s="105"/>
      <c r="CP19" s="105"/>
      <c r="CQ19" s="105"/>
      <c r="CR19" s="6"/>
      <c r="CS19" s="6"/>
      <c r="CT19" s="6"/>
      <c r="CU19" s="6"/>
      <c r="CV19" s="6"/>
      <c r="CW19" s="105"/>
      <c r="CX19" s="106"/>
      <c r="CY19" s="100"/>
      <c r="CZ19" s="100"/>
      <c r="DA19" s="100"/>
      <c r="DB19" s="100"/>
      <c r="DC19" s="100"/>
      <c r="DD19" s="106"/>
      <c r="DE19" s="104"/>
      <c r="DF19" s="106"/>
      <c r="DG19" s="100"/>
      <c r="DH19" s="100"/>
      <c r="DI19" s="100"/>
      <c r="DJ19" s="100"/>
      <c r="DK19" s="106"/>
      <c r="DL19" s="106"/>
      <c r="DM19" s="106"/>
      <c r="DN19" s="100"/>
      <c r="DO19" s="100"/>
      <c r="DP19" s="103"/>
      <c r="DQ19" s="100"/>
      <c r="DR19" s="100"/>
      <c r="DS19" s="100"/>
      <c r="DT19" s="106"/>
      <c r="DU19" s="100"/>
      <c r="DV19" s="100"/>
      <c r="DW19" s="106"/>
      <c r="DX19" s="106"/>
      <c r="DY19" s="107"/>
      <c r="DZ19" s="100"/>
      <c r="EA19" s="106"/>
      <c r="EB19" s="106"/>
      <c r="EC19" s="106"/>
      <c r="ED19" s="106"/>
      <c r="EE19" s="100"/>
      <c r="EF19" s="6"/>
    </row>
    <row r="20" spans="1:144" x14ac:dyDescent="0.25">
      <c r="A20" s="100" t="s">
        <v>411</v>
      </c>
      <c r="B20" s="6"/>
      <c r="C20" s="108">
        <v>39646</v>
      </c>
      <c r="D20" s="100" t="s">
        <v>412</v>
      </c>
      <c r="E20" s="6">
        <v>533673</v>
      </c>
      <c r="F20" s="6">
        <v>4458972</v>
      </c>
      <c r="G20" s="6"/>
      <c r="H20" s="109">
        <v>11.7</v>
      </c>
      <c r="I20" s="110"/>
      <c r="J20" s="111"/>
      <c r="K20" s="112"/>
      <c r="L20" s="109"/>
      <c r="M20" s="109"/>
      <c r="N20" s="109"/>
      <c r="O20" s="109"/>
      <c r="P20" s="113"/>
      <c r="Q20" s="114"/>
      <c r="R20" s="109"/>
      <c r="S20" s="114"/>
      <c r="T20" s="109"/>
      <c r="U20" s="109"/>
      <c r="V20" s="109"/>
      <c r="W20" s="111"/>
      <c r="X20" s="110"/>
      <c r="Y20" s="105"/>
      <c r="Z20" s="106"/>
      <c r="AA20" s="106"/>
      <c r="AB20" s="105"/>
      <c r="AC20" s="105"/>
      <c r="AD20" s="106"/>
      <c r="AE20" s="106"/>
      <c r="AF20" s="100"/>
      <c r="AG20" s="100"/>
      <c r="AH20" s="100"/>
      <c r="AI20" s="105"/>
      <c r="AJ20" s="6"/>
      <c r="AK20" s="100" t="s">
        <v>68</v>
      </c>
      <c r="AL20" s="100" t="s">
        <v>413</v>
      </c>
      <c r="AM20" s="6"/>
      <c r="AN20" s="6"/>
      <c r="AO20" s="100" t="s">
        <v>385</v>
      </c>
      <c r="AP20" s="100" t="s">
        <v>76</v>
      </c>
      <c r="AQ20" s="100" t="s">
        <v>12</v>
      </c>
      <c r="AR20" s="100" t="s">
        <v>401</v>
      </c>
      <c r="AS20" s="101"/>
      <c r="AT20" s="100" t="s">
        <v>342</v>
      </c>
      <c r="AU20" s="6"/>
      <c r="AV20" s="100"/>
      <c r="AW20" s="6"/>
      <c r="AX20" s="6"/>
      <c r="AY20" s="6" t="s">
        <v>372</v>
      </c>
      <c r="AZ20" s="6"/>
      <c r="BA20" s="6"/>
      <c r="BB20" s="6"/>
      <c r="BC20" s="6"/>
      <c r="BD20" s="6"/>
      <c r="BE20" s="102"/>
      <c r="BF20" s="6"/>
      <c r="BG20" s="6"/>
      <c r="BH20" s="6"/>
      <c r="BI20" s="101"/>
      <c r="BJ20" s="103"/>
      <c r="BK20" s="103"/>
      <c r="BL20" s="103"/>
      <c r="BM20" s="100"/>
      <c r="BN20" s="104">
        <v>40.280560000000001</v>
      </c>
      <c r="BO20" s="104">
        <v>-116.60388</v>
      </c>
      <c r="BP20" s="6">
        <v>533673</v>
      </c>
      <c r="BQ20" s="6">
        <v>4458972</v>
      </c>
      <c r="BR20" s="100" t="s">
        <v>287</v>
      </c>
      <c r="BS20" s="100" t="s">
        <v>68</v>
      </c>
      <c r="BT20" s="100" t="s">
        <v>288</v>
      </c>
      <c r="BU20" s="100" t="s">
        <v>289</v>
      </c>
      <c r="BV20" s="100" t="s">
        <v>290</v>
      </c>
      <c r="BW20" s="100" t="s">
        <v>291</v>
      </c>
      <c r="BX20" s="100"/>
      <c r="BY20" s="100"/>
      <c r="BZ20" s="100"/>
      <c r="CA20" s="100"/>
      <c r="CB20" s="100"/>
      <c r="CC20" s="100"/>
      <c r="CD20" s="100"/>
      <c r="CE20" s="100"/>
      <c r="CF20" s="100"/>
      <c r="CG20" s="100"/>
      <c r="CH20" s="100"/>
      <c r="CI20" s="100"/>
      <c r="CJ20" s="100"/>
      <c r="CK20" s="100"/>
      <c r="CL20" s="6"/>
      <c r="CM20" s="100"/>
      <c r="CN20" s="100"/>
      <c r="CO20" s="105"/>
      <c r="CP20" s="105"/>
      <c r="CQ20" s="105"/>
      <c r="CR20" s="6"/>
      <c r="CS20" s="6"/>
      <c r="CT20" s="6"/>
      <c r="CU20" s="6"/>
      <c r="CV20" s="6"/>
      <c r="CW20" s="105"/>
      <c r="CX20" s="106"/>
      <c r="CY20" s="100"/>
      <c r="CZ20" s="100"/>
      <c r="DA20" s="100"/>
      <c r="DB20" s="100"/>
      <c r="DC20" s="100"/>
      <c r="DD20" s="106"/>
      <c r="DE20" s="104"/>
      <c r="DF20" s="106"/>
      <c r="DG20" s="100"/>
      <c r="DH20" s="100"/>
      <c r="DI20" s="100"/>
      <c r="DJ20" s="100"/>
      <c r="DK20" s="106"/>
      <c r="DL20" s="106"/>
      <c r="DM20" s="106"/>
      <c r="DN20" s="100"/>
      <c r="DO20" s="100"/>
      <c r="DP20" s="103"/>
      <c r="DQ20" s="100"/>
      <c r="DR20" s="100"/>
      <c r="DS20" s="100"/>
      <c r="DT20" s="106"/>
      <c r="DU20" s="100"/>
      <c r="DV20" s="100"/>
      <c r="DW20" s="106"/>
      <c r="DX20" s="106"/>
      <c r="DY20" s="107"/>
      <c r="DZ20" s="100"/>
      <c r="EA20" s="106"/>
      <c r="EB20" s="106"/>
      <c r="EC20" s="106"/>
      <c r="ED20" s="106"/>
      <c r="EE20" s="100"/>
      <c r="EF20" s="6"/>
    </row>
    <row r="21" spans="1:144" x14ac:dyDescent="0.25">
      <c r="A21" s="100" t="s">
        <v>411</v>
      </c>
      <c r="B21" s="6"/>
      <c r="C21" s="108">
        <v>39646</v>
      </c>
      <c r="D21" s="100" t="s">
        <v>414</v>
      </c>
      <c r="E21" s="6">
        <v>531142</v>
      </c>
      <c r="F21" s="6">
        <v>4455858</v>
      </c>
      <c r="G21" s="6"/>
      <c r="H21" s="109">
        <v>16.100000000000001</v>
      </c>
      <c r="I21" s="110"/>
      <c r="J21" s="111"/>
      <c r="K21" s="112"/>
      <c r="L21" s="109"/>
      <c r="M21" s="109"/>
      <c r="N21" s="109"/>
      <c r="O21" s="109"/>
      <c r="P21" s="113"/>
      <c r="Q21" s="114"/>
      <c r="R21" s="109"/>
      <c r="S21" s="114"/>
      <c r="T21" s="109"/>
      <c r="U21" s="109"/>
      <c r="V21" s="109"/>
      <c r="W21" s="111"/>
      <c r="X21" s="110"/>
      <c r="Y21" s="105"/>
      <c r="Z21" s="106"/>
      <c r="AA21" s="106"/>
      <c r="AB21" s="105"/>
      <c r="AC21" s="105"/>
      <c r="AD21" s="106"/>
      <c r="AE21" s="106"/>
      <c r="AF21" s="100"/>
      <c r="AG21" s="100"/>
      <c r="AH21" s="100"/>
      <c r="AI21" s="105"/>
      <c r="AJ21" s="6"/>
      <c r="AK21" s="100" t="s">
        <v>68</v>
      </c>
      <c r="AL21" s="100" t="s">
        <v>415</v>
      </c>
      <c r="AM21" s="6"/>
      <c r="AN21" s="6"/>
      <c r="AO21" s="100" t="s">
        <v>385</v>
      </c>
      <c r="AP21" s="100" t="s">
        <v>76</v>
      </c>
      <c r="AQ21" s="100" t="s">
        <v>12</v>
      </c>
      <c r="AR21" s="100" t="s">
        <v>401</v>
      </c>
      <c r="AS21" s="101"/>
      <c r="AT21" s="100" t="s">
        <v>342</v>
      </c>
      <c r="AU21" s="6"/>
      <c r="AV21" s="100"/>
      <c r="AW21" s="6"/>
      <c r="AX21" s="6"/>
      <c r="AY21" s="6" t="s">
        <v>372</v>
      </c>
      <c r="AZ21" s="6"/>
      <c r="BA21" s="6"/>
      <c r="BB21" s="6"/>
      <c r="BC21" s="6"/>
      <c r="BD21" s="6"/>
      <c r="BE21" s="102"/>
      <c r="BF21" s="6"/>
      <c r="BG21" s="6"/>
      <c r="BH21" s="6"/>
      <c r="BI21" s="101"/>
      <c r="BJ21" s="103"/>
      <c r="BK21" s="103"/>
      <c r="BL21" s="103"/>
      <c r="BM21" s="100"/>
      <c r="BN21" s="104">
        <v>40.252600000000001</v>
      </c>
      <c r="BO21" s="104">
        <v>-116.63381</v>
      </c>
      <c r="BP21" s="6">
        <v>531142</v>
      </c>
      <c r="BQ21" s="6">
        <v>4455858</v>
      </c>
      <c r="BR21" s="100" t="s">
        <v>416</v>
      </c>
      <c r="BS21" s="100" t="s">
        <v>68</v>
      </c>
      <c r="BT21" s="100" t="s">
        <v>288</v>
      </c>
      <c r="BU21" s="100" t="s">
        <v>289</v>
      </c>
      <c r="BV21" s="100" t="s">
        <v>290</v>
      </c>
      <c r="BW21" s="100" t="s">
        <v>291</v>
      </c>
      <c r="BX21" s="100"/>
      <c r="BY21" s="100"/>
      <c r="BZ21" s="100"/>
      <c r="CA21" s="100"/>
      <c r="CB21" s="100"/>
      <c r="CC21" s="100"/>
      <c r="CD21" s="100"/>
      <c r="CE21" s="100"/>
      <c r="CF21" s="100"/>
      <c r="CG21" s="100"/>
      <c r="CH21" s="100"/>
      <c r="CI21" s="100"/>
      <c r="CJ21" s="100"/>
      <c r="CK21" s="100"/>
      <c r="CL21" s="6"/>
      <c r="CM21" s="100"/>
      <c r="CN21" s="100"/>
      <c r="CO21" s="105"/>
      <c r="CP21" s="105"/>
      <c r="CQ21" s="105"/>
      <c r="CR21" s="6"/>
      <c r="CS21" s="6"/>
      <c r="CT21" s="6"/>
      <c r="CU21" s="6"/>
      <c r="CV21" s="6"/>
      <c r="CW21" s="105"/>
      <c r="CX21" s="106"/>
      <c r="CY21" s="100"/>
      <c r="CZ21" s="100"/>
      <c r="DA21" s="100"/>
      <c r="DB21" s="100"/>
      <c r="DC21" s="100"/>
      <c r="DD21" s="106"/>
      <c r="DE21" s="104"/>
      <c r="DF21" s="106"/>
      <c r="DG21" s="100"/>
      <c r="DH21" s="100"/>
      <c r="DI21" s="100"/>
      <c r="DJ21" s="100"/>
      <c r="DK21" s="106"/>
      <c r="DL21" s="106"/>
      <c r="DM21" s="106"/>
      <c r="DN21" s="100"/>
      <c r="DO21" s="100"/>
      <c r="DP21" s="103"/>
      <c r="DQ21" s="100"/>
      <c r="DR21" s="100"/>
      <c r="DS21" s="100"/>
      <c r="DT21" s="106"/>
      <c r="DU21" s="100"/>
      <c r="DV21" s="100"/>
      <c r="DW21" s="106"/>
      <c r="DX21" s="106"/>
      <c r="DY21" s="107"/>
      <c r="DZ21" s="100"/>
      <c r="EA21" s="106"/>
      <c r="EB21" s="106"/>
      <c r="EC21" s="106"/>
      <c r="ED21" s="106"/>
      <c r="EE21" s="100"/>
      <c r="EF21" s="6"/>
    </row>
    <row r="22" spans="1:144" x14ac:dyDescent="0.25">
      <c r="A22" s="100" t="s">
        <v>411</v>
      </c>
      <c r="B22" s="6"/>
      <c r="C22" s="108">
        <v>39646</v>
      </c>
      <c r="D22" s="100" t="s">
        <v>417</v>
      </c>
      <c r="E22" s="6">
        <v>534261</v>
      </c>
      <c r="F22" s="6">
        <v>4461492</v>
      </c>
      <c r="G22" s="6"/>
      <c r="H22" s="109">
        <v>18.5</v>
      </c>
      <c r="I22" s="110"/>
      <c r="J22" s="111"/>
      <c r="K22" s="112"/>
      <c r="L22" s="109"/>
      <c r="M22" s="109"/>
      <c r="N22" s="109"/>
      <c r="O22" s="109"/>
      <c r="P22" s="113"/>
      <c r="Q22" s="114"/>
      <c r="R22" s="109"/>
      <c r="S22" s="114"/>
      <c r="T22" s="109"/>
      <c r="U22" s="109"/>
      <c r="V22" s="109"/>
      <c r="W22" s="111"/>
      <c r="X22" s="110"/>
      <c r="Y22" s="105"/>
      <c r="Z22" s="106"/>
      <c r="AA22" s="106"/>
      <c r="AB22" s="105"/>
      <c r="AC22" s="105"/>
      <c r="AD22" s="106"/>
      <c r="AE22" s="106"/>
      <c r="AF22" s="100"/>
      <c r="AG22" s="100"/>
      <c r="AH22" s="100"/>
      <c r="AI22" s="105"/>
      <c r="AJ22" s="6"/>
      <c r="AK22" s="100" t="s">
        <v>68</v>
      </c>
      <c r="AL22" s="100" t="s">
        <v>418</v>
      </c>
      <c r="AM22" s="6"/>
      <c r="AN22" s="6"/>
      <c r="AO22" s="100" t="s">
        <v>385</v>
      </c>
      <c r="AP22" s="100" t="s">
        <v>76</v>
      </c>
      <c r="AQ22" s="100" t="s">
        <v>12</v>
      </c>
      <c r="AR22" s="100" t="s">
        <v>401</v>
      </c>
      <c r="AS22" s="101"/>
      <c r="AT22" s="100" t="s">
        <v>342</v>
      </c>
      <c r="AU22" s="6"/>
      <c r="AV22" s="100"/>
      <c r="AW22" s="6"/>
      <c r="AX22" s="6"/>
      <c r="AY22" s="6" t="s">
        <v>372</v>
      </c>
      <c r="AZ22" s="6"/>
      <c r="BA22" s="6"/>
      <c r="BB22" s="6"/>
      <c r="BC22" s="6"/>
      <c r="BD22" s="6"/>
      <c r="BE22" s="102"/>
      <c r="BF22" s="6"/>
      <c r="BG22" s="6"/>
      <c r="BH22" s="6"/>
      <c r="BI22" s="101"/>
      <c r="BJ22" s="103"/>
      <c r="BK22" s="103"/>
      <c r="BL22" s="103"/>
      <c r="BM22" s="100"/>
      <c r="BN22" s="104">
        <v>40.303240000000002</v>
      </c>
      <c r="BO22" s="104">
        <v>-116.59683</v>
      </c>
      <c r="BP22" s="6">
        <v>534261</v>
      </c>
      <c r="BQ22" s="6">
        <v>4461492</v>
      </c>
      <c r="BR22" s="100" t="s">
        <v>416</v>
      </c>
      <c r="BS22" s="100" t="s">
        <v>68</v>
      </c>
      <c r="BT22" s="100" t="s">
        <v>288</v>
      </c>
      <c r="BU22" s="100" t="s">
        <v>289</v>
      </c>
      <c r="BV22" s="100" t="s">
        <v>290</v>
      </c>
      <c r="BW22" s="100" t="s">
        <v>291</v>
      </c>
      <c r="BX22" s="100"/>
      <c r="BY22" s="100"/>
      <c r="BZ22" s="100"/>
      <c r="CA22" s="100"/>
      <c r="CB22" s="100"/>
      <c r="CC22" s="100"/>
      <c r="CD22" s="100"/>
      <c r="CE22" s="100"/>
      <c r="CF22" s="100"/>
      <c r="CG22" s="100"/>
      <c r="CH22" s="100"/>
      <c r="CI22" s="100"/>
      <c r="CJ22" s="100"/>
      <c r="CK22" s="100"/>
      <c r="CL22" s="6"/>
      <c r="CM22" s="100"/>
      <c r="CN22" s="100"/>
      <c r="CO22" s="105"/>
      <c r="CP22" s="105"/>
      <c r="CQ22" s="105"/>
      <c r="CR22" s="6"/>
      <c r="CS22" s="6"/>
      <c r="CT22" s="6"/>
      <c r="CU22" s="6"/>
      <c r="CV22" s="6"/>
      <c r="CW22" s="105"/>
      <c r="CX22" s="106"/>
      <c r="CY22" s="100"/>
      <c r="CZ22" s="100"/>
      <c r="DA22" s="100"/>
      <c r="DB22" s="100"/>
      <c r="DC22" s="100"/>
      <c r="DD22" s="106"/>
      <c r="DE22" s="104"/>
      <c r="DF22" s="106"/>
      <c r="DG22" s="100"/>
      <c r="DH22" s="100"/>
      <c r="DI22" s="100"/>
      <c r="DJ22" s="100"/>
      <c r="DK22" s="106"/>
      <c r="DL22" s="106"/>
      <c r="DM22" s="106"/>
      <c r="DN22" s="100"/>
      <c r="DO22" s="100"/>
      <c r="DP22" s="103"/>
      <c r="DQ22" s="100"/>
      <c r="DR22" s="100"/>
      <c r="DS22" s="100"/>
      <c r="DT22" s="106"/>
      <c r="DU22" s="100"/>
      <c r="DV22" s="100"/>
      <c r="DW22" s="106"/>
      <c r="DX22" s="106"/>
      <c r="DY22" s="107"/>
      <c r="DZ22" s="100"/>
      <c r="EA22" s="106"/>
      <c r="EB22" s="106"/>
      <c r="EC22" s="106"/>
      <c r="ED22" s="106"/>
      <c r="EE22" s="100"/>
      <c r="EF22" s="6"/>
    </row>
    <row r="23" spans="1:144" x14ac:dyDescent="0.25">
      <c r="A23" s="100" t="s">
        <v>419</v>
      </c>
      <c r="B23" s="6"/>
      <c r="C23" s="108">
        <v>39646</v>
      </c>
      <c r="D23" s="100" t="s">
        <v>420</v>
      </c>
      <c r="E23" s="6">
        <v>531655</v>
      </c>
      <c r="F23" s="6">
        <v>4462770</v>
      </c>
      <c r="G23" s="6"/>
      <c r="H23" s="109">
        <v>12.2</v>
      </c>
      <c r="I23" s="110"/>
      <c r="J23" s="111"/>
      <c r="K23" s="112"/>
      <c r="L23" s="109"/>
      <c r="M23" s="109"/>
      <c r="N23" s="109"/>
      <c r="O23" s="109"/>
      <c r="P23" s="113"/>
      <c r="Q23" s="114"/>
      <c r="R23" s="109"/>
      <c r="S23" s="114"/>
      <c r="T23" s="109"/>
      <c r="U23" s="109"/>
      <c r="V23" s="109"/>
      <c r="W23" s="111"/>
      <c r="X23" s="110"/>
      <c r="Y23" s="105"/>
      <c r="Z23" s="106"/>
      <c r="AA23" s="106"/>
      <c r="AB23" s="105"/>
      <c r="AC23" s="105"/>
      <c r="AD23" s="106"/>
      <c r="AE23" s="106"/>
      <c r="AF23" s="100"/>
      <c r="AG23" s="100"/>
      <c r="AH23" s="100"/>
      <c r="AI23" s="105"/>
      <c r="AJ23" s="6"/>
      <c r="AK23" s="100" t="s">
        <v>68</v>
      </c>
      <c r="AL23" s="100" t="s">
        <v>421</v>
      </c>
      <c r="AM23" s="6"/>
      <c r="AN23" s="6"/>
      <c r="AO23" s="100" t="s">
        <v>385</v>
      </c>
      <c r="AP23" s="100" t="s">
        <v>76</v>
      </c>
      <c r="AQ23" s="100" t="s">
        <v>12</v>
      </c>
      <c r="AR23" s="100" t="s">
        <v>401</v>
      </c>
      <c r="AS23" s="101"/>
      <c r="AT23" s="100" t="s">
        <v>342</v>
      </c>
      <c r="AU23" s="6"/>
      <c r="AV23" s="100"/>
      <c r="AW23" s="6"/>
      <c r="AX23" s="6"/>
      <c r="AY23" s="6" t="s">
        <v>372</v>
      </c>
      <c r="AZ23" s="6"/>
      <c r="BA23" s="6"/>
      <c r="BB23" s="6"/>
      <c r="BC23" s="6"/>
      <c r="BD23" s="6"/>
      <c r="BE23" s="102"/>
      <c r="BF23" s="6"/>
      <c r="BG23" s="6"/>
      <c r="BH23" s="6"/>
      <c r="BI23" s="101"/>
      <c r="BJ23" s="103"/>
      <c r="BK23" s="103"/>
      <c r="BL23" s="103"/>
      <c r="BM23" s="100"/>
      <c r="BN23" s="104">
        <v>40.31485</v>
      </c>
      <c r="BO23" s="104">
        <v>-116.62744000000001</v>
      </c>
      <c r="BP23" s="6">
        <v>531655</v>
      </c>
      <c r="BQ23" s="6">
        <v>4462770</v>
      </c>
      <c r="BR23" s="100" t="s">
        <v>416</v>
      </c>
      <c r="BS23" s="100" t="s">
        <v>68</v>
      </c>
      <c r="BT23" s="100" t="s">
        <v>288</v>
      </c>
      <c r="BU23" s="100" t="s">
        <v>289</v>
      </c>
      <c r="BV23" s="100" t="s">
        <v>290</v>
      </c>
      <c r="BW23" s="100" t="s">
        <v>291</v>
      </c>
      <c r="BX23" s="100"/>
      <c r="BY23" s="100"/>
      <c r="BZ23" s="100"/>
      <c r="CA23" s="100"/>
      <c r="CB23" s="100"/>
      <c r="CC23" s="100"/>
      <c r="CD23" s="100"/>
      <c r="CE23" s="100"/>
      <c r="CF23" s="100"/>
      <c r="CG23" s="100"/>
      <c r="CH23" s="100"/>
      <c r="CI23" s="100"/>
      <c r="CJ23" s="100"/>
      <c r="CK23" s="100"/>
      <c r="CL23" s="6"/>
      <c r="CM23" s="100"/>
      <c r="CN23" s="100"/>
      <c r="CO23" s="105"/>
      <c r="CP23" s="105"/>
      <c r="CQ23" s="105"/>
      <c r="CR23" s="6"/>
      <c r="CS23" s="6"/>
      <c r="CT23" s="6"/>
      <c r="CU23" s="6"/>
      <c r="CV23" s="6"/>
      <c r="CW23" s="105"/>
      <c r="CX23" s="106"/>
      <c r="CY23" s="100"/>
      <c r="CZ23" s="100"/>
      <c r="DA23" s="100"/>
      <c r="DB23" s="100"/>
      <c r="DC23" s="100"/>
      <c r="DD23" s="106"/>
      <c r="DE23" s="104"/>
      <c r="DF23" s="106"/>
      <c r="DG23" s="100"/>
      <c r="DH23" s="100"/>
      <c r="DI23" s="100"/>
      <c r="DJ23" s="100"/>
      <c r="DK23" s="106"/>
      <c r="DL23" s="106"/>
      <c r="DM23" s="106"/>
      <c r="DN23" s="100"/>
      <c r="DO23" s="100"/>
      <c r="DP23" s="103"/>
      <c r="DQ23" s="100"/>
      <c r="DR23" s="100"/>
      <c r="DS23" s="100"/>
      <c r="DT23" s="106"/>
      <c r="DU23" s="100"/>
      <c r="DV23" s="100"/>
      <c r="DW23" s="106"/>
      <c r="DX23" s="106"/>
      <c r="DY23" s="107"/>
      <c r="DZ23" s="100"/>
      <c r="EA23" s="106"/>
      <c r="EB23" s="106"/>
      <c r="EC23" s="106"/>
      <c r="ED23" s="106"/>
      <c r="EE23" s="100"/>
      <c r="EF23" s="6"/>
    </row>
    <row r="24" spans="1:144" x14ac:dyDescent="0.25">
      <c r="A24" s="100" t="s">
        <v>422</v>
      </c>
      <c r="B24" s="6"/>
      <c r="C24" s="108">
        <v>39638</v>
      </c>
      <c r="D24" s="100" t="s">
        <v>423</v>
      </c>
      <c r="E24" s="6">
        <v>523058</v>
      </c>
      <c r="F24" s="6">
        <v>4449004</v>
      </c>
      <c r="G24" s="6"/>
      <c r="H24" s="109"/>
      <c r="I24" s="110"/>
      <c r="J24" s="111"/>
      <c r="K24" s="112"/>
      <c r="L24" s="109"/>
      <c r="M24" s="109"/>
      <c r="N24" s="109"/>
      <c r="O24" s="109"/>
      <c r="P24" s="113"/>
      <c r="Q24" s="114"/>
      <c r="R24" s="109"/>
      <c r="S24" s="114"/>
      <c r="T24" s="109"/>
      <c r="U24" s="109"/>
      <c r="V24" s="109"/>
      <c r="W24" s="111"/>
      <c r="X24" s="110"/>
      <c r="Y24" s="105"/>
      <c r="Z24" s="106"/>
      <c r="AA24" s="106"/>
      <c r="AB24" s="105"/>
      <c r="AC24" s="105"/>
      <c r="AD24" s="106"/>
      <c r="AE24" s="106"/>
      <c r="AF24" s="100"/>
      <c r="AG24" s="100"/>
      <c r="AH24" s="100"/>
      <c r="AI24" s="105"/>
      <c r="AJ24" s="6"/>
      <c r="AK24" s="100" t="s">
        <v>68</v>
      </c>
      <c r="AL24" s="100"/>
      <c r="AM24" s="6"/>
      <c r="AN24" s="6"/>
      <c r="AO24" s="100" t="s">
        <v>385</v>
      </c>
      <c r="AP24" s="100" t="s">
        <v>386</v>
      </c>
      <c r="AQ24" s="100" t="s">
        <v>12</v>
      </c>
      <c r="AR24" s="100" t="s">
        <v>424</v>
      </c>
      <c r="AS24" s="101"/>
      <c r="AT24" s="100" t="s">
        <v>342</v>
      </c>
      <c r="AU24" s="6"/>
      <c r="AV24" s="100"/>
      <c r="AW24" s="6"/>
      <c r="AX24" s="6"/>
      <c r="AY24" s="6" t="s">
        <v>372</v>
      </c>
      <c r="AZ24" s="6"/>
      <c r="BA24" s="6"/>
      <c r="BB24" s="6"/>
      <c r="BC24" s="6"/>
      <c r="BD24" s="6"/>
      <c r="BE24" s="102"/>
      <c r="BF24" s="6"/>
      <c r="BG24" s="6"/>
      <c r="BH24" s="6"/>
      <c r="BI24" s="101"/>
      <c r="BJ24" s="103" t="e">
        <f>STDEV([1]UT!#REF!)</f>
        <v>#REF!</v>
      </c>
      <c r="BK24" s="103"/>
      <c r="BL24" s="103" t="e">
        <f>STDEV([1]UT!AP4306:AP4314)</f>
        <v>#DIV/0!</v>
      </c>
      <c r="BM24" s="100"/>
      <c r="BN24" s="104">
        <v>40.191110000000002</v>
      </c>
      <c r="BO24" s="104">
        <v>-116.72911000000001</v>
      </c>
      <c r="BP24" s="6">
        <v>523058</v>
      </c>
      <c r="BQ24" s="6">
        <v>4449004</v>
      </c>
      <c r="BR24" s="100" t="s">
        <v>425</v>
      </c>
      <c r="BS24" s="100" t="s">
        <v>68</v>
      </c>
      <c r="BT24" s="100" t="s">
        <v>288</v>
      </c>
      <c r="BU24" s="100" t="s">
        <v>289</v>
      </c>
      <c r="BV24" s="100" t="s">
        <v>290</v>
      </c>
      <c r="BW24" s="100" t="s">
        <v>291</v>
      </c>
      <c r="BX24" s="100"/>
      <c r="BY24" s="100"/>
      <c r="BZ24" s="100"/>
      <c r="CA24" s="100"/>
      <c r="CB24" s="100"/>
      <c r="CC24" s="100"/>
      <c r="CD24" s="100"/>
      <c r="CE24" s="100"/>
      <c r="CF24" s="100"/>
      <c r="CG24" s="100"/>
      <c r="CH24" s="100"/>
      <c r="CI24" s="100"/>
      <c r="CJ24" s="100"/>
      <c r="CK24" s="100"/>
      <c r="CL24" s="6"/>
      <c r="CM24" s="100"/>
      <c r="CN24" s="100"/>
      <c r="CO24" s="105"/>
      <c r="CP24" s="105"/>
      <c r="CQ24" s="105"/>
      <c r="CR24" s="6"/>
      <c r="CS24" s="6"/>
      <c r="CT24" s="6"/>
      <c r="CU24" s="6"/>
      <c r="CV24" s="6"/>
      <c r="CW24" s="105"/>
      <c r="CX24" s="106"/>
      <c r="CY24" s="100"/>
      <c r="CZ24" s="100"/>
      <c r="DA24" s="100"/>
      <c r="DB24" s="100"/>
      <c r="DC24" s="100"/>
      <c r="DD24" s="106"/>
      <c r="DE24" s="104"/>
      <c r="DF24" s="106"/>
      <c r="DG24" s="100"/>
      <c r="DH24" s="100"/>
      <c r="DI24" s="100"/>
      <c r="DJ24" s="100"/>
      <c r="DK24" s="106"/>
      <c r="DL24" s="106"/>
      <c r="DM24" s="106"/>
      <c r="DN24" s="100"/>
      <c r="DO24" s="100"/>
      <c r="DP24" s="103"/>
      <c r="DQ24" s="100"/>
      <c r="DR24" s="100"/>
      <c r="DS24" s="100"/>
      <c r="DT24" s="106"/>
      <c r="DU24" s="100"/>
      <c r="DV24" s="100"/>
      <c r="DW24" s="106"/>
      <c r="DX24" s="106"/>
      <c r="DY24" s="107"/>
      <c r="DZ24" s="100"/>
      <c r="EA24" s="106"/>
      <c r="EB24" s="106"/>
      <c r="EC24" s="106"/>
      <c r="ED24" s="106"/>
      <c r="EE24" s="100"/>
      <c r="EF24" s="6"/>
    </row>
    <row r="25" spans="1:144" x14ac:dyDescent="0.25">
      <c r="A25" s="100" t="s">
        <v>302</v>
      </c>
      <c r="B25" s="6"/>
      <c r="C25" s="108">
        <v>24838</v>
      </c>
      <c r="D25" s="100"/>
      <c r="E25" s="6">
        <v>548071</v>
      </c>
      <c r="F25" s="6">
        <v>4462992</v>
      </c>
      <c r="G25" s="6"/>
      <c r="H25" s="109">
        <v>85.5</v>
      </c>
      <c r="I25" s="110"/>
      <c r="J25" s="111"/>
      <c r="K25" s="112"/>
      <c r="L25" s="109"/>
      <c r="M25" s="109"/>
      <c r="N25" s="109"/>
      <c r="O25" s="109"/>
      <c r="P25" s="113"/>
      <c r="Q25" s="114"/>
      <c r="R25" s="109"/>
      <c r="S25" s="114"/>
      <c r="T25" s="109"/>
      <c r="U25" s="109"/>
      <c r="V25" s="109"/>
      <c r="W25" s="111"/>
      <c r="X25" s="110"/>
      <c r="Y25" s="105"/>
      <c r="Z25" s="106"/>
      <c r="AA25" s="106"/>
      <c r="AB25" s="105"/>
      <c r="AC25" s="105"/>
      <c r="AD25" s="106"/>
      <c r="AE25" s="106"/>
      <c r="AF25" s="100"/>
      <c r="AG25" s="100"/>
      <c r="AH25" s="100"/>
      <c r="AI25" s="105"/>
      <c r="AJ25" s="6"/>
      <c r="AK25" s="100" t="s">
        <v>282</v>
      </c>
      <c r="AL25" s="100" t="s">
        <v>303</v>
      </c>
      <c r="AM25" s="6"/>
      <c r="AN25" s="6"/>
      <c r="AO25" s="100" t="s">
        <v>284</v>
      </c>
      <c r="AP25" s="100" t="s">
        <v>304</v>
      </c>
      <c r="AQ25" s="100" t="s">
        <v>28</v>
      </c>
      <c r="AR25" s="100"/>
      <c r="AS25" s="101"/>
      <c r="AT25" s="100" t="s">
        <v>426</v>
      </c>
      <c r="AU25" s="6"/>
      <c r="AV25" s="100"/>
      <c r="AW25" s="6"/>
      <c r="AX25" s="6"/>
      <c r="AY25" s="6" t="s">
        <v>372</v>
      </c>
      <c r="AZ25" s="6"/>
      <c r="BA25" s="6"/>
      <c r="BB25" s="6"/>
      <c r="BC25" s="6"/>
      <c r="BD25" s="6"/>
      <c r="BE25" s="102"/>
      <c r="BF25" s="6"/>
      <c r="BG25" s="6"/>
      <c r="BH25" s="6"/>
      <c r="BI25" s="101"/>
      <c r="BJ25" s="103"/>
      <c r="BK25" s="103"/>
      <c r="BL25" s="103"/>
      <c r="BM25" s="100"/>
      <c r="BN25" s="104">
        <v>40.316070000000003</v>
      </c>
      <c r="BO25" s="104">
        <v>-116.43422</v>
      </c>
      <c r="BP25" s="6">
        <v>548071</v>
      </c>
      <c r="BQ25" s="6">
        <v>4462992</v>
      </c>
      <c r="BR25" s="100" t="s">
        <v>305</v>
      </c>
      <c r="BS25" s="100" t="s">
        <v>68</v>
      </c>
      <c r="BT25" s="100" t="s">
        <v>288</v>
      </c>
      <c r="BU25" s="100" t="s">
        <v>289</v>
      </c>
      <c r="BV25" s="100" t="s">
        <v>290</v>
      </c>
      <c r="BW25" s="100" t="s">
        <v>291</v>
      </c>
      <c r="BX25" s="100" t="s">
        <v>373</v>
      </c>
      <c r="BY25" s="100">
        <v>147.80000000000001</v>
      </c>
      <c r="BZ25" s="100" t="s">
        <v>427</v>
      </c>
      <c r="CA25" s="100"/>
      <c r="CB25" s="100"/>
      <c r="CC25" s="100"/>
      <c r="CD25" s="100"/>
      <c r="CE25" s="100"/>
      <c r="CF25" s="100">
        <v>0</v>
      </c>
      <c r="CG25" s="100"/>
      <c r="CH25" s="100"/>
      <c r="CI25" s="100"/>
      <c r="CJ25" s="100"/>
      <c r="CK25" s="100"/>
      <c r="CL25" s="6"/>
      <c r="CM25" s="100"/>
      <c r="CN25" s="100"/>
      <c r="CO25" s="105"/>
      <c r="CP25" s="105"/>
      <c r="CQ25" s="105"/>
      <c r="CR25" s="6"/>
      <c r="CS25" s="6"/>
      <c r="CT25" s="6"/>
      <c r="CU25" s="6"/>
      <c r="CV25" s="6"/>
      <c r="CW25" s="105"/>
      <c r="CX25" s="106"/>
      <c r="CY25" s="100"/>
      <c r="CZ25" s="100"/>
      <c r="DA25" s="100"/>
      <c r="DB25" s="100"/>
      <c r="DC25" s="100"/>
      <c r="DD25" s="106"/>
      <c r="DE25" s="104"/>
      <c r="DF25" s="106"/>
      <c r="DG25" s="100"/>
      <c r="DH25" s="100"/>
      <c r="DI25" s="100"/>
      <c r="DJ25" s="100"/>
      <c r="DK25" s="106"/>
      <c r="DL25" s="106"/>
      <c r="DM25" s="106"/>
      <c r="DN25" s="100"/>
      <c r="DO25" s="100"/>
      <c r="DP25" s="103"/>
      <c r="DQ25" s="100"/>
      <c r="DR25" s="100"/>
      <c r="DS25" s="100"/>
      <c r="DT25" s="106"/>
      <c r="DU25" s="100"/>
      <c r="DV25" s="100"/>
      <c r="DW25" s="106"/>
      <c r="DX25" s="106"/>
      <c r="DY25" s="107"/>
      <c r="DZ25" s="100"/>
      <c r="EA25" s="106"/>
      <c r="EB25" s="106"/>
      <c r="EC25" s="106"/>
      <c r="ED25" s="106"/>
      <c r="EE25" s="100"/>
      <c r="EF25" s="6"/>
    </row>
    <row r="26" spans="1:144" s="90" customFormat="1" x14ac:dyDescent="0.25">
      <c r="A26" s="100" t="s">
        <v>313</v>
      </c>
      <c r="B26" s="6"/>
      <c r="C26" s="108">
        <v>31048</v>
      </c>
      <c r="D26" s="100" t="s">
        <v>428</v>
      </c>
      <c r="E26" s="6">
        <v>540772</v>
      </c>
      <c r="F26" s="6">
        <v>4472492</v>
      </c>
      <c r="G26" s="6"/>
      <c r="H26" s="109">
        <v>37</v>
      </c>
      <c r="I26" s="110"/>
      <c r="J26" s="111"/>
      <c r="K26" s="112"/>
      <c r="L26" s="109"/>
      <c r="M26" s="109"/>
      <c r="N26" s="109"/>
      <c r="O26" s="109"/>
      <c r="P26" s="113"/>
      <c r="Q26" s="114"/>
      <c r="R26" s="109"/>
      <c r="S26" s="114"/>
      <c r="T26" s="109"/>
      <c r="U26" s="109"/>
      <c r="V26" s="109"/>
      <c r="W26" s="111"/>
      <c r="X26" s="110"/>
      <c r="Y26" s="105"/>
      <c r="Z26" s="106"/>
      <c r="AA26" s="106"/>
      <c r="AB26" s="105"/>
      <c r="AC26" s="105"/>
      <c r="AD26" s="106"/>
      <c r="AE26" s="106"/>
      <c r="AF26" s="100"/>
      <c r="AG26" s="100"/>
      <c r="AH26" s="100"/>
      <c r="AI26" s="105"/>
      <c r="AJ26" s="6"/>
      <c r="AK26" s="100" t="s">
        <v>314</v>
      </c>
      <c r="AL26" s="100" t="s">
        <v>392</v>
      </c>
      <c r="AM26" s="6"/>
      <c r="AN26" s="6"/>
      <c r="AO26" s="100" t="s">
        <v>284</v>
      </c>
      <c r="AP26" s="100" t="s">
        <v>304</v>
      </c>
      <c r="AQ26" s="100" t="s">
        <v>28</v>
      </c>
      <c r="AR26" s="100"/>
      <c r="AS26" s="101"/>
      <c r="AT26" s="100" t="s">
        <v>375</v>
      </c>
      <c r="AU26" s="6"/>
      <c r="AV26" s="100"/>
      <c r="AW26" s="6"/>
      <c r="AX26" s="6"/>
      <c r="AY26" s="6" t="s">
        <v>372</v>
      </c>
      <c r="AZ26" s="6"/>
      <c r="BA26" s="6"/>
      <c r="BB26" s="6"/>
      <c r="BC26" s="6"/>
      <c r="BD26" s="6"/>
      <c r="BE26" s="102"/>
      <c r="BF26" s="6"/>
      <c r="BG26" s="6"/>
      <c r="BH26" s="6"/>
      <c r="BI26" s="101"/>
      <c r="BJ26" s="103"/>
      <c r="BK26" s="103"/>
      <c r="BL26" s="103"/>
      <c r="BM26" s="100"/>
      <c r="BN26" s="104">
        <v>40.40204</v>
      </c>
      <c r="BO26" s="104">
        <v>-116.51952</v>
      </c>
      <c r="BP26" s="6">
        <v>540772</v>
      </c>
      <c r="BQ26" s="6">
        <v>4472492</v>
      </c>
      <c r="BR26" s="100" t="s">
        <v>317</v>
      </c>
      <c r="BS26" s="100" t="s">
        <v>68</v>
      </c>
      <c r="BT26" s="100" t="s">
        <v>288</v>
      </c>
      <c r="BU26" s="100" t="s">
        <v>289</v>
      </c>
      <c r="BV26" s="100" t="s">
        <v>290</v>
      </c>
      <c r="BW26" s="100" t="s">
        <v>291</v>
      </c>
      <c r="BX26" s="100"/>
      <c r="BY26" s="100"/>
      <c r="BZ26" s="100"/>
      <c r="CA26" s="100"/>
      <c r="CB26" s="100"/>
      <c r="CC26" s="100"/>
      <c r="CD26" s="100"/>
      <c r="CE26" s="100"/>
      <c r="CF26" s="100"/>
      <c r="CG26" s="100"/>
      <c r="CH26" s="100"/>
      <c r="CI26" s="100"/>
      <c r="CJ26" s="100"/>
      <c r="CK26" s="100"/>
      <c r="CL26" s="6"/>
      <c r="CM26" s="100"/>
      <c r="CN26" s="100"/>
      <c r="CO26" s="105"/>
      <c r="CP26" s="105"/>
      <c r="CQ26" s="105"/>
      <c r="CR26" s="6"/>
      <c r="CS26" s="6"/>
      <c r="CT26" s="6"/>
      <c r="CU26" s="6"/>
      <c r="CV26" s="6"/>
      <c r="CW26" s="105"/>
      <c r="CX26" s="106"/>
      <c r="CY26" s="100"/>
      <c r="CZ26" s="100"/>
      <c r="DA26" s="100"/>
      <c r="DB26" s="100"/>
      <c r="DC26" s="100"/>
      <c r="DD26" s="106"/>
      <c r="DE26" s="104"/>
      <c r="DF26" s="106"/>
      <c r="DG26" s="100"/>
      <c r="DH26" s="100"/>
      <c r="DI26" s="100"/>
      <c r="DJ26" s="100"/>
      <c r="DK26" s="106"/>
      <c r="DL26" s="106"/>
      <c r="DM26" s="106"/>
      <c r="DN26" s="100"/>
      <c r="DO26" s="100"/>
      <c r="DP26" s="103"/>
      <c r="DQ26" s="100"/>
      <c r="DR26" s="100"/>
      <c r="DS26" s="100"/>
      <c r="DT26" s="106"/>
      <c r="DU26" s="100"/>
      <c r="DV26" s="100"/>
      <c r="DW26" s="106"/>
      <c r="DX26" s="106"/>
      <c r="DY26" s="107"/>
      <c r="DZ26" s="100"/>
      <c r="EA26" s="106"/>
      <c r="EB26" s="106"/>
      <c r="EC26" s="106"/>
      <c r="ED26" s="106"/>
      <c r="EE26" s="100"/>
      <c r="EF26" s="6"/>
      <c r="EG26"/>
      <c r="EH26"/>
      <c r="EI26"/>
      <c r="EJ26"/>
      <c r="EK26"/>
      <c r="EL26"/>
      <c r="EM26"/>
      <c r="EN26"/>
    </row>
    <row r="27" spans="1:144" s="90" customFormat="1" x14ac:dyDescent="0.25">
      <c r="A27" s="100" t="s">
        <v>313</v>
      </c>
      <c r="B27" s="6"/>
      <c r="C27" s="108">
        <v>31048</v>
      </c>
      <c r="D27" s="100" t="s">
        <v>429</v>
      </c>
      <c r="E27" s="6">
        <v>541823</v>
      </c>
      <c r="F27" s="6">
        <v>4474241</v>
      </c>
      <c r="G27" s="6"/>
      <c r="H27" s="109">
        <v>51.1</v>
      </c>
      <c r="I27" s="110"/>
      <c r="J27" s="111"/>
      <c r="K27" s="112"/>
      <c r="L27" s="109"/>
      <c r="M27" s="109"/>
      <c r="N27" s="109"/>
      <c r="O27" s="109"/>
      <c r="P27" s="113"/>
      <c r="Q27" s="114"/>
      <c r="R27" s="109"/>
      <c r="S27" s="114"/>
      <c r="T27" s="109"/>
      <c r="U27" s="109"/>
      <c r="V27" s="109"/>
      <c r="W27" s="111"/>
      <c r="X27" s="110"/>
      <c r="Y27" s="105"/>
      <c r="Z27" s="106"/>
      <c r="AA27" s="106"/>
      <c r="AB27" s="105"/>
      <c r="AC27" s="105"/>
      <c r="AD27" s="106"/>
      <c r="AE27" s="106"/>
      <c r="AF27" s="100"/>
      <c r="AG27" s="100"/>
      <c r="AH27" s="100"/>
      <c r="AI27" s="105"/>
      <c r="AJ27" s="6"/>
      <c r="AK27" s="100" t="s">
        <v>314</v>
      </c>
      <c r="AL27" s="100" t="s">
        <v>354</v>
      </c>
      <c r="AM27" s="6"/>
      <c r="AN27" s="6"/>
      <c r="AO27" s="100" t="s">
        <v>284</v>
      </c>
      <c r="AP27" s="100" t="s">
        <v>304</v>
      </c>
      <c r="AQ27" s="100" t="s">
        <v>28</v>
      </c>
      <c r="AR27" s="100"/>
      <c r="AS27" s="101"/>
      <c r="AT27" s="100" t="s">
        <v>375</v>
      </c>
      <c r="AU27" s="6"/>
      <c r="AV27" s="100"/>
      <c r="AW27" s="6"/>
      <c r="AX27" s="6"/>
      <c r="AY27" s="6" t="s">
        <v>372</v>
      </c>
      <c r="AZ27" s="6"/>
      <c r="BA27" s="6"/>
      <c r="BB27" s="6"/>
      <c r="BC27" s="6"/>
      <c r="BD27" s="6"/>
      <c r="BE27" s="102"/>
      <c r="BF27" s="6"/>
      <c r="BG27" s="6"/>
      <c r="BH27" s="6"/>
      <c r="BI27" s="101"/>
      <c r="BJ27" s="103"/>
      <c r="BK27" s="103"/>
      <c r="BL27" s="103"/>
      <c r="BM27" s="100"/>
      <c r="BN27" s="104">
        <v>40.417749999999998</v>
      </c>
      <c r="BO27" s="104">
        <v>-116.50702</v>
      </c>
      <c r="BP27" s="6">
        <v>541823</v>
      </c>
      <c r="BQ27" s="6">
        <v>4474241</v>
      </c>
      <c r="BR27" s="100" t="s">
        <v>317</v>
      </c>
      <c r="BS27" s="100" t="s">
        <v>68</v>
      </c>
      <c r="BT27" s="100" t="s">
        <v>288</v>
      </c>
      <c r="BU27" s="100" t="s">
        <v>289</v>
      </c>
      <c r="BV27" s="100" t="s">
        <v>290</v>
      </c>
      <c r="BW27" s="100" t="s">
        <v>291</v>
      </c>
      <c r="BX27" s="100"/>
      <c r="BY27" s="100"/>
      <c r="BZ27" s="100"/>
      <c r="CA27" s="100"/>
      <c r="CB27" s="100"/>
      <c r="CC27" s="100"/>
      <c r="CD27" s="100"/>
      <c r="CE27" s="100"/>
      <c r="CF27" s="100"/>
      <c r="CG27" s="100"/>
      <c r="CH27" s="100"/>
      <c r="CI27" s="100"/>
      <c r="CJ27" s="100"/>
      <c r="CK27" s="100"/>
      <c r="CL27" s="6"/>
      <c r="CM27" s="100"/>
      <c r="CN27" s="100"/>
      <c r="CO27" s="105"/>
      <c r="CP27" s="105"/>
      <c r="CQ27" s="105"/>
      <c r="CR27" s="6"/>
      <c r="CS27" s="6"/>
      <c r="CT27" s="6"/>
      <c r="CU27" s="6"/>
      <c r="CV27" s="6"/>
      <c r="CW27" s="105"/>
      <c r="CX27" s="106"/>
      <c r="CY27" s="100"/>
      <c r="CZ27" s="100"/>
      <c r="DA27" s="100"/>
      <c r="DB27" s="100"/>
      <c r="DC27" s="100"/>
      <c r="DD27" s="106"/>
      <c r="DE27" s="104"/>
      <c r="DF27" s="106"/>
      <c r="DG27" s="100"/>
      <c r="DH27" s="100"/>
      <c r="DI27" s="100"/>
      <c r="DJ27" s="100"/>
      <c r="DK27" s="106"/>
      <c r="DL27" s="106"/>
      <c r="DM27" s="106"/>
      <c r="DN27" s="100"/>
      <c r="DO27" s="100"/>
      <c r="DP27" s="103"/>
      <c r="DQ27" s="100"/>
      <c r="DR27" s="100"/>
      <c r="DS27" s="100"/>
      <c r="DT27" s="106"/>
      <c r="DU27" s="100"/>
      <c r="DV27" s="100"/>
      <c r="DW27" s="106"/>
      <c r="DX27" s="106"/>
      <c r="DY27" s="107"/>
      <c r="DZ27" s="100"/>
      <c r="EA27" s="106"/>
      <c r="EB27" s="106"/>
      <c r="EC27" s="106"/>
      <c r="ED27" s="106"/>
      <c r="EE27" s="100"/>
      <c r="EF27" s="6"/>
      <c r="EG27"/>
      <c r="EH27"/>
      <c r="EI27"/>
      <c r="EJ27"/>
      <c r="EK27"/>
      <c r="EL27"/>
      <c r="EM27"/>
      <c r="EN27"/>
    </row>
    <row r="28" spans="1:144" s="90" customFormat="1" x14ac:dyDescent="0.25">
      <c r="A28" s="100" t="s">
        <v>313</v>
      </c>
      <c r="B28" s="6"/>
      <c r="C28" s="108"/>
      <c r="D28" s="100"/>
      <c r="E28" s="6">
        <v>541823</v>
      </c>
      <c r="F28" s="6">
        <v>4474241</v>
      </c>
      <c r="G28" s="6"/>
      <c r="H28" s="109">
        <v>51.1</v>
      </c>
      <c r="I28" s="110"/>
      <c r="J28" s="111"/>
      <c r="K28" s="112"/>
      <c r="L28" s="109"/>
      <c r="M28" s="109"/>
      <c r="N28" s="109"/>
      <c r="O28" s="109"/>
      <c r="P28" s="113"/>
      <c r="Q28" s="114"/>
      <c r="R28" s="109"/>
      <c r="S28" s="114"/>
      <c r="T28" s="109"/>
      <c r="U28" s="109"/>
      <c r="V28" s="109"/>
      <c r="W28" s="111"/>
      <c r="X28" s="110"/>
      <c r="Y28" s="105"/>
      <c r="Z28" s="106"/>
      <c r="AA28" s="106"/>
      <c r="AB28" s="105"/>
      <c r="AC28" s="105"/>
      <c r="AD28" s="106"/>
      <c r="AE28" s="106"/>
      <c r="AF28" s="100"/>
      <c r="AG28" s="100"/>
      <c r="AH28" s="100"/>
      <c r="AI28" s="105"/>
      <c r="AJ28" s="6"/>
      <c r="AK28" s="100" t="s">
        <v>314</v>
      </c>
      <c r="AL28" s="100" t="s">
        <v>430</v>
      </c>
      <c r="AM28" s="6"/>
      <c r="AN28" s="6"/>
      <c r="AO28" s="100" t="s">
        <v>284</v>
      </c>
      <c r="AP28" s="100" t="s">
        <v>304</v>
      </c>
      <c r="AQ28" s="100" t="s">
        <v>28</v>
      </c>
      <c r="AR28" s="100"/>
      <c r="AS28" s="101"/>
      <c r="AT28" s="100" t="s">
        <v>431</v>
      </c>
      <c r="AU28" s="6"/>
      <c r="AV28" s="100"/>
      <c r="AW28" s="6"/>
      <c r="AX28" s="6"/>
      <c r="AY28" s="6" t="s">
        <v>372</v>
      </c>
      <c r="AZ28" s="6"/>
      <c r="BA28" s="6"/>
      <c r="BB28" s="6"/>
      <c r="BC28" s="6"/>
      <c r="BD28" s="6"/>
      <c r="BE28" s="102"/>
      <c r="BF28" s="6"/>
      <c r="BG28" s="6"/>
      <c r="BH28" s="6"/>
      <c r="BI28" s="101"/>
      <c r="BJ28" s="103"/>
      <c r="BK28" s="103"/>
      <c r="BL28" s="103"/>
      <c r="BM28" s="100"/>
      <c r="BN28" s="104">
        <v>40.417749999999998</v>
      </c>
      <c r="BO28" s="104">
        <v>-116.50702</v>
      </c>
      <c r="BP28" s="6">
        <v>541823</v>
      </c>
      <c r="BQ28" s="6">
        <v>4474241</v>
      </c>
      <c r="BR28" s="100" t="s">
        <v>317</v>
      </c>
      <c r="BS28" s="100" t="s">
        <v>68</v>
      </c>
      <c r="BT28" s="100" t="s">
        <v>288</v>
      </c>
      <c r="BU28" s="100" t="s">
        <v>289</v>
      </c>
      <c r="BV28" s="100" t="s">
        <v>290</v>
      </c>
      <c r="BW28" s="100" t="s">
        <v>291</v>
      </c>
      <c r="BX28" s="100" t="s">
        <v>432</v>
      </c>
      <c r="BY28" s="100"/>
      <c r="BZ28" s="100"/>
      <c r="CA28" s="100"/>
      <c r="CB28" s="100"/>
      <c r="CC28" s="100"/>
      <c r="CD28" s="100"/>
      <c r="CE28" s="100"/>
      <c r="CF28" s="100">
        <v>0</v>
      </c>
      <c r="CG28" s="100"/>
      <c r="CH28" s="100"/>
      <c r="CI28" s="100"/>
      <c r="CJ28" s="100"/>
      <c r="CK28" s="100"/>
      <c r="CL28" s="6"/>
      <c r="CM28" s="100"/>
      <c r="CN28" s="100"/>
      <c r="CO28" s="105"/>
      <c r="CP28" s="105"/>
      <c r="CQ28" s="105"/>
      <c r="CR28" s="6"/>
      <c r="CS28" s="6"/>
      <c r="CT28" s="6"/>
      <c r="CU28" s="6"/>
      <c r="CV28" s="6"/>
      <c r="CW28" s="105"/>
      <c r="CX28" s="106"/>
      <c r="CY28" s="100"/>
      <c r="CZ28" s="100"/>
      <c r="DA28" s="100"/>
      <c r="DB28" s="100"/>
      <c r="DC28" s="100"/>
      <c r="DD28" s="106"/>
      <c r="DE28" s="104"/>
      <c r="DF28" s="106"/>
      <c r="DG28" s="100"/>
      <c r="DH28" s="100"/>
      <c r="DI28" s="100"/>
      <c r="DJ28" s="100"/>
      <c r="DK28" s="106"/>
      <c r="DL28" s="106"/>
      <c r="DM28" s="106"/>
      <c r="DN28" s="100"/>
      <c r="DO28" s="100"/>
      <c r="DP28" s="103"/>
      <c r="DQ28" s="100"/>
      <c r="DR28" s="100"/>
      <c r="DS28" s="100"/>
      <c r="DT28" s="106"/>
      <c r="DU28" s="100"/>
      <c r="DV28" s="100"/>
      <c r="DW28" s="106"/>
      <c r="DX28" s="106"/>
      <c r="DY28" s="107"/>
      <c r="DZ28" s="100"/>
      <c r="EA28" s="106"/>
      <c r="EB28" s="106"/>
      <c r="EC28" s="106"/>
      <c r="ED28" s="106"/>
      <c r="EE28" s="100"/>
      <c r="EF28" s="6"/>
      <c r="EG28"/>
      <c r="EH28"/>
      <c r="EI28"/>
      <c r="EJ28"/>
      <c r="EK28"/>
      <c r="EL28"/>
      <c r="EM28"/>
      <c r="EN28"/>
    </row>
    <row r="29" spans="1:144" s="90" customFormat="1" x14ac:dyDescent="0.25">
      <c r="A29" s="100" t="s">
        <v>313</v>
      </c>
      <c r="B29" s="6"/>
      <c r="C29" s="108">
        <v>24691</v>
      </c>
      <c r="D29" s="100"/>
      <c r="E29" s="6">
        <v>541823</v>
      </c>
      <c r="F29" s="6">
        <v>4474241</v>
      </c>
      <c r="G29" s="6"/>
      <c r="H29" s="109">
        <v>51.1</v>
      </c>
      <c r="I29" s="110"/>
      <c r="J29" s="111"/>
      <c r="K29" s="112">
        <v>0.12</v>
      </c>
      <c r="L29" s="109"/>
      <c r="M29" s="109"/>
      <c r="N29" s="109"/>
      <c r="O29" s="109"/>
      <c r="P29" s="113"/>
      <c r="Q29" s="114"/>
      <c r="R29" s="109"/>
      <c r="S29" s="114"/>
      <c r="T29" s="109"/>
      <c r="U29" s="109"/>
      <c r="V29" s="109"/>
      <c r="W29" s="111"/>
      <c r="X29" s="110"/>
      <c r="Y29" s="105"/>
      <c r="Z29" s="106"/>
      <c r="AA29" s="106"/>
      <c r="AB29" s="105"/>
      <c r="AC29" s="105"/>
      <c r="AD29" s="106"/>
      <c r="AE29" s="106"/>
      <c r="AF29" s="100"/>
      <c r="AG29" s="100"/>
      <c r="AH29" s="100"/>
      <c r="AI29" s="105"/>
      <c r="AJ29" s="6"/>
      <c r="AK29" s="100" t="s">
        <v>314</v>
      </c>
      <c r="AL29" s="100" t="s">
        <v>337</v>
      </c>
      <c r="AM29" s="6"/>
      <c r="AN29" s="6"/>
      <c r="AO29" s="100" t="s">
        <v>284</v>
      </c>
      <c r="AP29" s="100" t="s">
        <v>304</v>
      </c>
      <c r="AQ29" s="100" t="s">
        <v>28</v>
      </c>
      <c r="AR29" s="100"/>
      <c r="AS29" s="101"/>
      <c r="AT29" s="100" t="s">
        <v>431</v>
      </c>
      <c r="AU29" s="6"/>
      <c r="AV29" s="100"/>
      <c r="AW29" s="6"/>
      <c r="AX29" s="6"/>
      <c r="AY29" s="6" t="s">
        <v>372</v>
      </c>
      <c r="AZ29" s="6"/>
      <c r="BA29" s="6"/>
      <c r="BB29" s="6"/>
      <c r="BC29" s="6"/>
      <c r="BD29" s="6"/>
      <c r="BE29" s="102"/>
      <c r="BF29" s="6"/>
      <c r="BG29" s="6"/>
      <c r="BH29" s="6"/>
      <c r="BI29" s="101"/>
      <c r="BJ29" s="103"/>
      <c r="BK29" s="103"/>
      <c r="BL29" s="103"/>
      <c r="BM29" s="100"/>
      <c r="BN29" s="104">
        <v>40.417749999999998</v>
      </c>
      <c r="BO29" s="104">
        <v>-116.50702</v>
      </c>
      <c r="BP29" s="6">
        <v>541823</v>
      </c>
      <c r="BQ29" s="6">
        <v>4474241</v>
      </c>
      <c r="BR29" s="100" t="s">
        <v>317</v>
      </c>
      <c r="BS29" s="100" t="s">
        <v>68</v>
      </c>
      <c r="BT29" s="100" t="s">
        <v>288</v>
      </c>
      <c r="BU29" s="100" t="s">
        <v>289</v>
      </c>
      <c r="BV29" s="100" t="s">
        <v>290</v>
      </c>
      <c r="BW29" s="100" t="s">
        <v>291</v>
      </c>
      <c r="BX29" s="100" t="s">
        <v>432</v>
      </c>
      <c r="BY29" s="100">
        <v>152</v>
      </c>
      <c r="BZ29" s="100" t="s">
        <v>427</v>
      </c>
      <c r="CA29" s="100"/>
      <c r="CB29" s="100"/>
      <c r="CC29" s="100"/>
      <c r="CD29" s="100"/>
      <c r="CE29" s="100"/>
      <c r="CF29" s="100">
        <v>0</v>
      </c>
      <c r="CG29" s="100"/>
      <c r="CH29" s="100">
        <v>0.12</v>
      </c>
      <c r="CI29" s="100"/>
      <c r="CJ29" s="100"/>
      <c r="CK29" s="100"/>
      <c r="CL29" s="6"/>
      <c r="CM29" s="100"/>
      <c r="CN29" s="100"/>
      <c r="CO29" s="105"/>
      <c r="CP29" s="105"/>
      <c r="CQ29" s="105"/>
      <c r="CR29" s="6"/>
      <c r="CS29" s="6"/>
      <c r="CT29" s="6"/>
      <c r="CU29" s="6"/>
      <c r="CV29" s="6"/>
      <c r="CW29" s="105"/>
      <c r="CX29" s="106"/>
      <c r="CY29" s="100"/>
      <c r="CZ29" s="100"/>
      <c r="DA29" s="100"/>
      <c r="DB29" s="100"/>
      <c r="DC29" s="100"/>
      <c r="DD29" s="106"/>
      <c r="DE29" s="104"/>
      <c r="DF29" s="106"/>
      <c r="DG29" s="100"/>
      <c r="DH29" s="100"/>
      <c r="DI29" s="100"/>
      <c r="DJ29" s="100"/>
      <c r="DK29" s="106"/>
      <c r="DL29" s="106"/>
      <c r="DM29" s="106"/>
      <c r="DN29" s="100"/>
      <c r="DO29" s="100"/>
      <c r="DP29" s="103"/>
      <c r="DQ29" s="100"/>
      <c r="DR29" s="100"/>
      <c r="DS29" s="100"/>
      <c r="DT29" s="106"/>
      <c r="DU29" s="100"/>
      <c r="DV29" s="100"/>
      <c r="DW29" s="106"/>
      <c r="DX29" s="106"/>
      <c r="DY29" s="107"/>
      <c r="DZ29" s="100"/>
      <c r="EA29" s="106"/>
      <c r="EB29" s="106"/>
      <c r="EC29" s="106"/>
      <c r="ED29" s="106"/>
      <c r="EE29" s="100"/>
      <c r="EF29" s="6"/>
      <c r="EG29"/>
      <c r="EH29"/>
      <c r="EI29"/>
      <c r="EJ29"/>
      <c r="EK29"/>
      <c r="EL29"/>
      <c r="EM29"/>
      <c r="EN29"/>
    </row>
    <row r="30" spans="1:144" s="90" customFormat="1" x14ac:dyDescent="0.25">
      <c r="A30" s="100" t="s">
        <v>313</v>
      </c>
      <c r="B30" s="6"/>
      <c r="C30" s="108">
        <v>12808</v>
      </c>
      <c r="D30" s="100"/>
      <c r="E30" s="6">
        <v>541215</v>
      </c>
      <c r="F30" s="6">
        <v>4473183</v>
      </c>
      <c r="G30" s="6"/>
      <c r="H30" s="109">
        <v>57.7</v>
      </c>
      <c r="I30" s="110"/>
      <c r="J30" s="111"/>
      <c r="K30" s="112"/>
      <c r="L30" s="109"/>
      <c r="M30" s="109"/>
      <c r="N30" s="109"/>
      <c r="O30" s="109"/>
      <c r="P30" s="113"/>
      <c r="Q30" s="114"/>
      <c r="R30" s="109"/>
      <c r="S30" s="114"/>
      <c r="T30" s="109"/>
      <c r="U30" s="109"/>
      <c r="V30" s="109"/>
      <c r="W30" s="111"/>
      <c r="X30" s="110"/>
      <c r="Y30" s="105"/>
      <c r="Z30" s="106"/>
      <c r="AA30" s="106"/>
      <c r="AB30" s="105"/>
      <c r="AC30" s="105"/>
      <c r="AD30" s="106"/>
      <c r="AE30" s="106"/>
      <c r="AF30" s="100"/>
      <c r="AG30" s="100"/>
      <c r="AH30" s="100"/>
      <c r="AI30" s="105"/>
      <c r="AJ30" s="6"/>
      <c r="AK30" s="100" t="s">
        <v>314</v>
      </c>
      <c r="AL30" s="100" t="s">
        <v>337</v>
      </c>
      <c r="AM30" s="6"/>
      <c r="AN30" s="6"/>
      <c r="AO30" s="100" t="s">
        <v>284</v>
      </c>
      <c r="AP30" s="100" t="s">
        <v>304</v>
      </c>
      <c r="AQ30" s="100" t="s">
        <v>28</v>
      </c>
      <c r="AR30" s="100"/>
      <c r="AS30" s="101"/>
      <c r="AT30" s="100" t="s">
        <v>431</v>
      </c>
      <c r="AU30" s="6"/>
      <c r="AV30" s="100"/>
      <c r="AW30" s="6"/>
      <c r="AX30" s="6"/>
      <c r="AY30" s="6" t="s">
        <v>372</v>
      </c>
      <c r="AZ30" s="6"/>
      <c r="BA30" s="6"/>
      <c r="BB30" s="6"/>
      <c r="BC30" s="6"/>
      <c r="BD30" s="6"/>
      <c r="BE30" s="102"/>
      <c r="BF30" s="6"/>
      <c r="BG30" s="6"/>
      <c r="BH30" s="6"/>
      <c r="BI30" s="101"/>
      <c r="BJ30" s="103"/>
      <c r="BK30" s="103"/>
      <c r="BL30" s="103"/>
      <c r="BM30" s="100"/>
      <c r="BN30" s="104">
        <v>40.408250000000002</v>
      </c>
      <c r="BO30" s="104">
        <v>-116.51425</v>
      </c>
      <c r="BP30" s="6">
        <v>541215</v>
      </c>
      <c r="BQ30" s="6">
        <v>4473183</v>
      </c>
      <c r="BR30" s="100" t="s">
        <v>317</v>
      </c>
      <c r="BS30" s="100" t="s">
        <v>68</v>
      </c>
      <c r="BT30" s="100" t="s">
        <v>288</v>
      </c>
      <c r="BU30" s="100" t="s">
        <v>289</v>
      </c>
      <c r="BV30" s="100" t="s">
        <v>290</v>
      </c>
      <c r="BW30" s="100" t="s">
        <v>291</v>
      </c>
      <c r="BX30" s="100" t="s">
        <v>432</v>
      </c>
      <c r="BY30" s="100"/>
      <c r="BZ30" s="100"/>
      <c r="CA30" s="100"/>
      <c r="CB30" s="100"/>
      <c r="CC30" s="100"/>
      <c r="CD30" s="100"/>
      <c r="CE30" s="100"/>
      <c r="CF30" s="100">
        <v>0</v>
      </c>
      <c r="CG30" s="100"/>
      <c r="CH30" s="100"/>
      <c r="CI30" s="100"/>
      <c r="CJ30" s="100"/>
      <c r="CK30" s="100"/>
      <c r="CL30" s="6"/>
      <c r="CM30" s="100"/>
      <c r="CN30" s="100"/>
      <c r="CO30" s="105"/>
      <c r="CP30" s="105"/>
      <c r="CQ30" s="105"/>
      <c r="CR30" s="6"/>
      <c r="CS30" s="6"/>
      <c r="CT30" s="6"/>
      <c r="CU30" s="6"/>
      <c r="CV30" s="6"/>
      <c r="CW30" s="105"/>
      <c r="CX30" s="106"/>
      <c r="CY30" s="100"/>
      <c r="CZ30" s="100"/>
      <c r="DA30" s="100"/>
      <c r="DB30" s="100"/>
      <c r="DC30" s="100"/>
      <c r="DD30" s="106"/>
      <c r="DE30" s="104"/>
      <c r="DF30" s="106"/>
      <c r="DG30" s="100"/>
      <c r="DH30" s="100"/>
      <c r="DI30" s="100"/>
      <c r="DJ30" s="100"/>
      <c r="DK30" s="106"/>
      <c r="DL30" s="106"/>
      <c r="DM30" s="106"/>
      <c r="DN30" s="100"/>
      <c r="DO30" s="100"/>
      <c r="DP30" s="103"/>
      <c r="DQ30" s="100"/>
      <c r="DR30" s="100"/>
      <c r="DS30" s="100"/>
      <c r="DT30" s="106"/>
      <c r="DU30" s="100"/>
      <c r="DV30" s="100"/>
      <c r="DW30" s="106"/>
      <c r="DX30" s="106"/>
      <c r="DY30" s="107"/>
      <c r="DZ30" s="100"/>
      <c r="EA30" s="106"/>
      <c r="EB30" s="106"/>
      <c r="EC30" s="106"/>
      <c r="ED30" s="106"/>
      <c r="EE30" s="100"/>
      <c r="EF30" s="6"/>
      <c r="EG30"/>
      <c r="EH30"/>
      <c r="EI30"/>
      <c r="EJ30"/>
      <c r="EK30"/>
      <c r="EL30"/>
      <c r="EM30"/>
    </row>
    <row r="31" spans="1:144" s="90" customFormat="1" x14ac:dyDescent="0.25">
      <c r="A31" s="100" t="s">
        <v>313</v>
      </c>
      <c r="B31" s="6"/>
      <c r="C31" s="108">
        <v>31048</v>
      </c>
      <c r="D31" s="100" t="s">
        <v>433</v>
      </c>
      <c r="E31" s="6">
        <v>540966</v>
      </c>
      <c r="F31" s="6">
        <v>4472658</v>
      </c>
      <c r="G31" s="6"/>
      <c r="H31" s="109">
        <v>60</v>
      </c>
      <c r="I31" s="110"/>
      <c r="J31" s="111"/>
      <c r="K31" s="112"/>
      <c r="L31" s="109"/>
      <c r="M31" s="109"/>
      <c r="N31" s="109"/>
      <c r="O31" s="109"/>
      <c r="P31" s="113"/>
      <c r="Q31" s="114"/>
      <c r="R31" s="109"/>
      <c r="S31" s="114"/>
      <c r="T31" s="109"/>
      <c r="U31" s="109"/>
      <c r="V31" s="109"/>
      <c r="W31" s="111"/>
      <c r="X31" s="110"/>
      <c r="Y31" s="105"/>
      <c r="Z31" s="106"/>
      <c r="AA31" s="106"/>
      <c r="AB31" s="105"/>
      <c r="AC31" s="105"/>
      <c r="AD31" s="106"/>
      <c r="AE31" s="106"/>
      <c r="AF31" s="100"/>
      <c r="AG31" s="100"/>
      <c r="AH31" s="100"/>
      <c r="AI31" s="105"/>
      <c r="AJ31" s="6"/>
      <c r="AK31" s="100" t="s">
        <v>314</v>
      </c>
      <c r="AL31" s="100" t="s">
        <v>315</v>
      </c>
      <c r="AM31" s="6"/>
      <c r="AN31" s="6"/>
      <c r="AO31" s="100" t="s">
        <v>284</v>
      </c>
      <c r="AP31" s="100" t="s">
        <v>304</v>
      </c>
      <c r="AQ31" s="100" t="s">
        <v>28</v>
      </c>
      <c r="AR31" s="100"/>
      <c r="AS31" s="101"/>
      <c r="AT31" s="100" t="s">
        <v>375</v>
      </c>
      <c r="AU31" s="6"/>
      <c r="AV31" s="100"/>
      <c r="AW31" s="6"/>
      <c r="AX31" s="6"/>
      <c r="AY31" s="6" t="s">
        <v>372</v>
      </c>
      <c r="AZ31" s="6"/>
      <c r="BA31" s="6"/>
      <c r="BB31" s="6"/>
      <c r="BC31" s="6"/>
      <c r="BD31" s="6"/>
      <c r="BE31" s="102"/>
      <c r="BF31" s="6"/>
      <c r="BG31" s="6"/>
      <c r="BH31" s="6"/>
      <c r="BI31" s="101"/>
      <c r="BJ31" s="103"/>
      <c r="BK31" s="103"/>
      <c r="BL31" s="103"/>
      <c r="BM31" s="100"/>
      <c r="BN31" s="104">
        <v>40.403530000000003</v>
      </c>
      <c r="BO31" s="104">
        <v>-116.51721999999999</v>
      </c>
      <c r="BP31" s="6">
        <v>540966</v>
      </c>
      <c r="BQ31" s="6">
        <v>4472658</v>
      </c>
      <c r="BR31" s="100" t="s">
        <v>317</v>
      </c>
      <c r="BS31" s="100" t="s">
        <v>68</v>
      </c>
      <c r="BT31" s="100" t="s">
        <v>288</v>
      </c>
      <c r="BU31" s="100" t="s">
        <v>289</v>
      </c>
      <c r="BV31" s="100" t="s">
        <v>290</v>
      </c>
      <c r="BW31" s="100" t="s">
        <v>291</v>
      </c>
      <c r="BX31" s="100"/>
      <c r="BY31" s="100"/>
      <c r="BZ31" s="100"/>
      <c r="CA31" s="100"/>
      <c r="CB31" s="100"/>
      <c r="CC31" s="100"/>
      <c r="CD31" s="100"/>
      <c r="CE31" s="100"/>
      <c r="CF31" s="100"/>
      <c r="CG31" s="100"/>
      <c r="CH31" s="100"/>
      <c r="CI31" s="100"/>
      <c r="CJ31" s="100"/>
      <c r="CK31" s="100"/>
      <c r="CL31" s="6"/>
      <c r="CM31" s="100"/>
      <c r="CN31" s="100"/>
      <c r="CO31" s="105"/>
      <c r="CP31" s="105"/>
      <c r="CQ31" s="105"/>
      <c r="CR31" s="6"/>
      <c r="CS31" s="6"/>
      <c r="CT31" s="6"/>
      <c r="CU31" s="6"/>
      <c r="CV31" s="6"/>
      <c r="CW31" s="105"/>
      <c r="CX31" s="106"/>
      <c r="CY31" s="100"/>
      <c r="CZ31" s="100"/>
      <c r="DA31" s="100"/>
      <c r="DB31" s="100"/>
      <c r="DC31" s="100"/>
      <c r="DD31" s="106"/>
      <c r="DE31" s="104"/>
      <c r="DF31" s="106"/>
      <c r="DG31" s="100"/>
      <c r="DH31" s="100"/>
      <c r="DI31" s="100"/>
      <c r="DJ31" s="100"/>
      <c r="DK31" s="106"/>
      <c r="DL31" s="106"/>
      <c r="DM31" s="106"/>
      <c r="DN31" s="100"/>
      <c r="DO31" s="100"/>
      <c r="DP31" s="103"/>
      <c r="DQ31" s="100"/>
      <c r="DR31" s="100"/>
      <c r="DS31" s="100"/>
      <c r="DT31" s="106"/>
      <c r="DU31" s="100"/>
      <c r="DV31" s="100"/>
      <c r="DW31" s="106"/>
      <c r="DX31" s="106"/>
      <c r="DY31" s="107"/>
      <c r="DZ31" s="100"/>
      <c r="EA31" s="106"/>
      <c r="EB31" s="106"/>
      <c r="EC31" s="106"/>
      <c r="ED31" s="106"/>
      <c r="EE31" s="100"/>
      <c r="EF31" s="6"/>
      <c r="EG31"/>
      <c r="EH31"/>
      <c r="EI31"/>
      <c r="EJ31"/>
      <c r="EK31"/>
      <c r="EL31"/>
      <c r="EM31"/>
    </row>
    <row r="32" spans="1:144" x14ac:dyDescent="0.25">
      <c r="A32" s="100" t="s">
        <v>434</v>
      </c>
      <c r="B32" s="6"/>
      <c r="C32" s="108"/>
      <c r="D32" s="100"/>
      <c r="E32" s="6">
        <v>541360</v>
      </c>
      <c r="F32" s="6">
        <v>4474231</v>
      </c>
      <c r="G32" s="6"/>
      <c r="H32" s="109">
        <v>74.5</v>
      </c>
      <c r="I32" s="110"/>
      <c r="J32" s="111"/>
      <c r="K32" s="112"/>
      <c r="L32" s="109"/>
      <c r="M32" s="109"/>
      <c r="N32" s="109"/>
      <c r="O32" s="109"/>
      <c r="P32" s="113"/>
      <c r="Q32" s="114"/>
      <c r="R32" s="109"/>
      <c r="S32" s="114"/>
      <c r="T32" s="109"/>
      <c r="U32" s="109"/>
      <c r="V32" s="109"/>
      <c r="W32" s="111"/>
      <c r="X32" s="110"/>
      <c r="Y32" s="105"/>
      <c r="Z32" s="106"/>
      <c r="AA32" s="106"/>
      <c r="AB32" s="105"/>
      <c r="AC32" s="105"/>
      <c r="AD32" s="106"/>
      <c r="AE32" s="106"/>
      <c r="AF32" s="100"/>
      <c r="AG32" s="100"/>
      <c r="AH32" s="100"/>
      <c r="AI32" s="105"/>
      <c r="AJ32" s="6">
        <v>125</v>
      </c>
      <c r="AK32" s="100" t="s">
        <v>314</v>
      </c>
      <c r="AL32" s="100" t="s">
        <v>435</v>
      </c>
      <c r="AM32" s="6"/>
      <c r="AN32" s="6"/>
      <c r="AO32" s="100" t="s">
        <v>284</v>
      </c>
      <c r="AP32" s="100" t="s">
        <v>304</v>
      </c>
      <c r="AQ32" s="100" t="s">
        <v>12</v>
      </c>
      <c r="AR32" s="100"/>
      <c r="AS32" s="101"/>
      <c r="AT32" s="100" t="s">
        <v>436</v>
      </c>
      <c r="AU32" s="6"/>
      <c r="AV32" s="100"/>
      <c r="AW32" s="6"/>
      <c r="AX32" s="6"/>
      <c r="AY32" s="6" t="s">
        <v>372</v>
      </c>
      <c r="AZ32" s="6"/>
      <c r="BA32" s="6"/>
      <c r="BB32" s="6"/>
      <c r="BC32" s="6"/>
      <c r="BD32" s="6"/>
      <c r="BE32" s="102"/>
      <c r="BF32" s="6"/>
      <c r="BG32" s="6"/>
      <c r="BH32" s="6"/>
      <c r="BI32" s="101"/>
      <c r="BJ32" s="103"/>
      <c r="BK32" s="103"/>
      <c r="BL32" s="103"/>
      <c r="BM32" s="100"/>
      <c r="BN32" s="104">
        <v>40.417679999999997</v>
      </c>
      <c r="BO32" s="104">
        <v>-116.51246999999999</v>
      </c>
      <c r="BP32" s="6">
        <v>541360</v>
      </c>
      <c r="BQ32" s="6">
        <v>4474231</v>
      </c>
      <c r="BR32" s="100" t="s">
        <v>317</v>
      </c>
      <c r="BS32" s="100" t="s">
        <v>68</v>
      </c>
      <c r="BT32" s="100" t="s">
        <v>288</v>
      </c>
      <c r="BU32" s="100" t="s">
        <v>289</v>
      </c>
      <c r="BV32" s="100" t="s">
        <v>437</v>
      </c>
      <c r="BW32" s="100" t="s">
        <v>438</v>
      </c>
      <c r="BX32" s="100" t="s">
        <v>439</v>
      </c>
      <c r="BY32" s="100">
        <v>125</v>
      </c>
      <c r="BZ32" s="100"/>
      <c r="CA32" s="100"/>
      <c r="CB32" s="100"/>
      <c r="CC32" s="100"/>
      <c r="CD32" s="100"/>
      <c r="CE32" s="100"/>
      <c r="CF32" s="100">
        <v>0</v>
      </c>
      <c r="CG32" s="100"/>
      <c r="CH32" s="100"/>
      <c r="CI32" s="100"/>
      <c r="CJ32" s="100"/>
      <c r="CK32" s="100"/>
      <c r="CL32" s="6"/>
      <c r="CM32" s="100"/>
      <c r="CN32" s="100"/>
      <c r="CO32" s="105"/>
      <c r="CP32" s="105"/>
      <c r="CQ32" s="105"/>
      <c r="CR32" s="6"/>
      <c r="CS32" s="6"/>
      <c r="CT32" s="6"/>
      <c r="CU32" s="6"/>
      <c r="CV32" s="6"/>
      <c r="CW32" s="105"/>
      <c r="CX32" s="106"/>
      <c r="CY32" s="100"/>
      <c r="CZ32" s="100"/>
      <c r="DA32" s="100"/>
      <c r="DB32" s="100"/>
      <c r="DC32" s="100"/>
      <c r="DD32" s="106"/>
      <c r="DE32" s="104"/>
      <c r="DF32" s="106"/>
      <c r="DG32" s="100"/>
      <c r="DH32" s="100"/>
      <c r="DI32" s="100"/>
      <c r="DJ32" s="100"/>
      <c r="DK32" s="106"/>
      <c r="DL32" s="106"/>
      <c r="DM32" s="106"/>
      <c r="DN32" s="100"/>
      <c r="DO32" s="100"/>
      <c r="DP32" s="103"/>
      <c r="DQ32" s="100"/>
      <c r="DR32" s="100"/>
      <c r="DS32" s="100"/>
      <c r="DT32" s="106"/>
      <c r="DU32" s="100"/>
      <c r="DV32" s="100"/>
      <c r="DW32" s="106"/>
      <c r="DX32" s="106"/>
      <c r="DY32" s="107"/>
      <c r="DZ32" s="100"/>
      <c r="EA32" s="106"/>
      <c r="EB32" s="106"/>
      <c r="EC32" s="106"/>
      <c r="ED32" s="106"/>
      <c r="EE32" s="100"/>
      <c r="EF32" s="6"/>
    </row>
    <row r="33" spans="1:136" x14ac:dyDescent="0.25">
      <c r="A33" s="100" t="s">
        <v>434</v>
      </c>
      <c r="B33" s="6"/>
      <c r="C33" s="108"/>
      <c r="D33" s="100"/>
      <c r="E33" s="6">
        <v>541360</v>
      </c>
      <c r="F33" s="6">
        <v>4474231</v>
      </c>
      <c r="G33" s="6"/>
      <c r="H33" s="109">
        <v>151.4</v>
      </c>
      <c r="I33" s="110"/>
      <c r="J33" s="111"/>
      <c r="K33" s="112"/>
      <c r="L33" s="109"/>
      <c r="M33" s="109"/>
      <c r="N33" s="109"/>
      <c r="O33" s="109"/>
      <c r="P33" s="113"/>
      <c r="Q33" s="114"/>
      <c r="R33" s="109"/>
      <c r="S33" s="114"/>
      <c r="T33" s="109"/>
      <c r="U33" s="109"/>
      <c r="V33" s="109"/>
      <c r="W33" s="111"/>
      <c r="X33" s="110"/>
      <c r="Y33" s="105"/>
      <c r="Z33" s="106"/>
      <c r="AA33" s="106"/>
      <c r="AB33" s="105"/>
      <c r="AC33" s="105"/>
      <c r="AD33" s="106"/>
      <c r="AE33" s="106"/>
      <c r="AF33" s="100"/>
      <c r="AG33" s="100"/>
      <c r="AH33" s="100"/>
      <c r="AI33" s="105"/>
      <c r="AJ33" s="6"/>
      <c r="AK33" s="100" t="s">
        <v>314</v>
      </c>
      <c r="AL33" s="100" t="s">
        <v>315</v>
      </c>
      <c r="AM33" s="6"/>
      <c r="AN33" s="6"/>
      <c r="AO33" s="100" t="s">
        <v>284</v>
      </c>
      <c r="AP33" s="100" t="s">
        <v>304</v>
      </c>
      <c r="AQ33" s="100" t="s">
        <v>12</v>
      </c>
      <c r="AR33" s="100"/>
      <c r="AS33" s="101"/>
      <c r="AT33" s="100" t="s">
        <v>440</v>
      </c>
      <c r="AU33" s="6"/>
      <c r="AV33" s="100"/>
      <c r="AW33" s="6"/>
      <c r="AX33" s="6"/>
      <c r="AY33" s="6" t="s">
        <v>372</v>
      </c>
      <c r="AZ33" s="6"/>
      <c r="BA33" s="6"/>
      <c r="BB33" s="6"/>
      <c r="BC33" s="6"/>
      <c r="BD33" s="6"/>
      <c r="BE33" s="102"/>
      <c r="BF33" s="6"/>
      <c r="BG33" s="6"/>
      <c r="BH33" s="6"/>
      <c r="BI33" s="101"/>
      <c r="BJ33" s="103"/>
      <c r="BK33" s="103"/>
      <c r="BL33" s="103"/>
      <c r="BM33" s="100"/>
      <c r="BN33" s="104">
        <v>40.417679999999997</v>
      </c>
      <c r="BO33" s="104">
        <v>-116.51246999999999</v>
      </c>
      <c r="BP33" s="6">
        <v>541360</v>
      </c>
      <c r="BQ33" s="6">
        <v>4474231</v>
      </c>
      <c r="BR33" s="100" t="s">
        <v>317</v>
      </c>
      <c r="BS33" s="100" t="s">
        <v>68</v>
      </c>
      <c r="BT33" s="100" t="s">
        <v>288</v>
      </c>
      <c r="BU33" s="100" t="s">
        <v>289</v>
      </c>
      <c r="BV33" s="100" t="s">
        <v>437</v>
      </c>
      <c r="BW33" s="100" t="s">
        <v>441</v>
      </c>
      <c r="BX33" s="100" t="s">
        <v>318</v>
      </c>
      <c r="BY33" s="100"/>
      <c r="BZ33" s="100"/>
      <c r="CA33" s="100"/>
      <c r="CB33" s="100"/>
      <c r="CC33" s="100"/>
      <c r="CD33" s="100"/>
      <c r="CE33" s="100"/>
      <c r="CF33" s="100">
        <v>0</v>
      </c>
      <c r="CG33" s="100"/>
      <c r="CH33" s="100"/>
      <c r="CI33" s="100"/>
      <c r="CJ33" s="100"/>
      <c r="CK33" s="100"/>
      <c r="CL33" s="6"/>
      <c r="CM33" s="100"/>
      <c r="CN33" s="100"/>
      <c r="CO33" s="105"/>
      <c r="CP33" s="105"/>
      <c r="CQ33" s="105"/>
      <c r="CR33" s="6"/>
      <c r="CS33" s="6"/>
      <c r="CT33" s="6"/>
      <c r="CU33" s="6"/>
      <c r="CV33" s="6"/>
      <c r="CW33" s="105"/>
      <c r="CX33" s="106"/>
      <c r="CY33" s="100"/>
      <c r="CZ33" s="100"/>
      <c r="DA33" s="100"/>
      <c r="DB33" s="100"/>
      <c r="DC33" s="100"/>
      <c r="DD33" s="106"/>
      <c r="DE33" s="104"/>
      <c r="DF33" s="106"/>
      <c r="DG33" s="100"/>
      <c r="DH33" s="100"/>
      <c r="DI33" s="100"/>
      <c r="DJ33" s="100"/>
      <c r="DK33" s="106"/>
      <c r="DL33" s="106"/>
      <c r="DM33" s="106"/>
      <c r="DN33" s="100"/>
      <c r="DO33" s="100"/>
      <c r="DP33" s="103"/>
      <c r="DQ33" s="100"/>
      <c r="DR33" s="100"/>
      <c r="DS33" s="100"/>
      <c r="DT33" s="106"/>
      <c r="DU33" s="100"/>
      <c r="DV33" s="100"/>
      <c r="DW33" s="106"/>
      <c r="DX33" s="106"/>
      <c r="DY33" s="107"/>
      <c r="DZ33" s="100"/>
      <c r="EA33" s="106"/>
      <c r="EB33" s="106"/>
      <c r="EC33" s="106"/>
      <c r="ED33" s="106"/>
      <c r="EE33" s="100"/>
      <c r="EF33" s="6"/>
    </row>
    <row r="34" spans="1:136" x14ac:dyDescent="0.25">
      <c r="A34" s="91" t="s">
        <v>434</v>
      </c>
      <c r="B34" s="88"/>
      <c r="C34" s="92">
        <v>27749</v>
      </c>
      <c r="D34" s="91"/>
      <c r="E34" s="88">
        <v>541360</v>
      </c>
      <c r="F34" s="88">
        <v>4474231</v>
      </c>
      <c r="G34" s="88"/>
      <c r="H34" s="117">
        <v>60</v>
      </c>
      <c r="I34" s="89"/>
      <c r="J34" s="94"/>
      <c r="K34" s="94"/>
      <c r="L34" s="93"/>
      <c r="M34" s="93"/>
      <c r="N34" s="93"/>
      <c r="O34" s="93"/>
      <c r="P34" s="118"/>
      <c r="Q34" s="94"/>
      <c r="R34" s="93"/>
      <c r="S34" s="94"/>
      <c r="T34" s="93"/>
      <c r="U34" s="93"/>
      <c r="V34" s="93"/>
      <c r="W34" s="94"/>
      <c r="X34" s="89"/>
      <c r="Y34" s="91"/>
      <c r="Z34" s="91"/>
      <c r="AA34" s="91"/>
      <c r="AB34" s="91"/>
      <c r="AC34" s="91"/>
      <c r="AD34" s="91"/>
      <c r="AE34" s="91"/>
      <c r="AF34" s="91"/>
      <c r="AG34" s="91"/>
      <c r="AH34" s="91"/>
      <c r="AI34" s="91"/>
      <c r="AJ34" s="88"/>
      <c r="AK34" s="119" t="s">
        <v>314</v>
      </c>
      <c r="AL34" s="120" t="s">
        <v>442</v>
      </c>
      <c r="AM34" s="6"/>
      <c r="AN34" s="6"/>
      <c r="AO34" s="121" t="s">
        <v>284</v>
      </c>
      <c r="AP34" s="100" t="s">
        <v>304</v>
      </c>
      <c r="AQ34" s="100" t="s">
        <v>12</v>
      </c>
      <c r="AR34" s="100" t="s">
        <v>443</v>
      </c>
      <c r="AS34" s="100"/>
      <c r="AT34" s="100" t="s">
        <v>444</v>
      </c>
      <c r="AU34" s="6"/>
      <c r="AV34" s="100"/>
      <c r="AW34" s="6"/>
      <c r="AX34" s="6"/>
      <c r="AY34" s="6"/>
      <c r="AZ34" s="6"/>
      <c r="BA34" s="6"/>
      <c r="BB34" s="6"/>
      <c r="BC34" s="6"/>
      <c r="BD34" s="6"/>
      <c r="BE34" s="111"/>
      <c r="BF34" s="6"/>
      <c r="BG34" s="6"/>
      <c r="BH34" s="6"/>
      <c r="BI34" s="100"/>
      <c r="BJ34" s="100"/>
      <c r="BK34" s="100"/>
      <c r="BL34" s="100"/>
      <c r="BM34" s="100"/>
      <c r="BN34" s="104">
        <v>40.417679999999997</v>
      </c>
      <c r="BO34" s="104">
        <v>-116.51246999999999</v>
      </c>
      <c r="BP34" s="6">
        <v>541360</v>
      </c>
      <c r="BQ34" s="6">
        <v>4474231</v>
      </c>
      <c r="BR34" s="100" t="s">
        <v>317</v>
      </c>
      <c r="BS34" s="100" t="s">
        <v>68</v>
      </c>
      <c r="BT34" s="100" t="s">
        <v>288</v>
      </c>
      <c r="BU34" s="100" t="s">
        <v>289</v>
      </c>
      <c r="BV34" s="100" t="s">
        <v>437</v>
      </c>
      <c r="BW34" s="100" t="s">
        <v>441</v>
      </c>
      <c r="BX34" s="121" t="s">
        <v>445</v>
      </c>
      <c r="BY34" s="122">
        <v>712.31760000000008</v>
      </c>
      <c r="BZ34" s="100"/>
      <c r="CA34" s="100"/>
      <c r="CB34" s="100"/>
      <c r="CC34" s="100"/>
      <c r="CD34" s="100"/>
      <c r="CE34" s="100"/>
      <c r="CF34" s="100"/>
      <c r="CG34" s="100"/>
      <c r="CH34" s="100"/>
      <c r="CI34" s="100"/>
      <c r="CJ34" s="100"/>
      <c r="CK34" s="100"/>
      <c r="CL34" s="6"/>
      <c r="CM34" s="100"/>
      <c r="CN34" s="100"/>
      <c r="CO34" s="100"/>
      <c r="CP34" s="100"/>
      <c r="CQ34" s="100"/>
      <c r="CR34" s="6"/>
      <c r="CS34" s="6"/>
      <c r="CT34" s="6"/>
      <c r="CU34" s="6"/>
      <c r="CV34" s="6"/>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6"/>
    </row>
    <row r="35" spans="1:136" x14ac:dyDescent="0.25">
      <c r="A35" s="91" t="s">
        <v>434</v>
      </c>
      <c r="B35" s="88"/>
      <c r="C35" s="92">
        <v>38490</v>
      </c>
      <c r="D35" s="91"/>
      <c r="E35" s="88">
        <v>541360</v>
      </c>
      <c r="F35" s="88">
        <v>4474231</v>
      </c>
      <c r="G35" s="88"/>
      <c r="H35" s="117">
        <v>74.444444444444443</v>
      </c>
      <c r="I35" s="89"/>
      <c r="J35" s="94"/>
      <c r="K35" s="94"/>
      <c r="L35" s="93"/>
      <c r="M35" s="93"/>
      <c r="N35" s="93"/>
      <c r="O35" s="93"/>
      <c r="P35" s="118"/>
      <c r="Q35" s="94"/>
      <c r="R35" s="93"/>
      <c r="S35" s="94"/>
      <c r="T35" s="93"/>
      <c r="U35" s="93"/>
      <c r="V35" s="93"/>
      <c r="W35" s="94"/>
      <c r="X35" s="89"/>
      <c r="Y35" s="91"/>
      <c r="Z35" s="91"/>
      <c r="AA35" s="91"/>
      <c r="AB35" s="91"/>
      <c r="AC35" s="91"/>
      <c r="AD35" s="91"/>
      <c r="AE35" s="91"/>
      <c r="AF35" s="91"/>
      <c r="AG35" s="91"/>
      <c r="AH35" s="91"/>
      <c r="AI35" s="91"/>
      <c r="AJ35" s="88"/>
      <c r="AK35" s="119" t="s">
        <v>314</v>
      </c>
      <c r="AL35" s="120" t="s">
        <v>354</v>
      </c>
      <c r="AM35" s="6"/>
      <c r="AN35" s="6"/>
      <c r="AO35" s="121" t="s">
        <v>284</v>
      </c>
      <c r="AP35" s="100" t="s">
        <v>304</v>
      </c>
      <c r="AQ35" s="100" t="s">
        <v>12</v>
      </c>
      <c r="AR35" s="100" t="s">
        <v>446</v>
      </c>
      <c r="AS35" s="100"/>
      <c r="AT35" s="100" t="s">
        <v>444</v>
      </c>
      <c r="AU35" s="6"/>
      <c r="AV35" s="100"/>
      <c r="AW35" s="6"/>
      <c r="AX35" s="6"/>
      <c r="AY35" s="6"/>
      <c r="AZ35" s="6"/>
      <c r="BA35" s="6"/>
      <c r="BB35" s="6"/>
      <c r="BC35" s="6"/>
      <c r="BD35" s="6"/>
      <c r="BE35" s="111"/>
      <c r="BF35" s="6"/>
      <c r="BG35" s="6"/>
      <c r="BH35" s="6"/>
      <c r="BI35" s="100"/>
      <c r="BJ35" s="100"/>
      <c r="BK35" s="100"/>
      <c r="BL35" s="100"/>
      <c r="BM35" s="100"/>
      <c r="BN35" s="104">
        <v>40.417679999999997</v>
      </c>
      <c r="BO35" s="104">
        <v>-116.51246999999999</v>
      </c>
      <c r="BP35" s="6">
        <v>541360</v>
      </c>
      <c r="BQ35" s="6">
        <v>4474231</v>
      </c>
      <c r="BR35" s="100" t="s">
        <v>317</v>
      </c>
      <c r="BS35" s="100" t="s">
        <v>68</v>
      </c>
      <c r="BT35" s="100" t="s">
        <v>288</v>
      </c>
      <c r="BU35" s="100" t="s">
        <v>289</v>
      </c>
      <c r="BV35" s="100" t="s">
        <v>437</v>
      </c>
      <c r="BW35" s="100" t="s">
        <v>438</v>
      </c>
      <c r="BX35" s="121" t="s">
        <v>447</v>
      </c>
      <c r="BY35" s="122">
        <v>124.968</v>
      </c>
      <c r="BZ35" s="100"/>
      <c r="CA35" s="100"/>
      <c r="CB35" s="100"/>
      <c r="CC35" s="100"/>
      <c r="CD35" s="100"/>
      <c r="CE35" s="100"/>
      <c r="CF35" s="100"/>
      <c r="CG35" s="100"/>
      <c r="CH35" s="100"/>
      <c r="CI35" s="100"/>
      <c r="CJ35" s="100"/>
      <c r="CK35" s="100"/>
      <c r="CL35" s="6"/>
      <c r="CM35" s="100"/>
      <c r="CN35" s="100"/>
      <c r="CO35" s="100"/>
      <c r="CP35" s="100"/>
      <c r="CQ35" s="100"/>
      <c r="CR35" s="6"/>
      <c r="CS35" s="6"/>
      <c r="CT35" s="6"/>
      <c r="CU35" s="6"/>
      <c r="CV35" s="6"/>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6"/>
    </row>
    <row r="36" spans="1:136" x14ac:dyDescent="0.25">
      <c r="A36" s="91" t="s">
        <v>448</v>
      </c>
      <c r="B36" s="88"/>
      <c r="C36" s="92">
        <v>39646</v>
      </c>
      <c r="D36" s="91" t="s">
        <v>449</v>
      </c>
      <c r="E36" s="88">
        <v>554146</v>
      </c>
      <c r="F36" s="88">
        <v>4466600</v>
      </c>
      <c r="G36" s="88"/>
      <c r="H36" s="93"/>
      <c r="I36" s="89"/>
      <c r="J36" s="94"/>
      <c r="K36" s="95"/>
      <c r="L36" s="93"/>
      <c r="M36" s="93"/>
      <c r="N36" s="93"/>
      <c r="O36" s="93"/>
      <c r="P36" s="96"/>
      <c r="Q36" s="97"/>
      <c r="R36" s="93"/>
      <c r="S36" s="97"/>
      <c r="T36" s="93"/>
      <c r="U36" s="93"/>
      <c r="V36" s="93"/>
      <c r="W36" s="94"/>
      <c r="X36" s="89"/>
      <c r="Y36" s="98"/>
      <c r="Z36" s="99"/>
      <c r="AA36" s="99"/>
      <c r="AB36" s="98"/>
      <c r="AC36" s="98"/>
      <c r="AD36" s="99"/>
      <c r="AE36" s="99"/>
      <c r="AF36" s="91"/>
      <c r="AG36" s="91"/>
      <c r="AH36" s="91"/>
      <c r="AI36" s="98"/>
      <c r="AJ36" s="88"/>
      <c r="AK36" s="91" t="s">
        <v>68</v>
      </c>
      <c r="AL36" s="91" t="s">
        <v>450</v>
      </c>
      <c r="AM36" s="6"/>
      <c r="AN36" s="6"/>
      <c r="AO36" s="100" t="s">
        <v>385</v>
      </c>
      <c r="AP36" s="100" t="s">
        <v>386</v>
      </c>
      <c r="AQ36" s="100" t="s">
        <v>28</v>
      </c>
      <c r="AR36" s="100" t="s">
        <v>451</v>
      </c>
      <c r="AS36" s="101"/>
      <c r="AT36" s="100" t="s">
        <v>342</v>
      </c>
      <c r="AU36" s="6"/>
      <c r="AV36" s="100"/>
      <c r="AW36" s="6"/>
      <c r="AX36" s="6"/>
      <c r="AY36" s="6" t="s">
        <v>372</v>
      </c>
      <c r="AZ36" s="6"/>
      <c r="BA36" s="6"/>
      <c r="BB36" s="6"/>
      <c r="BC36" s="6"/>
      <c r="BD36" s="6"/>
      <c r="BE36" s="102"/>
      <c r="BF36" s="6"/>
      <c r="BG36" s="6"/>
      <c r="BH36" s="6"/>
      <c r="BI36" s="101"/>
      <c r="BJ36" s="103"/>
      <c r="BK36" s="103"/>
      <c r="BL36" s="103"/>
      <c r="BM36" s="100"/>
      <c r="BN36" s="104">
        <v>40.348199999999999</v>
      </c>
      <c r="BO36" s="104">
        <v>-116.36242</v>
      </c>
      <c r="BP36" s="6">
        <v>554146</v>
      </c>
      <c r="BQ36" s="6">
        <v>4466600</v>
      </c>
      <c r="BR36" s="100" t="s">
        <v>287</v>
      </c>
      <c r="BS36" s="100" t="s">
        <v>68</v>
      </c>
      <c r="BT36" s="100" t="s">
        <v>288</v>
      </c>
      <c r="BU36" s="100" t="s">
        <v>289</v>
      </c>
      <c r="BV36" s="100" t="s">
        <v>388</v>
      </c>
      <c r="BW36" s="100" t="s">
        <v>389</v>
      </c>
      <c r="BX36" s="100"/>
      <c r="BY36" s="100"/>
      <c r="BZ36" s="100"/>
      <c r="CA36" s="100"/>
      <c r="CB36" s="100"/>
      <c r="CC36" s="100"/>
      <c r="CD36" s="100"/>
      <c r="CE36" s="100"/>
      <c r="CF36" s="100"/>
      <c r="CG36" s="100"/>
      <c r="CH36" s="100"/>
      <c r="CI36" s="100"/>
      <c r="CJ36" s="100"/>
      <c r="CK36" s="100"/>
      <c r="CL36" s="6"/>
      <c r="CM36" s="100"/>
      <c r="CN36" s="100"/>
      <c r="CO36" s="105"/>
      <c r="CP36" s="105"/>
      <c r="CQ36" s="105"/>
      <c r="CR36" s="6"/>
      <c r="CS36" s="6"/>
      <c r="CT36" s="6"/>
      <c r="CU36" s="6"/>
      <c r="CV36" s="6"/>
      <c r="CW36" s="105"/>
      <c r="CX36" s="106"/>
      <c r="CY36" s="100"/>
      <c r="CZ36" s="100"/>
      <c r="DA36" s="100"/>
      <c r="DB36" s="100"/>
      <c r="DC36" s="100"/>
      <c r="DD36" s="106"/>
      <c r="DE36" s="104"/>
      <c r="DF36" s="106"/>
      <c r="DG36" s="100"/>
      <c r="DH36" s="100"/>
      <c r="DI36" s="100"/>
      <c r="DJ36" s="100"/>
      <c r="DK36" s="106"/>
      <c r="DL36" s="106"/>
      <c r="DM36" s="106"/>
      <c r="DN36" s="100"/>
      <c r="DO36" s="100"/>
      <c r="DP36" s="103"/>
      <c r="DQ36" s="100"/>
      <c r="DR36" s="100"/>
      <c r="DS36" s="100"/>
      <c r="DT36" s="106"/>
      <c r="DU36" s="100"/>
      <c r="DV36" s="100"/>
      <c r="DW36" s="106"/>
      <c r="DX36" s="106"/>
      <c r="DY36" s="107"/>
      <c r="DZ36" s="100"/>
      <c r="EA36" s="106"/>
      <c r="EB36" s="106"/>
      <c r="EC36" s="106"/>
      <c r="ED36" s="106"/>
      <c r="EE36" s="100"/>
      <c r="EF36" s="6"/>
    </row>
    <row r="37" spans="1:136" x14ac:dyDescent="0.25">
      <c r="A37" s="91" t="s">
        <v>452</v>
      </c>
      <c r="B37" s="88"/>
      <c r="C37" s="92">
        <v>39646</v>
      </c>
      <c r="D37" s="91" t="s">
        <v>453</v>
      </c>
      <c r="E37" s="88">
        <v>531232</v>
      </c>
      <c r="F37" s="88">
        <v>4460816</v>
      </c>
      <c r="G37" s="88"/>
      <c r="H37" s="93"/>
      <c r="I37" s="89"/>
      <c r="J37" s="94"/>
      <c r="K37" s="95"/>
      <c r="L37" s="93"/>
      <c r="M37" s="93"/>
      <c r="N37" s="93"/>
      <c r="O37" s="93"/>
      <c r="P37" s="96"/>
      <c r="Q37" s="97"/>
      <c r="R37" s="93"/>
      <c r="S37" s="97"/>
      <c r="T37" s="93"/>
      <c r="U37" s="93"/>
      <c r="V37" s="93"/>
      <c r="W37" s="94"/>
      <c r="X37" s="89"/>
      <c r="Y37" s="98"/>
      <c r="Z37" s="99"/>
      <c r="AA37" s="99"/>
      <c r="AB37" s="98"/>
      <c r="AC37" s="98"/>
      <c r="AD37" s="99"/>
      <c r="AE37" s="99"/>
      <c r="AF37" s="91"/>
      <c r="AG37" s="91"/>
      <c r="AH37" s="91"/>
      <c r="AI37" s="98"/>
      <c r="AJ37" s="88"/>
      <c r="AK37" s="91" t="s">
        <v>68</v>
      </c>
      <c r="AL37" s="91" t="s">
        <v>454</v>
      </c>
      <c r="AM37" s="6"/>
      <c r="AN37" s="6"/>
      <c r="AO37" s="100" t="s">
        <v>385</v>
      </c>
      <c r="AP37" s="100" t="s">
        <v>386</v>
      </c>
      <c r="AQ37" s="100" t="s">
        <v>12</v>
      </c>
      <c r="AR37" s="100" t="s">
        <v>455</v>
      </c>
      <c r="AS37" s="101"/>
      <c r="AT37" s="100" t="s">
        <v>342</v>
      </c>
      <c r="AU37" s="6"/>
      <c r="AV37" s="100"/>
      <c r="AW37" s="6"/>
      <c r="AX37" s="6"/>
      <c r="AY37" s="6" t="s">
        <v>372</v>
      </c>
      <c r="AZ37" s="6"/>
      <c r="BA37" s="6"/>
      <c r="BB37" s="6"/>
      <c r="BC37" s="6"/>
      <c r="BD37" s="6"/>
      <c r="BE37" s="102"/>
      <c r="BF37" s="6"/>
      <c r="BG37" s="6"/>
      <c r="BH37" s="6"/>
      <c r="BI37" s="101"/>
      <c r="BJ37" s="103"/>
      <c r="BK37" s="103"/>
      <c r="BL37" s="103"/>
      <c r="BM37" s="100"/>
      <c r="BN37" s="104">
        <v>40.297269999999997</v>
      </c>
      <c r="BO37" s="104">
        <v>-116.63251</v>
      </c>
      <c r="BP37" s="6">
        <v>531232</v>
      </c>
      <c r="BQ37" s="6">
        <v>4460816</v>
      </c>
      <c r="BR37" s="100" t="s">
        <v>416</v>
      </c>
      <c r="BS37" s="100" t="s">
        <v>68</v>
      </c>
      <c r="BT37" s="100" t="s">
        <v>288</v>
      </c>
      <c r="BU37" s="100" t="s">
        <v>289</v>
      </c>
      <c r="BV37" s="100" t="s">
        <v>290</v>
      </c>
      <c r="BW37" s="100" t="s">
        <v>291</v>
      </c>
      <c r="BX37" s="100"/>
      <c r="BY37" s="100"/>
      <c r="BZ37" s="100"/>
      <c r="CA37" s="100"/>
      <c r="CB37" s="100"/>
      <c r="CC37" s="100"/>
      <c r="CD37" s="100"/>
      <c r="CE37" s="100"/>
      <c r="CF37" s="100"/>
      <c r="CG37" s="100"/>
      <c r="CH37" s="100"/>
      <c r="CI37" s="100"/>
      <c r="CJ37" s="100"/>
      <c r="CK37" s="100"/>
      <c r="CL37" s="6"/>
      <c r="CM37" s="100"/>
      <c r="CN37" s="100"/>
      <c r="CO37" s="105"/>
      <c r="CP37" s="105"/>
      <c r="CQ37" s="105"/>
      <c r="CR37" s="6"/>
      <c r="CS37" s="6"/>
      <c r="CT37" s="6"/>
      <c r="CU37" s="6"/>
      <c r="CV37" s="6"/>
      <c r="CW37" s="105"/>
      <c r="CX37" s="106"/>
      <c r="CY37" s="100"/>
      <c r="CZ37" s="100"/>
      <c r="DA37" s="100"/>
      <c r="DB37" s="100"/>
      <c r="DC37" s="100"/>
      <c r="DD37" s="106"/>
      <c r="DE37" s="104"/>
      <c r="DF37" s="106"/>
      <c r="DG37" s="100"/>
      <c r="DH37" s="100"/>
      <c r="DI37" s="100"/>
      <c r="DJ37" s="100"/>
      <c r="DK37" s="106"/>
      <c r="DL37" s="106"/>
      <c r="DM37" s="106"/>
      <c r="DN37" s="100"/>
      <c r="DO37" s="100"/>
      <c r="DP37" s="103"/>
      <c r="DQ37" s="100"/>
      <c r="DR37" s="100"/>
      <c r="DS37" s="100"/>
      <c r="DT37" s="106"/>
      <c r="DU37" s="100"/>
      <c r="DV37" s="100"/>
      <c r="DW37" s="106"/>
      <c r="DX37" s="106"/>
      <c r="DY37" s="107"/>
      <c r="DZ37" s="100"/>
      <c r="EA37" s="106"/>
      <c r="EB37" s="106"/>
      <c r="EC37" s="106"/>
      <c r="ED37" s="106"/>
      <c r="EE37" s="100"/>
      <c r="EF37" s="6"/>
    </row>
    <row r="38" spans="1:136" x14ac:dyDescent="0.25">
      <c r="A38" s="91" t="s">
        <v>452</v>
      </c>
      <c r="B38" s="88"/>
      <c r="C38" s="92">
        <v>39646</v>
      </c>
      <c r="D38" s="91" t="s">
        <v>456</v>
      </c>
      <c r="E38" s="88">
        <v>542060</v>
      </c>
      <c r="F38" s="88">
        <v>4461949</v>
      </c>
      <c r="G38" s="88"/>
      <c r="H38" s="93"/>
      <c r="I38" s="89"/>
      <c r="J38" s="94"/>
      <c r="K38" s="95"/>
      <c r="L38" s="93"/>
      <c r="M38" s="93"/>
      <c r="N38" s="93"/>
      <c r="O38" s="93"/>
      <c r="P38" s="96"/>
      <c r="Q38" s="97"/>
      <c r="R38" s="93"/>
      <c r="S38" s="97"/>
      <c r="T38" s="93"/>
      <c r="U38" s="93"/>
      <c r="V38" s="93"/>
      <c r="W38" s="94"/>
      <c r="X38" s="89"/>
      <c r="Y38" s="98"/>
      <c r="Z38" s="99"/>
      <c r="AA38" s="99"/>
      <c r="AB38" s="98"/>
      <c r="AC38" s="98"/>
      <c r="AD38" s="99"/>
      <c r="AE38" s="99"/>
      <c r="AF38" s="91"/>
      <c r="AG38" s="91"/>
      <c r="AH38" s="91"/>
      <c r="AI38" s="98"/>
      <c r="AJ38" s="88"/>
      <c r="AK38" s="91" t="s">
        <v>68</v>
      </c>
      <c r="AL38" s="91" t="s">
        <v>457</v>
      </c>
      <c r="AM38" s="6"/>
      <c r="AN38" s="6"/>
      <c r="AO38" s="100" t="s">
        <v>385</v>
      </c>
      <c r="AP38" s="100" t="s">
        <v>386</v>
      </c>
      <c r="AQ38" s="100" t="s">
        <v>12</v>
      </c>
      <c r="AR38" s="100" t="s">
        <v>458</v>
      </c>
      <c r="AS38" s="101"/>
      <c r="AT38" s="100" t="s">
        <v>342</v>
      </c>
      <c r="AU38" s="6"/>
      <c r="AV38" s="100"/>
      <c r="AW38" s="6"/>
      <c r="AX38" s="6"/>
      <c r="AY38" s="6" t="s">
        <v>372</v>
      </c>
      <c r="AZ38" s="6"/>
      <c r="BA38" s="6"/>
      <c r="BB38" s="6"/>
      <c r="BC38" s="6"/>
      <c r="BD38" s="6"/>
      <c r="BE38" s="102"/>
      <c r="BF38" s="6"/>
      <c r="BG38" s="6"/>
      <c r="BH38" s="6"/>
      <c r="BI38" s="101"/>
      <c r="BJ38" s="103"/>
      <c r="BK38" s="103"/>
      <c r="BL38" s="103"/>
      <c r="BM38" s="100"/>
      <c r="BN38" s="104">
        <v>40.307000000000002</v>
      </c>
      <c r="BO38" s="104">
        <v>-116.50503</v>
      </c>
      <c r="BP38" s="6">
        <v>542060</v>
      </c>
      <c r="BQ38" s="6">
        <v>4461949</v>
      </c>
      <c r="BR38" s="100" t="s">
        <v>287</v>
      </c>
      <c r="BS38" s="100" t="s">
        <v>68</v>
      </c>
      <c r="BT38" s="100" t="s">
        <v>288</v>
      </c>
      <c r="BU38" s="100" t="s">
        <v>289</v>
      </c>
      <c r="BV38" s="100" t="s">
        <v>388</v>
      </c>
      <c r="BW38" s="100" t="s">
        <v>459</v>
      </c>
      <c r="BX38" s="100"/>
      <c r="BY38" s="100"/>
      <c r="BZ38" s="100"/>
      <c r="CA38" s="100"/>
      <c r="CB38" s="100"/>
      <c r="CC38" s="100"/>
      <c r="CD38" s="100"/>
      <c r="CE38" s="100"/>
      <c r="CF38" s="100"/>
      <c r="CG38" s="100"/>
      <c r="CH38" s="100"/>
      <c r="CI38" s="100"/>
      <c r="CJ38" s="100"/>
      <c r="CK38" s="100"/>
      <c r="CL38" s="6"/>
      <c r="CM38" s="100"/>
      <c r="CN38" s="100"/>
      <c r="CO38" s="105"/>
      <c r="CP38" s="105"/>
      <c r="CQ38" s="105"/>
      <c r="CR38" s="6"/>
      <c r="CS38" s="6"/>
      <c r="CT38" s="6"/>
      <c r="CU38" s="6"/>
      <c r="CV38" s="6"/>
      <c r="CW38" s="105"/>
      <c r="CX38" s="106"/>
      <c r="CY38" s="100"/>
      <c r="CZ38" s="100"/>
      <c r="DA38" s="100"/>
      <c r="DB38" s="100"/>
      <c r="DC38" s="100"/>
      <c r="DD38" s="106"/>
      <c r="DE38" s="104"/>
      <c r="DF38" s="106"/>
      <c r="DG38" s="100"/>
      <c r="DH38" s="100"/>
      <c r="DI38" s="100"/>
      <c r="DJ38" s="100"/>
      <c r="DK38" s="106"/>
      <c r="DL38" s="106"/>
      <c r="DM38" s="106"/>
      <c r="DN38" s="100"/>
      <c r="DO38" s="100"/>
      <c r="DP38" s="103"/>
      <c r="DQ38" s="100"/>
      <c r="DR38" s="100"/>
      <c r="DS38" s="100"/>
      <c r="DT38" s="106"/>
      <c r="DU38" s="100"/>
      <c r="DV38" s="100"/>
      <c r="DW38" s="106"/>
      <c r="DX38" s="106"/>
      <c r="DY38" s="107"/>
      <c r="DZ38" s="100"/>
      <c r="EA38" s="106"/>
      <c r="EB38" s="106"/>
      <c r="EC38" s="106"/>
      <c r="ED38" s="106"/>
      <c r="EE38" s="100"/>
      <c r="EF38" s="6"/>
    </row>
    <row r="39" spans="1:136" x14ac:dyDescent="0.25">
      <c r="A39" s="91" t="s">
        <v>452</v>
      </c>
      <c r="B39" s="88"/>
      <c r="C39" s="92">
        <v>39646</v>
      </c>
      <c r="D39" s="91" t="s">
        <v>460</v>
      </c>
      <c r="E39" s="88">
        <v>542129</v>
      </c>
      <c r="F39" s="88">
        <v>4460246</v>
      </c>
      <c r="G39" s="88"/>
      <c r="H39" s="93"/>
      <c r="I39" s="89"/>
      <c r="J39" s="94"/>
      <c r="K39" s="95"/>
      <c r="L39" s="93"/>
      <c r="M39" s="93"/>
      <c r="N39" s="93"/>
      <c r="O39" s="93"/>
      <c r="P39" s="96"/>
      <c r="Q39" s="97"/>
      <c r="R39" s="93"/>
      <c r="S39" s="97"/>
      <c r="T39" s="93"/>
      <c r="U39" s="93"/>
      <c r="V39" s="93"/>
      <c r="W39" s="94"/>
      <c r="X39" s="89"/>
      <c r="Y39" s="98"/>
      <c r="Z39" s="99"/>
      <c r="AA39" s="99"/>
      <c r="AB39" s="98"/>
      <c r="AC39" s="98"/>
      <c r="AD39" s="99"/>
      <c r="AE39" s="99"/>
      <c r="AF39" s="91"/>
      <c r="AG39" s="91"/>
      <c r="AH39" s="91"/>
      <c r="AI39" s="98"/>
      <c r="AJ39" s="88"/>
      <c r="AK39" s="91" t="s">
        <v>68</v>
      </c>
      <c r="AL39" s="91" t="s">
        <v>461</v>
      </c>
      <c r="AM39" s="6"/>
      <c r="AN39" s="6"/>
      <c r="AO39" s="100" t="s">
        <v>385</v>
      </c>
      <c r="AP39" s="100" t="s">
        <v>386</v>
      </c>
      <c r="AQ39" s="100" t="s">
        <v>12</v>
      </c>
      <c r="AR39" s="100" t="s">
        <v>462</v>
      </c>
      <c r="AS39" s="101"/>
      <c r="AT39" s="100" t="s">
        <v>342</v>
      </c>
      <c r="AU39" s="6"/>
      <c r="AV39" s="100"/>
      <c r="AW39" s="6"/>
      <c r="AX39" s="6"/>
      <c r="AY39" s="6" t="s">
        <v>372</v>
      </c>
      <c r="AZ39" s="6"/>
      <c r="BA39" s="6"/>
      <c r="BB39" s="6"/>
      <c r="BC39" s="6"/>
      <c r="BD39" s="6"/>
      <c r="BE39" s="102"/>
      <c r="BF39" s="6"/>
      <c r="BG39" s="6"/>
      <c r="BH39" s="6"/>
      <c r="BI39" s="101"/>
      <c r="BJ39" s="103"/>
      <c r="BK39" s="103"/>
      <c r="BL39" s="103"/>
      <c r="BM39" s="100"/>
      <c r="BN39" s="104">
        <v>40.291649999999997</v>
      </c>
      <c r="BO39" s="104">
        <v>-116.50433</v>
      </c>
      <c r="BP39" s="6">
        <v>542129</v>
      </c>
      <c r="BQ39" s="6">
        <v>4460246</v>
      </c>
      <c r="BR39" s="100" t="s">
        <v>287</v>
      </c>
      <c r="BS39" s="100" t="s">
        <v>68</v>
      </c>
      <c r="BT39" s="100" t="s">
        <v>288</v>
      </c>
      <c r="BU39" s="100" t="s">
        <v>289</v>
      </c>
      <c r="BV39" s="100" t="s">
        <v>290</v>
      </c>
      <c r="BW39" s="100" t="s">
        <v>291</v>
      </c>
      <c r="BX39" s="100"/>
      <c r="BY39" s="100"/>
      <c r="BZ39" s="100"/>
      <c r="CA39" s="100"/>
      <c r="CB39" s="100"/>
      <c r="CC39" s="100"/>
      <c r="CD39" s="100"/>
      <c r="CE39" s="100"/>
      <c r="CF39" s="100"/>
      <c r="CG39" s="100"/>
      <c r="CH39" s="100"/>
      <c r="CI39" s="100"/>
      <c r="CJ39" s="100"/>
      <c r="CK39" s="100"/>
      <c r="CL39" s="6"/>
      <c r="CM39" s="100"/>
      <c r="CN39" s="100"/>
      <c r="CO39" s="105"/>
      <c r="CP39" s="105"/>
      <c r="CQ39" s="105"/>
      <c r="CR39" s="6"/>
      <c r="CS39" s="6"/>
      <c r="CT39" s="6"/>
      <c r="CU39" s="6"/>
      <c r="CV39" s="6"/>
      <c r="CW39" s="105"/>
      <c r="CX39" s="106"/>
      <c r="CY39" s="100"/>
      <c r="CZ39" s="100"/>
      <c r="DA39" s="100"/>
      <c r="DB39" s="100"/>
      <c r="DC39" s="100"/>
      <c r="DD39" s="106"/>
      <c r="DE39" s="104"/>
      <c r="DF39" s="106"/>
      <c r="DG39" s="100"/>
      <c r="DH39" s="100"/>
      <c r="DI39" s="100"/>
      <c r="DJ39" s="100"/>
      <c r="DK39" s="106"/>
      <c r="DL39" s="106"/>
      <c r="DM39" s="106"/>
      <c r="DN39" s="100"/>
      <c r="DO39" s="100"/>
      <c r="DP39" s="103"/>
      <c r="DQ39" s="100"/>
      <c r="DR39" s="100"/>
      <c r="DS39" s="100"/>
      <c r="DT39" s="106"/>
      <c r="DU39" s="100"/>
      <c r="DV39" s="100"/>
      <c r="DW39" s="106"/>
      <c r="DX39" s="106"/>
      <c r="DY39" s="107"/>
      <c r="DZ39" s="100"/>
      <c r="EA39" s="106"/>
      <c r="EB39" s="106"/>
      <c r="EC39" s="106"/>
      <c r="ED39" s="106"/>
      <c r="EE39" s="100"/>
      <c r="EF39" s="6"/>
    </row>
    <row r="40" spans="1:136" x14ac:dyDescent="0.25">
      <c r="A40" s="91" t="s">
        <v>452</v>
      </c>
      <c r="B40" s="88"/>
      <c r="C40" s="92">
        <v>39646</v>
      </c>
      <c r="D40" s="91" t="s">
        <v>463</v>
      </c>
      <c r="E40" s="88">
        <v>539136</v>
      </c>
      <c r="F40" s="88">
        <v>4457327</v>
      </c>
      <c r="G40" s="88"/>
      <c r="H40" s="93"/>
      <c r="I40" s="89"/>
      <c r="J40" s="94"/>
      <c r="K40" s="95"/>
      <c r="L40" s="93"/>
      <c r="M40" s="93"/>
      <c r="N40" s="93"/>
      <c r="O40" s="93"/>
      <c r="P40" s="96"/>
      <c r="Q40" s="97"/>
      <c r="R40" s="93"/>
      <c r="S40" s="97"/>
      <c r="T40" s="93"/>
      <c r="U40" s="93"/>
      <c r="V40" s="93"/>
      <c r="W40" s="94"/>
      <c r="X40" s="89"/>
      <c r="Y40" s="98"/>
      <c r="Z40" s="99"/>
      <c r="AA40" s="99"/>
      <c r="AB40" s="98"/>
      <c r="AC40" s="98"/>
      <c r="AD40" s="99"/>
      <c r="AE40" s="99"/>
      <c r="AF40" s="91"/>
      <c r="AG40" s="91"/>
      <c r="AH40" s="91"/>
      <c r="AI40" s="98"/>
      <c r="AJ40" s="88"/>
      <c r="AK40" s="91" t="s">
        <v>68</v>
      </c>
      <c r="AL40" s="91" t="s">
        <v>464</v>
      </c>
      <c r="AM40" s="6"/>
      <c r="AN40" s="6"/>
      <c r="AO40" s="100" t="s">
        <v>385</v>
      </c>
      <c r="AP40" s="100" t="s">
        <v>386</v>
      </c>
      <c r="AQ40" s="100" t="s">
        <v>12</v>
      </c>
      <c r="AR40" s="100" t="s">
        <v>465</v>
      </c>
      <c r="AS40" s="101"/>
      <c r="AT40" s="100" t="s">
        <v>342</v>
      </c>
      <c r="AU40" s="6"/>
      <c r="AV40" s="100"/>
      <c r="AW40" s="6"/>
      <c r="AX40" s="6"/>
      <c r="AY40" s="6" t="s">
        <v>372</v>
      </c>
      <c r="AZ40" s="6"/>
      <c r="BA40" s="6"/>
      <c r="BB40" s="6"/>
      <c r="BC40" s="6"/>
      <c r="BD40" s="6"/>
      <c r="BE40" s="102"/>
      <c r="BF40" s="6"/>
      <c r="BG40" s="6"/>
      <c r="BH40" s="6"/>
      <c r="BI40" s="101"/>
      <c r="BJ40" s="103"/>
      <c r="BK40" s="103"/>
      <c r="BL40" s="103"/>
      <c r="BM40" s="100"/>
      <c r="BN40" s="104">
        <v>40.265500000000003</v>
      </c>
      <c r="BO40" s="104">
        <v>-116.53972</v>
      </c>
      <c r="BP40" s="6">
        <v>539136</v>
      </c>
      <c r="BQ40" s="6">
        <v>4457327</v>
      </c>
      <c r="BR40" s="100" t="s">
        <v>287</v>
      </c>
      <c r="BS40" s="100" t="s">
        <v>68</v>
      </c>
      <c r="BT40" s="100" t="s">
        <v>288</v>
      </c>
      <c r="BU40" s="100" t="s">
        <v>289</v>
      </c>
      <c r="BV40" s="100" t="s">
        <v>290</v>
      </c>
      <c r="BW40" s="100" t="s">
        <v>291</v>
      </c>
      <c r="BX40" s="100"/>
      <c r="BY40" s="100"/>
      <c r="BZ40" s="100"/>
      <c r="CA40" s="100"/>
      <c r="CB40" s="100"/>
      <c r="CC40" s="100"/>
      <c r="CD40" s="100"/>
      <c r="CE40" s="100"/>
      <c r="CF40" s="100"/>
      <c r="CG40" s="100"/>
      <c r="CH40" s="100"/>
      <c r="CI40" s="100"/>
      <c r="CJ40" s="100"/>
      <c r="CK40" s="100"/>
      <c r="CL40" s="6"/>
      <c r="CM40" s="100"/>
      <c r="CN40" s="100"/>
      <c r="CO40" s="105"/>
      <c r="CP40" s="105"/>
      <c r="CQ40" s="105"/>
      <c r="CR40" s="6"/>
      <c r="CS40" s="6"/>
      <c r="CT40" s="6"/>
      <c r="CU40" s="6"/>
      <c r="CV40" s="6"/>
      <c r="CW40" s="105"/>
      <c r="CX40" s="106"/>
      <c r="CY40" s="100"/>
      <c r="CZ40" s="100"/>
      <c r="DA40" s="100"/>
      <c r="DB40" s="100"/>
      <c r="DC40" s="100"/>
      <c r="DD40" s="106"/>
      <c r="DE40" s="104"/>
      <c r="DF40" s="106"/>
      <c r="DG40" s="100"/>
      <c r="DH40" s="100"/>
      <c r="DI40" s="100"/>
      <c r="DJ40" s="100"/>
      <c r="DK40" s="106"/>
      <c r="DL40" s="106"/>
      <c r="DM40" s="106"/>
      <c r="DN40" s="100"/>
      <c r="DO40" s="100"/>
      <c r="DP40" s="103"/>
      <c r="DQ40" s="100"/>
      <c r="DR40" s="100"/>
      <c r="DS40" s="100"/>
      <c r="DT40" s="106"/>
      <c r="DU40" s="100"/>
      <c r="DV40" s="100"/>
      <c r="DW40" s="106"/>
      <c r="DX40" s="106"/>
      <c r="DY40" s="107"/>
      <c r="DZ40" s="100"/>
      <c r="EA40" s="106"/>
      <c r="EB40" s="106"/>
      <c r="EC40" s="106"/>
      <c r="ED40" s="106"/>
      <c r="EE40" s="100"/>
      <c r="EF40" s="6"/>
    </row>
    <row r="41" spans="1:136" x14ac:dyDescent="0.25">
      <c r="A41" s="91" t="s">
        <v>452</v>
      </c>
      <c r="B41" s="88"/>
      <c r="C41" s="92">
        <v>39646</v>
      </c>
      <c r="D41" s="91" t="s">
        <v>466</v>
      </c>
      <c r="E41" s="88">
        <v>560402</v>
      </c>
      <c r="F41" s="88">
        <v>4472724</v>
      </c>
      <c r="G41" s="88"/>
      <c r="H41" s="93"/>
      <c r="I41" s="89"/>
      <c r="J41" s="94"/>
      <c r="K41" s="95"/>
      <c r="L41" s="93"/>
      <c r="M41" s="93"/>
      <c r="N41" s="93"/>
      <c r="O41" s="93"/>
      <c r="P41" s="96"/>
      <c r="Q41" s="97"/>
      <c r="R41" s="93"/>
      <c r="S41" s="97"/>
      <c r="T41" s="93"/>
      <c r="U41" s="93"/>
      <c r="V41" s="93"/>
      <c r="W41" s="94"/>
      <c r="X41" s="89"/>
      <c r="Y41" s="98"/>
      <c r="Z41" s="99"/>
      <c r="AA41" s="99"/>
      <c r="AB41" s="98"/>
      <c r="AC41" s="98"/>
      <c r="AD41" s="99"/>
      <c r="AE41" s="99"/>
      <c r="AF41" s="91"/>
      <c r="AG41" s="91"/>
      <c r="AH41" s="91"/>
      <c r="AI41" s="98"/>
      <c r="AJ41" s="88"/>
      <c r="AK41" s="91" t="s">
        <v>68</v>
      </c>
      <c r="AL41" s="91" t="s">
        <v>467</v>
      </c>
      <c r="AM41" s="6"/>
      <c r="AN41" s="6"/>
      <c r="AO41" s="100" t="s">
        <v>385</v>
      </c>
      <c r="AP41" s="100" t="s">
        <v>386</v>
      </c>
      <c r="AQ41" s="100" t="s">
        <v>12</v>
      </c>
      <c r="AR41" s="100" t="s">
        <v>468</v>
      </c>
      <c r="AS41" s="101"/>
      <c r="AT41" s="100" t="s">
        <v>342</v>
      </c>
      <c r="AU41" s="6"/>
      <c r="AV41" s="100"/>
      <c r="AW41" s="6"/>
      <c r="AX41" s="6"/>
      <c r="AY41" s="6" t="s">
        <v>372</v>
      </c>
      <c r="AZ41" s="6"/>
      <c r="BA41" s="6"/>
      <c r="BB41" s="6"/>
      <c r="BC41" s="6"/>
      <c r="BD41" s="6"/>
      <c r="BE41" s="102"/>
      <c r="BF41" s="6"/>
      <c r="BG41" s="6"/>
      <c r="BH41" s="6"/>
      <c r="BI41" s="101"/>
      <c r="BJ41" s="103"/>
      <c r="BK41" s="103"/>
      <c r="BL41" s="103"/>
      <c r="BM41" s="100"/>
      <c r="BN41" s="104">
        <v>40.402940000000001</v>
      </c>
      <c r="BO41" s="104">
        <v>-116.28818</v>
      </c>
      <c r="BP41" s="6">
        <v>560402</v>
      </c>
      <c r="BQ41" s="6">
        <v>4472724</v>
      </c>
      <c r="BR41" s="100" t="s">
        <v>287</v>
      </c>
      <c r="BS41" s="100" t="s">
        <v>68</v>
      </c>
      <c r="BT41" s="100" t="s">
        <v>288</v>
      </c>
      <c r="BU41" s="100" t="s">
        <v>289</v>
      </c>
      <c r="BV41" s="100" t="s">
        <v>290</v>
      </c>
      <c r="BW41" s="100" t="s">
        <v>291</v>
      </c>
      <c r="BX41" s="100"/>
      <c r="BY41" s="100"/>
      <c r="BZ41" s="100"/>
      <c r="CA41" s="100"/>
      <c r="CB41" s="100"/>
      <c r="CC41" s="100"/>
      <c r="CD41" s="100"/>
      <c r="CE41" s="100"/>
      <c r="CF41" s="100"/>
      <c r="CG41" s="100"/>
      <c r="CH41" s="100"/>
      <c r="CI41" s="100"/>
      <c r="CJ41" s="100"/>
      <c r="CK41" s="100"/>
      <c r="CL41" s="6"/>
      <c r="CM41" s="100"/>
      <c r="CN41" s="100"/>
      <c r="CO41" s="105"/>
      <c r="CP41" s="105"/>
      <c r="CQ41" s="105"/>
      <c r="CR41" s="6"/>
      <c r="CS41" s="6"/>
      <c r="CT41" s="6"/>
      <c r="CU41" s="6"/>
      <c r="CV41" s="6"/>
      <c r="CW41" s="105"/>
      <c r="CX41" s="106"/>
      <c r="CY41" s="100"/>
      <c r="CZ41" s="100"/>
      <c r="DA41" s="100"/>
      <c r="DB41" s="100"/>
      <c r="DC41" s="100"/>
      <c r="DD41" s="106"/>
      <c r="DE41" s="104"/>
      <c r="DF41" s="106"/>
      <c r="DG41" s="100"/>
      <c r="DH41" s="100"/>
      <c r="DI41" s="100"/>
      <c r="DJ41" s="100"/>
      <c r="DK41" s="106"/>
      <c r="DL41" s="106"/>
      <c r="DM41" s="106"/>
      <c r="DN41" s="100"/>
      <c r="DO41" s="100"/>
      <c r="DP41" s="103"/>
      <c r="DQ41" s="100"/>
      <c r="DR41" s="100"/>
      <c r="DS41" s="100"/>
      <c r="DT41" s="106"/>
      <c r="DU41" s="100"/>
      <c r="DV41" s="100"/>
      <c r="DW41" s="106"/>
      <c r="DX41" s="106"/>
      <c r="DY41" s="107"/>
      <c r="DZ41" s="100"/>
      <c r="EA41" s="106"/>
      <c r="EB41" s="106"/>
      <c r="EC41" s="106"/>
      <c r="ED41" s="106"/>
      <c r="EE41" s="100"/>
      <c r="EF41" s="6"/>
    </row>
    <row r="42" spans="1:136" x14ac:dyDescent="0.25">
      <c r="A42" s="91" t="s">
        <v>452</v>
      </c>
      <c r="B42" s="88"/>
      <c r="C42" s="92">
        <v>39646</v>
      </c>
      <c r="D42" s="91" t="s">
        <v>469</v>
      </c>
      <c r="E42" s="88">
        <v>559507</v>
      </c>
      <c r="F42" s="88">
        <v>4474143</v>
      </c>
      <c r="G42" s="88"/>
      <c r="H42" s="93"/>
      <c r="I42" s="89"/>
      <c r="J42" s="94"/>
      <c r="K42" s="95"/>
      <c r="L42" s="93"/>
      <c r="M42" s="93"/>
      <c r="N42" s="93"/>
      <c r="O42" s="93"/>
      <c r="P42" s="96"/>
      <c r="Q42" s="97"/>
      <c r="R42" s="93"/>
      <c r="S42" s="97"/>
      <c r="T42" s="93"/>
      <c r="U42" s="93"/>
      <c r="V42" s="93"/>
      <c r="W42" s="94"/>
      <c r="X42" s="89"/>
      <c r="Y42" s="98"/>
      <c r="Z42" s="99"/>
      <c r="AA42" s="99"/>
      <c r="AB42" s="98"/>
      <c r="AC42" s="98"/>
      <c r="AD42" s="99"/>
      <c r="AE42" s="99"/>
      <c r="AF42" s="91"/>
      <c r="AG42" s="91"/>
      <c r="AH42" s="91"/>
      <c r="AI42" s="98"/>
      <c r="AJ42" s="88"/>
      <c r="AK42" s="91" t="s">
        <v>68</v>
      </c>
      <c r="AL42" s="91" t="s">
        <v>470</v>
      </c>
      <c r="AM42" s="6"/>
      <c r="AN42" s="6"/>
      <c r="AO42" s="100" t="s">
        <v>385</v>
      </c>
      <c r="AP42" s="100" t="s">
        <v>386</v>
      </c>
      <c r="AQ42" s="100" t="s">
        <v>12</v>
      </c>
      <c r="AR42" s="100" t="s">
        <v>468</v>
      </c>
      <c r="AS42" s="101"/>
      <c r="AT42" s="100" t="s">
        <v>342</v>
      </c>
      <c r="AU42" s="6"/>
      <c r="AV42" s="100"/>
      <c r="AW42" s="6"/>
      <c r="AX42" s="6"/>
      <c r="AY42" s="6" t="s">
        <v>372</v>
      </c>
      <c r="AZ42" s="6"/>
      <c r="BA42" s="6"/>
      <c r="BB42" s="6"/>
      <c r="BC42" s="6"/>
      <c r="BD42" s="6"/>
      <c r="BE42" s="102"/>
      <c r="BF42" s="6"/>
      <c r="BG42" s="6"/>
      <c r="BH42" s="6"/>
      <c r="BI42" s="101"/>
      <c r="BJ42" s="103"/>
      <c r="BK42" s="103"/>
      <c r="BL42" s="103"/>
      <c r="BM42" s="100"/>
      <c r="BN42" s="104">
        <v>40.415790000000001</v>
      </c>
      <c r="BO42" s="104">
        <v>-116.29859</v>
      </c>
      <c r="BP42" s="6">
        <v>559507</v>
      </c>
      <c r="BQ42" s="6">
        <v>4474143</v>
      </c>
      <c r="BR42" s="100" t="s">
        <v>287</v>
      </c>
      <c r="BS42" s="100" t="s">
        <v>68</v>
      </c>
      <c r="BT42" s="100" t="s">
        <v>288</v>
      </c>
      <c r="BU42" s="100" t="s">
        <v>289</v>
      </c>
      <c r="BV42" s="100" t="s">
        <v>290</v>
      </c>
      <c r="BW42" s="100" t="s">
        <v>291</v>
      </c>
      <c r="BX42" s="100"/>
      <c r="BY42" s="100"/>
      <c r="BZ42" s="100"/>
      <c r="CA42" s="100"/>
      <c r="CB42" s="100"/>
      <c r="CC42" s="100"/>
      <c r="CD42" s="100"/>
      <c r="CE42" s="100"/>
      <c r="CF42" s="100"/>
      <c r="CG42" s="100"/>
      <c r="CH42" s="100"/>
      <c r="CI42" s="100"/>
      <c r="CJ42" s="100"/>
      <c r="CK42" s="100"/>
      <c r="CL42" s="6"/>
      <c r="CM42" s="100"/>
      <c r="CN42" s="100"/>
      <c r="CO42" s="105"/>
      <c r="CP42" s="105"/>
      <c r="CQ42" s="105"/>
      <c r="CR42" s="6"/>
      <c r="CS42" s="6"/>
      <c r="CT42" s="6"/>
      <c r="CU42" s="6"/>
      <c r="CV42" s="6"/>
      <c r="CW42" s="105"/>
      <c r="CX42" s="106"/>
      <c r="CY42" s="100"/>
      <c r="CZ42" s="100"/>
      <c r="DA42" s="100"/>
      <c r="DB42" s="100"/>
      <c r="DC42" s="100"/>
      <c r="DD42" s="106"/>
      <c r="DE42" s="104"/>
      <c r="DF42" s="106"/>
      <c r="DG42" s="100"/>
      <c r="DH42" s="100"/>
      <c r="DI42" s="100"/>
      <c r="DJ42" s="100"/>
      <c r="DK42" s="106"/>
      <c r="DL42" s="106"/>
      <c r="DM42" s="106"/>
      <c r="DN42" s="100"/>
      <c r="DO42" s="100"/>
      <c r="DP42" s="103"/>
      <c r="DQ42" s="100"/>
      <c r="DR42" s="100"/>
      <c r="DS42" s="100"/>
      <c r="DT42" s="106"/>
      <c r="DU42" s="100"/>
      <c r="DV42" s="100"/>
      <c r="DW42" s="106"/>
      <c r="DX42" s="106"/>
      <c r="DY42" s="107"/>
      <c r="DZ42" s="100"/>
      <c r="EA42" s="106"/>
      <c r="EB42" s="106"/>
      <c r="EC42" s="106"/>
      <c r="ED42" s="106"/>
      <c r="EE42" s="100"/>
      <c r="EF42" s="6"/>
    </row>
    <row r="43" spans="1:136" x14ac:dyDescent="0.25">
      <c r="A43" s="91" t="s">
        <v>452</v>
      </c>
      <c r="B43" s="88"/>
      <c r="C43" s="92">
        <v>39646</v>
      </c>
      <c r="D43" s="91" t="s">
        <v>471</v>
      </c>
      <c r="E43" s="88">
        <v>559839</v>
      </c>
      <c r="F43" s="88">
        <v>4473332</v>
      </c>
      <c r="G43" s="88"/>
      <c r="H43" s="93"/>
      <c r="I43" s="89"/>
      <c r="J43" s="94"/>
      <c r="K43" s="95"/>
      <c r="L43" s="93"/>
      <c r="M43" s="93"/>
      <c r="N43" s="93"/>
      <c r="O43" s="93"/>
      <c r="P43" s="96"/>
      <c r="Q43" s="97"/>
      <c r="R43" s="93"/>
      <c r="S43" s="97"/>
      <c r="T43" s="93"/>
      <c r="U43" s="93"/>
      <c r="V43" s="93"/>
      <c r="W43" s="94"/>
      <c r="X43" s="89"/>
      <c r="Y43" s="98"/>
      <c r="Z43" s="99"/>
      <c r="AA43" s="99"/>
      <c r="AB43" s="98"/>
      <c r="AC43" s="98"/>
      <c r="AD43" s="99"/>
      <c r="AE43" s="99"/>
      <c r="AF43" s="91"/>
      <c r="AG43" s="91"/>
      <c r="AH43" s="91"/>
      <c r="AI43" s="98"/>
      <c r="AJ43" s="88"/>
      <c r="AK43" s="91" t="s">
        <v>68</v>
      </c>
      <c r="AL43" s="91" t="s">
        <v>472</v>
      </c>
      <c r="AM43" s="6"/>
      <c r="AN43" s="6"/>
      <c r="AO43" s="100" t="s">
        <v>385</v>
      </c>
      <c r="AP43" s="100" t="s">
        <v>386</v>
      </c>
      <c r="AQ43" s="100" t="s">
        <v>12</v>
      </c>
      <c r="AR43" s="100" t="s">
        <v>468</v>
      </c>
      <c r="AS43" s="101"/>
      <c r="AT43" s="100" t="s">
        <v>342</v>
      </c>
      <c r="AU43" s="6"/>
      <c r="AV43" s="100"/>
      <c r="AW43" s="6"/>
      <c r="AX43" s="6"/>
      <c r="AY43" s="6" t="s">
        <v>372</v>
      </c>
      <c r="AZ43" s="6"/>
      <c r="BA43" s="6"/>
      <c r="BB43" s="6"/>
      <c r="BC43" s="6"/>
      <c r="BD43" s="6"/>
      <c r="BE43" s="102"/>
      <c r="BF43" s="6"/>
      <c r="BG43" s="6"/>
      <c r="BH43" s="6"/>
      <c r="BI43" s="101"/>
      <c r="BJ43" s="103"/>
      <c r="BK43" s="103"/>
      <c r="BL43" s="103"/>
      <c r="BM43" s="100"/>
      <c r="BN43" s="104">
        <v>40.408459999999998</v>
      </c>
      <c r="BO43" s="104">
        <v>-116.29474999999999</v>
      </c>
      <c r="BP43" s="6">
        <v>559839</v>
      </c>
      <c r="BQ43" s="6">
        <v>4473332</v>
      </c>
      <c r="BR43" s="100" t="s">
        <v>287</v>
      </c>
      <c r="BS43" s="100" t="s">
        <v>68</v>
      </c>
      <c r="BT43" s="100" t="s">
        <v>288</v>
      </c>
      <c r="BU43" s="100" t="s">
        <v>289</v>
      </c>
      <c r="BV43" s="100" t="s">
        <v>290</v>
      </c>
      <c r="BW43" s="100" t="s">
        <v>291</v>
      </c>
      <c r="BX43" s="100"/>
      <c r="BY43" s="100"/>
      <c r="BZ43" s="100"/>
      <c r="CA43" s="100"/>
      <c r="CB43" s="100"/>
      <c r="CC43" s="100"/>
      <c r="CD43" s="100"/>
      <c r="CE43" s="100"/>
      <c r="CF43" s="100"/>
      <c r="CG43" s="100"/>
      <c r="CH43" s="100"/>
      <c r="CI43" s="100"/>
      <c r="CJ43" s="100"/>
      <c r="CK43" s="100"/>
      <c r="CL43" s="6"/>
      <c r="CM43" s="100"/>
      <c r="CN43" s="100"/>
      <c r="CO43" s="105"/>
      <c r="CP43" s="105"/>
      <c r="CQ43" s="105"/>
      <c r="CR43" s="6"/>
      <c r="CS43" s="6"/>
      <c r="CT43" s="6"/>
      <c r="CU43" s="6"/>
      <c r="CV43" s="6"/>
      <c r="CW43" s="105"/>
      <c r="CX43" s="106"/>
      <c r="CY43" s="100"/>
      <c r="CZ43" s="100"/>
      <c r="DA43" s="100"/>
      <c r="DB43" s="100"/>
      <c r="DC43" s="100"/>
      <c r="DD43" s="106"/>
      <c r="DE43" s="104"/>
      <c r="DF43" s="106"/>
      <c r="DG43" s="100"/>
      <c r="DH43" s="100"/>
      <c r="DI43" s="100"/>
      <c r="DJ43" s="100"/>
      <c r="DK43" s="106"/>
      <c r="DL43" s="106"/>
      <c r="DM43" s="106"/>
      <c r="DN43" s="100"/>
      <c r="DO43" s="100"/>
      <c r="DP43" s="103"/>
      <c r="DQ43" s="100"/>
      <c r="DR43" s="100"/>
      <c r="DS43" s="100"/>
      <c r="DT43" s="106"/>
      <c r="DU43" s="100"/>
      <c r="DV43" s="100"/>
      <c r="DW43" s="106"/>
      <c r="DX43" s="106"/>
      <c r="DY43" s="107"/>
      <c r="DZ43" s="100"/>
      <c r="EA43" s="106"/>
      <c r="EB43" s="106"/>
      <c r="EC43" s="106"/>
      <c r="ED43" s="106"/>
      <c r="EE43" s="100"/>
      <c r="EF43" s="6"/>
    </row>
    <row r="44" spans="1:136" x14ac:dyDescent="0.25">
      <c r="A44" s="91" t="s">
        <v>281</v>
      </c>
      <c r="B44" s="88"/>
      <c r="C44" s="92">
        <v>39646</v>
      </c>
      <c r="D44" s="91" t="s">
        <v>473</v>
      </c>
      <c r="E44" s="88">
        <v>548874</v>
      </c>
      <c r="F44" s="88">
        <v>4465202</v>
      </c>
      <c r="G44" s="88"/>
      <c r="H44" s="93">
        <v>26.8</v>
      </c>
      <c r="I44" s="89"/>
      <c r="J44" s="94"/>
      <c r="K44" s="95"/>
      <c r="L44" s="93"/>
      <c r="M44" s="93"/>
      <c r="N44" s="93"/>
      <c r="O44" s="93"/>
      <c r="P44" s="96"/>
      <c r="Q44" s="97"/>
      <c r="R44" s="93"/>
      <c r="S44" s="97"/>
      <c r="T44" s="93"/>
      <c r="U44" s="93"/>
      <c r="V44" s="93"/>
      <c r="W44" s="94"/>
      <c r="X44" s="89"/>
      <c r="Y44" s="98"/>
      <c r="Z44" s="99"/>
      <c r="AA44" s="99"/>
      <c r="AB44" s="98"/>
      <c r="AC44" s="98"/>
      <c r="AD44" s="99"/>
      <c r="AE44" s="99"/>
      <c r="AF44" s="91"/>
      <c r="AG44" s="91"/>
      <c r="AH44" s="91"/>
      <c r="AI44" s="98"/>
      <c r="AJ44" s="88"/>
      <c r="AK44" s="91" t="s">
        <v>282</v>
      </c>
      <c r="AL44" s="91" t="s">
        <v>283</v>
      </c>
      <c r="AM44" s="6"/>
      <c r="AN44" s="6"/>
      <c r="AO44" s="100" t="s">
        <v>284</v>
      </c>
      <c r="AP44" s="100" t="s">
        <v>285</v>
      </c>
      <c r="AQ44" s="100" t="s">
        <v>12</v>
      </c>
      <c r="AR44" s="100" t="s">
        <v>474</v>
      </c>
      <c r="AS44" s="101"/>
      <c r="AT44" s="100" t="s">
        <v>342</v>
      </c>
      <c r="AU44" s="6"/>
      <c r="AV44" s="100"/>
      <c r="AW44" s="6"/>
      <c r="AX44" s="6"/>
      <c r="AY44" s="6" t="s">
        <v>372</v>
      </c>
      <c r="AZ44" s="6"/>
      <c r="BA44" s="6"/>
      <c r="BB44" s="6"/>
      <c r="BC44" s="6"/>
      <c r="BD44" s="6"/>
      <c r="BE44" s="102"/>
      <c r="BF44" s="6"/>
      <c r="BG44" s="6"/>
      <c r="BH44" s="6"/>
      <c r="BI44" s="101"/>
      <c r="BJ44" s="103"/>
      <c r="BK44" s="103"/>
      <c r="BL44" s="103"/>
      <c r="BM44" s="100"/>
      <c r="BN44" s="104">
        <v>40.335929999999998</v>
      </c>
      <c r="BO44" s="104">
        <v>-116.4246</v>
      </c>
      <c r="BP44" s="6">
        <v>548874</v>
      </c>
      <c r="BQ44" s="6">
        <v>4465202</v>
      </c>
      <c r="BR44" s="100" t="s">
        <v>287</v>
      </c>
      <c r="BS44" s="100" t="s">
        <v>68</v>
      </c>
      <c r="BT44" s="100" t="s">
        <v>288</v>
      </c>
      <c r="BU44" s="100" t="s">
        <v>289</v>
      </c>
      <c r="BV44" s="100" t="s">
        <v>290</v>
      </c>
      <c r="BW44" s="100" t="s">
        <v>291</v>
      </c>
      <c r="BX44" s="100"/>
      <c r="BY44" s="100"/>
      <c r="BZ44" s="100"/>
      <c r="CA44" s="100"/>
      <c r="CB44" s="100">
        <v>7</v>
      </c>
      <c r="CC44" s="100"/>
      <c r="CD44" s="100"/>
      <c r="CE44" s="100">
        <v>635</v>
      </c>
      <c r="CF44" s="100"/>
      <c r="CG44" s="100">
        <v>319</v>
      </c>
      <c r="CH44" s="100"/>
      <c r="CI44" s="100"/>
      <c r="CJ44" s="100"/>
      <c r="CK44" s="100"/>
      <c r="CL44" s="6"/>
      <c r="CM44" s="100"/>
      <c r="CN44" s="100"/>
      <c r="CO44" s="105"/>
      <c r="CP44" s="105"/>
      <c r="CQ44" s="105"/>
      <c r="CR44" s="6"/>
      <c r="CS44" s="6"/>
      <c r="CT44" s="6"/>
      <c r="CU44" s="6"/>
      <c r="CV44" s="6"/>
      <c r="CW44" s="105"/>
      <c r="CX44" s="106"/>
      <c r="CY44" s="100"/>
      <c r="CZ44" s="100"/>
      <c r="DA44" s="100"/>
      <c r="DB44" s="100"/>
      <c r="DC44" s="100"/>
      <c r="DD44" s="106"/>
      <c r="DE44" s="104"/>
      <c r="DF44" s="106"/>
      <c r="DG44" s="100"/>
      <c r="DH44" s="100"/>
      <c r="DI44" s="100"/>
      <c r="DJ44" s="100"/>
      <c r="DK44" s="106"/>
      <c r="DL44" s="106"/>
      <c r="DM44" s="106"/>
      <c r="DN44" s="100"/>
      <c r="DO44" s="100"/>
      <c r="DP44" s="103"/>
      <c r="DQ44" s="100"/>
      <c r="DR44" s="100"/>
      <c r="DS44" s="100"/>
      <c r="DT44" s="106"/>
      <c r="DU44" s="100"/>
      <c r="DV44" s="100"/>
      <c r="DW44" s="106"/>
      <c r="DX44" s="106"/>
      <c r="DY44" s="107"/>
      <c r="DZ44" s="100"/>
      <c r="EA44" s="106"/>
      <c r="EB44" s="106"/>
      <c r="EC44" s="106"/>
      <c r="ED44" s="106"/>
      <c r="EE44" s="100"/>
      <c r="EF44" s="6"/>
    </row>
    <row r="45" spans="1:136" x14ac:dyDescent="0.25">
      <c r="A45" s="91" t="s">
        <v>475</v>
      </c>
      <c r="B45" s="88"/>
      <c r="C45" s="92">
        <v>39646</v>
      </c>
      <c r="D45" s="91" t="s">
        <v>476</v>
      </c>
      <c r="E45" s="88">
        <v>560042</v>
      </c>
      <c r="F45" s="88">
        <v>4475656</v>
      </c>
      <c r="G45" s="88"/>
      <c r="H45" s="93">
        <v>20.9</v>
      </c>
      <c r="I45" s="89"/>
      <c r="J45" s="94"/>
      <c r="K45" s="95"/>
      <c r="L45" s="93"/>
      <c r="M45" s="93"/>
      <c r="N45" s="93"/>
      <c r="O45" s="93"/>
      <c r="P45" s="96"/>
      <c r="Q45" s="97"/>
      <c r="R45" s="93"/>
      <c r="S45" s="97"/>
      <c r="T45" s="93"/>
      <c r="U45" s="93"/>
      <c r="V45" s="93"/>
      <c r="W45" s="94"/>
      <c r="X45" s="89"/>
      <c r="Y45" s="98"/>
      <c r="Z45" s="99"/>
      <c r="AA45" s="99"/>
      <c r="AB45" s="98"/>
      <c r="AC45" s="98"/>
      <c r="AD45" s="99"/>
      <c r="AE45" s="99"/>
      <c r="AF45" s="91"/>
      <c r="AG45" s="91"/>
      <c r="AH45" s="91"/>
      <c r="AI45" s="98"/>
      <c r="AJ45" s="88"/>
      <c r="AK45" s="91" t="s">
        <v>477</v>
      </c>
      <c r="AL45" s="91" t="s">
        <v>478</v>
      </c>
      <c r="AM45" s="6"/>
      <c r="AN45" s="6"/>
      <c r="AO45" s="100" t="s">
        <v>284</v>
      </c>
      <c r="AP45" s="100" t="s">
        <v>285</v>
      </c>
      <c r="AQ45" s="100" t="s">
        <v>12</v>
      </c>
      <c r="AR45" s="100" t="s">
        <v>479</v>
      </c>
      <c r="AS45" s="101"/>
      <c r="AT45" s="100" t="s">
        <v>342</v>
      </c>
      <c r="AU45" s="6"/>
      <c r="AV45" s="100"/>
      <c r="AW45" s="6"/>
      <c r="AX45" s="6"/>
      <c r="AY45" s="6" t="s">
        <v>372</v>
      </c>
      <c r="AZ45" s="6"/>
      <c r="BA45" s="6"/>
      <c r="BB45" s="6"/>
      <c r="BC45" s="6"/>
      <c r="BD45" s="6"/>
      <c r="BE45" s="102"/>
      <c r="BF45" s="6"/>
      <c r="BG45" s="6"/>
      <c r="BH45" s="6"/>
      <c r="BI45" s="101"/>
      <c r="BJ45" s="103"/>
      <c r="BK45" s="103"/>
      <c r="BL45" s="103"/>
      <c r="BM45" s="100"/>
      <c r="BN45" s="104">
        <v>40.429380000000002</v>
      </c>
      <c r="BO45" s="104">
        <v>-116.29214</v>
      </c>
      <c r="BP45" s="6">
        <v>560042</v>
      </c>
      <c r="BQ45" s="6">
        <v>4475656</v>
      </c>
      <c r="BR45" s="100" t="s">
        <v>287</v>
      </c>
      <c r="BS45" s="100" t="s">
        <v>68</v>
      </c>
      <c r="BT45" s="100" t="s">
        <v>288</v>
      </c>
      <c r="BU45" s="100" t="s">
        <v>289</v>
      </c>
      <c r="BV45" s="100" t="s">
        <v>290</v>
      </c>
      <c r="BW45" s="100" t="s">
        <v>291</v>
      </c>
      <c r="BX45" s="100"/>
      <c r="BY45" s="100"/>
      <c r="BZ45" s="100"/>
      <c r="CA45" s="100"/>
      <c r="CB45" s="100">
        <v>7</v>
      </c>
      <c r="CC45" s="100"/>
      <c r="CD45" s="100"/>
      <c r="CE45" s="100">
        <v>496</v>
      </c>
      <c r="CF45" s="100"/>
      <c r="CG45" s="100">
        <v>248</v>
      </c>
      <c r="CH45" s="100"/>
      <c r="CI45" s="100"/>
      <c r="CJ45" s="100"/>
      <c r="CK45" s="100"/>
      <c r="CL45" s="6"/>
      <c r="CM45" s="100"/>
      <c r="CN45" s="100"/>
      <c r="CO45" s="105"/>
      <c r="CP45" s="105"/>
      <c r="CQ45" s="105"/>
      <c r="CR45" s="6"/>
      <c r="CS45" s="6"/>
      <c r="CT45" s="6"/>
      <c r="CU45" s="6"/>
      <c r="CV45" s="6"/>
      <c r="CW45" s="105"/>
      <c r="CX45" s="106"/>
      <c r="CY45" s="100"/>
      <c r="CZ45" s="100"/>
      <c r="DA45" s="100"/>
      <c r="DB45" s="100"/>
      <c r="DC45" s="100"/>
      <c r="DD45" s="106"/>
      <c r="DE45" s="6"/>
      <c r="DF45" s="6"/>
      <c r="DG45" s="100"/>
      <c r="DH45" s="100"/>
      <c r="DI45" s="100"/>
      <c r="DJ45" s="100"/>
      <c r="DK45" s="106"/>
      <c r="DL45" s="106"/>
      <c r="DM45" s="106"/>
      <c r="DN45" s="100"/>
      <c r="DO45" s="100"/>
      <c r="DP45" s="103"/>
      <c r="DQ45" s="100"/>
      <c r="DR45" s="100"/>
      <c r="DS45" s="100"/>
      <c r="DT45" s="106"/>
      <c r="DU45" s="100"/>
      <c r="DV45" s="100"/>
      <c r="DW45" s="106"/>
      <c r="DX45" s="106"/>
      <c r="DY45" s="107"/>
      <c r="DZ45" s="100"/>
      <c r="EA45" s="106"/>
      <c r="EB45" s="106"/>
      <c r="EC45" s="106"/>
      <c r="ED45" s="106"/>
      <c r="EE45" s="100"/>
      <c r="EF45" s="6"/>
    </row>
    <row r="46" spans="1:136" x14ac:dyDescent="0.25">
      <c r="A46" s="91" t="s">
        <v>475</v>
      </c>
      <c r="B46" s="88"/>
      <c r="C46" s="92">
        <v>39647</v>
      </c>
      <c r="D46" s="91" t="s">
        <v>480</v>
      </c>
      <c r="E46" s="88">
        <v>561565</v>
      </c>
      <c r="F46" s="88">
        <v>4478778</v>
      </c>
      <c r="G46" s="88"/>
      <c r="H46" s="93">
        <v>24.3</v>
      </c>
      <c r="I46" s="89"/>
      <c r="J46" s="94"/>
      <c r="K46" s="95"/>
      <c r="L46" s="93"/>
      <c r="M46" s="93"/>
      <c r="N46" s="93"/>
      <c r="O46" s="93"/>
      <c r="P46" s="96"/>
      <c r="Q46" s="97"/>
      <c r="R46" s="93"/>
      <c r="S46" s="97"/>
      <c r="T46" s="93"/>
      <c r="U46" s="93"/>
      <c r="V46" s="93"/>
      <c r="W46" s="94"/>
      <c r="X46" s="89"/>
      <c r="Y46" s="98"/>
      <c r="Z46" s="99"/>
      <c r="AA46" s="99"/>
      <c r="AB46" s="98"/>
      <c r="AC46" s="98"/>
      <c r="AD46" s="99"/>
      <c r="AE46" s="99"/>
      <c r="AF46" s="91"/>
      <c r="AG46" s="91"/>
      <c r="AH46" s="91"/>
      <c r="AI46" s="98"/>
      <c r="AJ46" s="88"/>
      <c r="AK46" s="91" t="s">
        <v>477</v>
      </c>
      <c r="AL46" s="91" t="s">
        <v>481</v>
      </c>
      <c r="AM46" s="6"/>
      <c r="AN46" s="6"/>
      <c r="AO46" s="100" t="s">
        <v>284</v>
      </c>
      <c r="AP46" s="100" t="s">
        <v>285</v>
      </c>
      <c r="AQ46" s="100" t="s">
        <v>12</v>
      </c>
      <c r="AR46" s="100" t="s">
        <v>482</v>
      </c>
      <c r="AS46" s="101"/>
      <c r="AT46" s="100" t="s">
        <v>342</v>
      </c>
      <c r="AU46" s="6"/>
      <c r="AV46" s="100"/>
      <c r="AW46" s="6"/>
      <c r="AX46" s="6"/>
      <c r="AY46" s="6" t="s">
        <v>372</v>
      </c>
      <c r="AZ46" s="6"/>
      <c r="BA46" s="6"/>
      <c r="BB46" s="6"/>
      <c r="BC46" s="6"/>
      <c r="BD46" s="6"/>
      <c r="BE46" s="102"/>
      <c r="BF46" s="6"/>
      <c r="BG46" s="6"/>
      <c r="BH46" s="6"/>
      <c r="BI46" s="101"/>
      <c r="BJ46" s="103"/>
      <c r="BK46" s="103"/>
      <c r="BL46" s="103"/>
      <c r="BM46" s="100"/>
      <c r="BN46" s="104">
        <v>40.457389999999997</v>
      </c>
      <c r="BO46" s="104">
        <v>-116.27388999999999</v>
      </c>
      <c r="BP46" s="6">
        <v>561565</v>
      </c>
      <c r="BQ46" s="6">
        <v>4478778</v>
      </c>
      <c r="BR46" s="100" t="s">
        <v>287</v>
      </c>
      <c r="BS46" s="100" t="s">
        <v>68</v>
      </c>
      <c r="BT46" s="100" t="s">
        <v>288</v>
      </c>
      <c r="BU46" s="100" t="s">
        <v>289</v>
      </c>
      <c r="BV46" s="100" t="s">
        <v>290</v>
      </c>
      <c r="BW46" s="100" t="s">
        <v>291</v>
      </c>
      <c r="BX46" s="100"/>
      <c r="BY46" s="100"/>
      <c r="BZ46" s="100"/>
      <c r="CA46" s="100"/>
      <c r="CB46" s="100">
        <v>7</v>
      </c>
      <c r="CC46" s="100"/>
      <c r="CD46" s="100"/>
      <c r="CE46" s="100">
        <v>719</v>
      </c>
      <c r="CF46" s="100"/>
      <c r="CG46" s="100">
        <v>360</v>
      </c>
      <c r="CH46" s="100"/>
      <c r="CI46" s="100"/>
      <c r="CJ46" s="100"/>
      <c r="CK46" s="100"/>
      <c r="CL46" s="6"/>
      <c r="CM46" s="100"/>
      <c r="CN46" s="100"/>
      <c r="CO46" s="105"/>
      <c r="CP46" s="105"/>
      <c r="CQ46" s="105"/>
      <c r="CR46" s="6"/>
      <c r="CS46" s="6"/>
      <c r="CT46" s="6"/>
      <c r="CU46" s="6"/>
      <c r="CV46" s="6"/>
      <c r="CW46" s="105"/>
      <c r="CX46" s="106"/>
      <c r="CY46" s="100"/>
      <c r="CZ46" s="100"/>
      <c r="DA46" s="100"/>
      <c r="DB46" s="100"/>
      <c r="DC46" s="100"/>
      <c r="DD46" s="106"/>
      <c r="DE46" s="6"/>
      <c r="DF46" s="6"/>
      <c r="DG46" s="100"/>
      <c r="DH46" s="100"/>
      <c r="DI46" s="100"/>
      <c r="DJ46" s="100"/>
      <c r="DK46" s="106"/>
      <c r="DL46" s="106"/>
      <c r="DM46" s="106"/>
      <c r="DN46" s="100"/>
      <c r="DO46" s="100"/>
      <c r="DP46" s="103"/>
      <c r="DQ46" s="100"/>
      <c r="DR46" s="100"/>
      <c r="DS46" s="100"/>
      <c r="DT46" s="106"/>
      <c r="DU46" s="100"/>
      <c r="DV46" s="100"/>
      <c r="DW46" s="106"/>
      <c r="DX46" s="106"/>
      <c r="DY46" s="107"/>
      <c r="DZ46" s="100"/>
      <c r="EA46" s="106"/>
      <c r="EB46" s="106"/>
      <c r="EC46" s="106"/>
      <c r="ED46" s="106"/>
      <c r="EE46" s="100"/>
      <c r="EF46" s="6"/>
    </row>
    <row r="47" spans="1:136" x14ac:dyDescent="0.25">
      <c r="A47" s="100" t="s">
        <v>603</v>
      </c>
      <c r="B47" s="100"/>
      <c r="C47" s="108">
        <v>39590</v>
      </c>
      <c r="D47" s="100" t="s">
        <v>604</v>
      </c>
      <c r="E47" s="123">
        <v>409197</v>
      </c>
      <c r="F47" s="123">
        <v>4287785</v>
      </c>
      <c r="G47" s="110"/>
      <c r="H47" s="100">
        <v>13.1</v>
      </c>
      <c r="I47" s="100"/>
      <c r="J47" s="100"/>
      <c r="K47" s="106"/>
      <c r="L47" s="109"/>
      <c r="M47" s="109"/>
      <c r="N47" s="109"/>
      <c r="O47" s="109"/>
      <c r="P47" s="113"/>
      <c r="Q47" s="114"/>
      <c r="R47" s="109"/>
      <c r="S47" s="114"/>
      <c r="T47" s="109"/>
      <c r="U47" s="109"/>
      <c r="V47" s="111"/>
      <c r="W47" s="111"/>
      <c r="X47" s="114"/>
      <c r="Y47" s="112"/>
      <c r="Z47" s="112"/>
      <c r="AA47" s="114"/>
      <c r="AB47" s="114"/>
      <c r="AC47" s="112"/>
      <c r="AD47" s="112"/>
      <c r="AE47" s="100"/>
      <c r="AF47" s="100"/>
      <c r="AG47" s="100"/>
      <c r="AH47" s="105"/>
    </row>
    <row r="48" spans="1:136" ht="23.25" x14ac:dyDescent="0.35">
      <c r="A48" s="100" t="s">
        <v>605</v>
      </c>
      <c r="B48" s="100"/>
      <c r="C48" s="108">
        <v>39590</v>
      </c>
      <c r="D48" s="100" t="s">
        <v>606</v>
      </c>
      <c r="E48" s="123">
        <v>414012</v>
      </c>
      <c r="F48" s="123">
        <v>4315835</v>
      </c>
      <c r="G48" s="110"/>
      <c r="H48" s="100">
        <v>14.2</v>
      </c>
      <c r="I48" s="100"/>
      <c r="J48" s="100"/>
      <c r="K48" s="106"/>
      <c r="L48" s="100"/>
      <c r="M48" s="125"/>
      <c r="N48" s="109"/>
      <c r="O48" s="109"/>
      <c r="P48" s="113"/>
      <c r="Q48" s="114"/>
      <c r="R48" s="109"/>
      <c r="S48" s="114"/>
      <c r="T48" s="109"/>
      <c r="U48" s="109"/>
      <c r="V48" s="111"/>
      <c r="W48" s="111"/>
      <c r="X48" s="114"/>
      <c r="Y48" s="112"/>
      <c r="Z48" s="112"/>
      <c r="AA48" s="114"/>
      <c r="AB48" s="114"/>
      <c r="AC48" s="112"/>
      <c r="AD48" s="112"/>
      <c r="AE48" s="100"/>
      <c r="AF48" s="100"/>
      <c r="AG48" s="100"/>
      <c r="AH48" s="105"/>
    </row>
    <row r="49" spans="1:34" x14ac:dyDescent="0.25">
      <c r="A49" s="100" t="s">
        <v>607</v>
      </c>
      <c r="B49" s="100"/>
      <c r="C49" s="108">
        <v>39590</v>
      </c>
      <c r="D49" s="100" t="s">
        <v>608</v>
      </c>
      <c r="E49" s="123">
        <v>402840</v>
      </c>
      <c r="F49" s="123">
        <v>4308946</v>
      </c>
      <c r="G49" s="110"/>
      <c r="H49" s="100">
        <v>17.399999999999999</v>
      </c>
      <c r="I49" s="100"/>
      <c r="J49" s="100"/>
      <c r="K49" s="106"/>
      <c r="L49" s="109"/>
      <c r="M49" s="109"/>
      <c r="N49" s="109">
        <f>514.92/2</f>
        <v>257.45999999999998</v>
      </c>
      <c r="O49" s="109"/>
      <c r="P49" s="113"/>
      <c r="Q49" s="114"/>
      <c r="R49" s="109"/>
      <c r="S49" s="114"/>
      <c r="T49" s="109"/>
      <c r="U49" s="109"/>
      <c r="V49" s="111"/>
      <c r="W49" s="111"/>
      <c r="X49" s="114"/>
      <c r="Y49" s="112"/>
      <c r="Z49" s="112"/>
      <c r="AA49" s="114"/>
      <c r="AB49" s="114"/>
      <c r="AC49" s="112"/>
      <c r="AD49" s="112"/>
      <c r="AE49" s="100"/>
      <c r="AF49" s="100"/>
      <c r="AG49" s="100"/>
      <c r="AH49" s="105"/>
    </row>
    <row r="50" spans="1:34" x14ac:dyDescent="0.25">
      <c r="A50" s="121" t="s">
        <v>609</v>
      </c>
      <c r="B50" s="121"/>
      <c r="C50" s="108"/>
      <c r="D50" s="100"/>
      <c r="E50" s="123">
        <v>404431</v>
      </c>
      <c r="F50" s="123">
        <v>4305796</v>
      </c>
      <c r="G50" s="110"/>
      <c r="H50" s="122"/>
      <c r="I50" s="122"/>
      <c r="J50" s="100"/>
      <c r="K50" s="100"/>
      <c r="L50" s="109"/>
      <c r="M50" s="109"/>
      <c r="N50" s="109"/>
      <c r="O50" s="109"/>
      <c r="P50" s="126"/>
      <c r="Q50" s="111"/>
      <c r="R50" s="109"/>
      <c r="S50" s="111"/>
      <c r="T50" s="109"/>
      <c r="U50" s="109"/>
      <c r="V50" s="111"/>
      <c r="W50" s="111"/>
      <c r="X50" s="111"/>
      <c r="Y50" s="111"/>
      <c r="Z50" s="111"/>
      <c r="AA50" s="111"/>
      <c r="AB50" s="111"/>
      <c r="AC50" s="111"/>
      <c r="AD50" s="111"/>
      <c r="AE50" s="100"/>
      <c r="AF50" s="100"/>
      <c r="AG50" s="100"/>
      <c r="AH50" s="100"/>
    </row>
    <row r="51" spans="1:34" x14ac:dyDescent="0.25">
      <c r="A51" s="121" t="s">
        <v>610</v>
      </c>
      <c r="B51" s="121"/>
      <c r="C51" s="108"/>
      <c r="D51" s="100"/>
      <c r="E51" s="123">
        <v>403509</v>
      </c>
      <c r="F51" s="123">
        <v>4303819</v>
      </c>
      <c r="G51" s="110"/>
      <c r="H51" s="122"/>
      <c r="I51" s="122"/>
      <c r="J51" s="100"/>
      <c r="K51" s="100"/>
      <c r="L51" s="109"/>
      <c r="M51" s="109"/>
      <c r="N51" s="109"/>
      <c r="O51" s="109"/>
      <c r="P51" s="126"/>
      <c r="Q51" s="111"/>
      <c r="R51" s="109"/>
      <c r="S51" s="111"/>
      <c r="T51" s="109"/>
      <c r="U51" s="109"/>
      <c r="V51" s="111"/>
      <c r="W51" s="111"/>
      <c r="X51" s="111"/>
      <c r="Y51" s="111"/>
      <c r="Z51" s="111"/>
      <c r="AA51" s="111"/>
      <c r="AB51" s="111"/>
      <c r="AC51" s="111"/>
      <c r="AD51" s="111"/>
      <c r="AE51" s="100"/>
      <c r="AF51" s="100"/>
      <c r="AG51" s="100"/>
      <c r="AH51" s="100"/>
    </row>
    <row r="52" spans="1:34" x14ac:dyDescent="0.25">
      <c r="A52" s="100" t="s">
        <v>611</v>
      </c>
      <c r="B52" s="100"/>
      <c r="C52" s="108">
        <v>39590</v>
      </c>
      <c r="D52" s="100" t="s">
        <v>612</v>
      </c>
      <c r="E52" s="123">
        <v>399687</v>
      </c>
      <c r="F52" s="123">
        <v>4294062</v>
      </c>
      <c r="G52" s="110"/>
      <c r="H52" s="100"/>
      <c r="I52" s="100"/>
      <c r="J52" s="100"/>
      <c r="K52" s="106"/>
      <c r="L52" s="109"/>
      <c r="M52" s="109"/>
      <c r="N52" s="109"/>
      <c r="O52" s="109"/>
      <c r="P52" s="113"/>
      <c r="Q52" s="114"/>
      <c r="R52" s="109"/>
      <c r="S52" s="114"/>
      <c r="T52" s="109"/>
      <c r="U52" s="109"/>
      <c r="V52" s="111"/>
      <c r="W52" s="111"/>
      <c r="X52" s="114"/>
      <c r="Y52" s="112"/>
      <c r="Z52" s="112"/>
      <c r="AA52" s="114"/>
      <c r="AB52" s="114"/>
      <c r="AC52" s="112"/>
      <c r="AD52" s="112"/>
      <c r="AE52" s="100"/>
      <c r="AF52" s="100"/>
      <c r="AG52" s="100"/>
      <c r="AH52" s="105"/>
    </row>
    <row r="53" spans="1:34" x14ac:dyDescent="0.25">
      <c r="A53" s="100" t="s">
        <v>613</v>
      </c>
      <c r="B53" s="100"/>
      <c r="C53" s="108">
        <v>39590</v>
      </c>
      <c r="D53" s="100" t="s">
        <v>614</v>
      </c>
      <c r="E53" s="123">
        <v>406677</v>
      </c>
      <c r="F53" s="123">
        <v>4291144</v>
      </c>
      <c r="G53" s="110"/>
      <c r="H53" s="100"/>
      <c r="I53" s="100"/>
      <c r="J53" s="100"/>
      <c r="K53" s="106"/>
      <c r="L53" s="109"/>
      <c r="M53" s="109"/>
      <c r="N53" s="109"/>
      <c r="O53" s="109"/>
      <c r="P53" s="113"/>
      <c r="Q53" s="114"/>
      <c r="R53" s="109"/>
      <c r="S53" s="114"/>
      <c r="T53" s="109"/>
      <c r="U53" s="109"/>
      <c r="V53" s="111"/>
      <c r="W53" s="111"/>
      <c r="X53" s="114"/>
      <c r="Y53" s="112"/>
      <c r="Z53" s="112"/>
      <c r="AA53" s="114"/>
      <c r="AB53" s="114"/>
      <c r="AC53" s="112"/>
      <c r="AD53" s="112"/>
      <c r="AE53" s="100"/>
      <c r="AF53" s="100"/>
      <c r="AG53" s="100"/>
      <c r="AH53" s="105"/>
    </row>
    <row r="54" spans="1:34" x14ac:dyDescent="0.25">
      <c r="A54" s="100" t="s">
        <v>615</v>
      </c>
      <c r="B54" s="100"/>
      <c r="C54" s="108">
        <v>39590</v>
      </c>
      <c r="D54" s="100" t="s">
        <v>616</v>
      </c>
      <c r="E54" s="123">
        <v>400301</v>
      </c>
      <c r="F54" s="123">
        <v>4305066</v>
      </c>
      <c r="G54" s="110"/>
      <c r="H54" s="100"/>
      <c r="I54" s="100"/>
      <c r="J54" s="100"/>
      <c r="K54" s="106"/>
      <c r="L54" s="109"/>
      <c r="M54" s="109"/>
      <c r="N54" s="109"/>
      <c r="O54" s="109"/>
      <c r="P54" s="113"/>
      <c r="Q54" s="114"/>
      <c r="R54" s="109"/>
      <c r="S54" s="114"/>
      <c r="T54" s="109"/>
      <c r="U54" s="109"/>
      <c r="V54" s="111"/>
      <c r="W54" s="111"/>
      <c r="X54" s="114"/>
      <c r="Y54" s="112"/>
      <c r="Z54" s="112"/>
      <c r="AA54" s="114"/>
      <c r="AB54" s="114"/>
      <c r="AC54" s="112"/>
      <c r="AD54" s="112"/>
      <c r="AE54" s="100"/>
      <c r="AF54" s="100"/>
      <c r="AG54" s="100"/>
      <c r="AH54" s="105"/>
    </row>
    <row r="55" spans="1:34" x14ac:dyDescent="0.25">
      <c r="A55" s="121" t="s">
        <v>617</v>
      </c>
      <c r="B55" s="121"/>
      <c r="C55" s="108"/>
      <c r="D55" s="100"/>
      <c r="E55" s="123">
        <v>384652</v>
      </c>
      <c r="F55" s="123">
        <v>4299973</v>
      </c>
      <c r="G55" s="110"/>
      <c r="H55" s="122"/>
      <c r="I55" s="122"/>
      <c r="J55" s="100"/>
      <c r="K55" s="100"/>
      <c r="L55" s="109"/>
      <c r="M55" s="109"/>
      <c r="N55" s="109"/>
      <c r="O55" s="109"/>
      <c r="P55" s="126"/>
      <c r="Q55" s="111"/>
      <c r="R55" s="109"/>
      <c r="S55" s="111"/>
      <c r="T55" s="109"/>
      <c r="U55" s="109"/>
      <c r="V55" s="111"/>
      <c r="W55" s="111"/>
      <c r="X55" s="111"/>
      <c r="Y55" s="111"/>
      <c r="Z55" s="111"/>
      <c r="AA55" s="111"/>
      <c r="AB55" s="111"/>
      <c r="AC55" s="111"/>
      <c r="AD55" s="111"/>
      <c r="AE55" s="100"/>
      <c r="AF55" s="100"/>
      <c r="AG55" s="100"/>
      <c r="AH55" s="100"/>
    </row>
    <row r="56" spans="1:34" x14ac:dyDescent="0.25">
      <c r="A56" s="121" t="s">
        <v>618</v>
      </c>
      <c r="B56" s="121"/>
      <c r="C56" s="108"/>
      <c r="D56" s="100"/>
      <c r="E56" s="123">
        <v>385326</v>
      </c>
      <c r="F56" s="123">
        <v>4300424</v>
      </c>
      <c r="G56" s="110"/>
      <c r="H56" s="122"/>
      <c r="I56" s="122"/>
      <c r="J56" s="100"/>
      <c r="K56" s="100"/>
      <c r="L56" s="109"/>
      <c r="M56" s="109"/>
      <c r="N56" s="109"/>
      <c r="O56" s="109"/>
      <c r="P56" s="126"/>
      <c r="Q56" s="111"/>
      <c r="R56" s="109"/>
      <c r="S56" s="111"/>
      <c r="T56" s="109"/>
      <c r="U56" s="109"/>
      <c r="V56" s="111"/>
      <c r="W56" s="111"/>
      <c r="X56" s="111"/>
      <c r="Y56" s="111"/>
      <c r="Z56" s="111"/>
      <c r="AA56" s="111"/>
      <c r="AB56" s="111"/>
      <c r="AC56" s="111"/>
      <c r="AD56" s="111"/>
      <c r="AE56" s="100"/>
      <c r="AF56" s="100"/>
      <c r="AG56" s="100"/>
      <c r="AH56" s="100"/>
    </row>
    <row r="57" spans="1:34" x14ac:dyDescent="0.25">
      <c r="A57" s="121" t="s">
        <v>619</v>
      </c>
      <c r="B57" s="121"/>
      <c r="C57" s="108"/>
      <c r="D57" s="100"/>
      <c r="E57" s="123">
        <v>383043</v>
      </c>
      <c r="F57" s="123">
        <v>4299238</v>
      </c>
      <c r="G57" s="110"/>
      <c r="H57" s="122"/>
      <c r="I57" s="122"/>
      <c r="J57" s="100"/>
      <c r="K57" s="100"/>
      <c r="L57" s="109"/>
      <c r="M57" s="109"/>
      <c r="N57" s="109"/>
      <c r="O57" s="109"/>
      <c r="P57" s="126"/>
      <c r="Q57" s="111"/>
      <c r="R57" s="109"/>
      <c r="S57" s="111"/>
      <c r="T57" s="109"/>
      <c r="U57" s="109"/>
      <c r="V57" s="111"/>
      <c r="W57" s="111"/>
      <c r="X57" s="111"/>
      <c r="Y57" s="111"/>
      <c r="Z57" s="111"/>
      <c r="AA57" s="111"/>
      <c r="AB57" s="111"/>
      <c r="AC57" s="111"/>
      <c r="AD57" s="111"/>
      <c r="AE57" s="100"/>
      <c r="AF57" s="100"/>
      <c r="AG57" s="100"/>
      <c r="AH57" s="100"/>
    </row>
    <row r="58" spans="1:34" x14ac:dyDescent="0.25">
      <c r="A58" s="100" t="s">
        <v>620</v>
      </c>
      <c r="B58" s="100"/>
      <c r="C58" s="108">
        <v>39590</v>
      </c>
      <c r="D58" s="100" t="s">
        <v>621</v>
      </c>
      <c r="E58" s="123">
        <v>386165</v>
      </c>
      <c r="F58" s="123">
        <v>4298725</v>
      </c>
      <c r="G58" s="110"/>
      <c r="H58" s="100"/>
      <c r="I58" s="100"/>
      <c r="J58" s="100"/>
      <c r="K58" s="106"/>
      <c r="L58" s="109"/>
      <c r="M58" s="109"/>
      <c r="N58" s="109"/>
      <c r="O58" s="109"/>
      <c r="P58" s="113"/>
      <c r="Q58" s="114"/>
      <c r="R58" s="109"/>
      <c r="S58" s="114"/>
      <c r="T58" s="109"/>
      <c r="U58" s="109"/>
      <c r="V58" s="111"/>
      <c r="W58" s="111"/>
      <c r="X58" s="114"/>
      <c r="Y58" s="112"/>
      <c r="Z58" s="112"/>
      <c r="AA58" s="114"/>
      <c r="AB58" s="114"/>
      <c r="AC58" s="112"/>
      <c r="AD58" s="112"/>
      <c r="AE58" s="100"/>
      <c r="AF58" s="100"/>
      <c r="AG58" s="100"/>
      <c r="AH58" s="105"/>
    </row>
    <row r="59" spans="1:34" x14ac:dyDescent="0.25">
      <c r="A59" s="100" t="s">
        <v>622</v>
      </c>
      <c r="B59" s="100"/>
      <c r="C59" s="108">
        <v>39590</v>
      </c>
      <c r="D59" s="100" t="s">
        <v>623</v>
      </c>
      <c r="E59" s="123">
        <v>394604</v>
      </c>
      <c r="F59" s="123">
        <v>4298304</v>
      </c>
      <c r="G59" s="110"/>
      <c r="H59" s="100"/>
      <c r="I59" s="100"/>
      <c r="J59" s="100"/>
      <c r="K59" s="106"/>
      <c r="L59" s="109"/>
      <c r="M59" s="109"/>
      <c r="N59" s="109"/>
      <c r="O59" s="109"/>
      <c r="P59" s="113"/>
      <c r="Q59" s="114"/>
      <c r="R59" s="109"/>
      <c r="S59" s="114"/>
      <c r="T59" s="109"/>
      <c r="U59" s="109"/>
      <c r="V59" s="111"/>
      <c r="W59" s="111"/>
      <c r="X59" s="114"/>
      <c r="Y59" s="112"/>
      <c r="Z59" s="112"/>
      <c r="AA59" s="114"/>
      <c r="AB59" s="114"/>
      <c r="AC59" s="112"/>
      <c r="AD59" s="112"/>
      <c r="AE59" s="100"/>
      <c r="AF59" s="100"/>
      <c r="AG59" s="100"/>
      <c r="AH59" s="105"/>
    </row>
    <row r="60" spans="1:34" x14ac:dyDescent="0.25">
      <c r="A60" s="100" t="s">
        <v>624</v>
      </c>
      <c r="B60" s="100"/>
      <c r="C60" s="108">
        <v>39590</v>
      </c>
      <c r="D60" s="100" t="s">
        <v>625</v>
      </c>
      <c r="E60" s="123">
        <v>392873</v>
      </c>
      <c r="F60" s="123">
        <v>4299381</v>
      </c>
      <c r="G60" s="110"/>
      <c r="H60" s="100"/>
      <c r="I60" s="100"/>
      <c r="J60" s="100"/>
      <c r="K60" s="106"/>
      <c r="L60" s="109"/>
      <c r="M60" s="109"/>
      <c r="N60" s="109"/>
      <c r="O60" s="109"/>
      <c r="P60" s="113"/>
      <c r="Q60" s="114"/>
      <c r="R60" s="109"/>
      <c r="S60" s="114"/>
      <c r="T60" s="109"/>
      <c r="U60" s="109"/>
      <c r="V60" s="111"/>
      <c r="W60" s="111"/>
      <c r="X60" s="114"/>
      <c r="Y60" s="112"/>
      <c r="Z60" s="112"/>
      <c r="AA60" s="114"/>
      <c r="AB60" s="114"/>
      <c r="AC60" s="112"/>
      <c r="AD60" s="112"/>
      <c r="AE60" s="100"/>
      <c r="AF60" s="100"/>
      <c r="AG60" s="100"/>
      <c r="AH60" s="105"/>
    </row>
    <row r="61" spans="1:34" x14ac:dyDescent="0.25">
      <c r="A61" s="100" t="s">
        <v>624</v>
      </c>
      <c r="B61" s="100"/>
      <c r="C61" s="108">
        <v>38833</v>
      </c>
      <c r="D61" s="100"/>
      <c r="E61" s="123">
        <v>392080</v>
      </c>
      <c r="F61" s="123">
        <v>4300177</v>
      </c>
      <c r="G61" s="110"/>
      <c r="H61" s="100"/>
      <c r="I61" s="100"/>
      <c r="J61" s="100"/>
      <c r="K61" s="106"/>
      <c r="L61" s="109"/>
      <c r="M61" s="109"/>
      <c r="N61" s="109"/>
      <c r="O61" s="109"/>
      <c r="P61" s="113"/>
      <c r="Q61" s="114"/>
      <c r="R61" s="109"/>
      <c r="S61" s="114"/>
      <c r="T61" s="109"/>
      <c r="U61" s="109"/>
      <c r="V61" s="111"/>
      <c r="W61" s="111"/>
      <c r="X61" s="114"/>
      <c r="Y61" s="112"/>
      <c r="Z61" s="112"/>
      <c r="AA61" s="114"/>
      <c r="AB61" s="114"/>
      <c r="AC61" s="112"/>
      <c r="AD61" s="112"/>
      <c r="AE61" s="100"/>
      <c r="AF61" s="100"/>
      <c r="AG61" s="100"/>
      <c r="AH61" s="105"/>
    </row>
    <row r="62" spans="1:34" x14ac:dyDescent="0.25">
      <c r="A62" s="100" t="s">
        <v>624</v>
      </c>
      <c r="B62" s="100"/>
      <c r="C62" s="108">
        <v>38833</v>
      </c>
      <c r="D62" s="100"/>
      <c r="E62" s="123">
        <v>392086</v>
      </c>
      <c r="F62" s="123">
        <v>4300992</v>
      </c>
      <c r="G62" s="110"/>
      <c r="H62" s="100"/>
      <c r="I62" s="100"/>
      <c r="J62" s="100"/>
      <c r="K62" s="106"/>
      <c r="L62" s="109"/>
      <c r="M62" s="109"/>
      <c r="N62" s="109"/>
      <c r="O62" s="109"/>
      <c r="P62" s="113"/>
      <c r="Q62" s="114"/>
      <c r="R62" s="109"/>
      <c r="S62" s="114"/>
      <c r="T62" s="109"/>
      <c r="U62" s="109"/>
      <c r="V62" s="111"/>
      <c r="W62" s="111"/>
      <c r="X62" s="114"/>
      <c r="Y62" s="112"/>
      <c r="Z62" s="112"/>
      <c r="AA62" s="114"/>
      <c r="AB62" s="114"/>
      <c r="AC62" s="112"/>
      <c r="AD62" s="112"/>
      <c r="AE62" s="100"/>
      <c r="AF62" s="100"/>
      <c r="AG62" s="100"/>
      <c r="AH62" s="105"/>
    </row>
    <row r="63" spans="1:34" x14ac:dyDescent="0.25">
      <c r="A63" s="100" t="s">
        <v>626</v>
      </c>
      <c r="B63" s="100"/>
      <c r="C63" s="108">
        <v>39589</v>
      </c>
      <c r="D63" s="100" t="s">
        <v>627</v>
      </c>
      <c r="E63" s="123">
        <v>380582</v>
      </c>
      <c r="F63" s="123">
        <v>4306136</v>
      </c>
      <c r="G63" s="110"/>
      <c r="H63" s="100">
        <v>16.8</v>
      </c>
      <c r="I63" s="100"/>
      <c r="J63" s="100"/>
      <c r="K63" s="106"/>
      <c r="L63" s="109"/>
      <c r="M63" s="109"/>
      <c r="N63" s="109"/>
      <c r="O63" s="109"/>
      <c r="P63" s="113"/>
      <c r="Q63" s="114"/>
      <c r="R63" s="109"/>
      <c r="S63" s="114"/>
      <c r="T63" s="109"/>
      <c r="U63" s="109"/>
      <c r="V63" s="111"/>
      <c r="W63" s="111"/>
      <c r="X63" s="114"/>
      <c r="Y63" s="112"/>
      <c r="Z63" s="112"/>
      <c r="AA63" s="114"/>
      <c r="AB63" s="114"/>
      <c r="AC63" s="112"/>
      <c r="AD63" s="112"/>
      <c r="AE63" s="100"/>
      <c r="AF63" s="100"/>
      <c r="AG63" s="100"/>
      <c r="AH63" s="105"/>
    </row>
    <row r="64" spans="1:34" x14ac:dyDescent="0.25">
      <c r="A64" s="100" t="s">
        <v>602</v>
      </c>
      <c r="B64" s="100"/>
      <c r="C64" s="108">
        <v>28856</v>
      </c>
      <c r="D64" s="100" t="s">
        <v>628</v>
      </c>
      <c r="E64" s="123">
        <v>380190</v>
      </c>
      <c r="F64" s="123">
        <v>4306119</v>
      </c>
      <c r="G64" s="110"/>
      <c r="H64" s="100">
        <v>37</v>
      </c>
      <c r="I64" s="100"/>
      <c r="J64" s="100"/>
      <c r="K64" s="106"/>
      <c r="L64" s="109"/>
      <c r="M64" s="109"/>
      <c r="N64" s="109"/>
      <c r="O64" s="109"/>
      <c r="P64" s="113"/>
      <c r="Q64" s="114"/>
      <c r="R64" s="109"/>
      <c r="S64" s="114"/>
      <c r="T64" s="109"/>
      <c r="U64" s="109"/>
      <c r="V64" s="111"/>
      <c r="W64" s="111"/>
      <c r="X64" s="114"/>
      <c r="Y64" s="112"/>
      <c r="Z64" s="112"/>
      <c r="AA64" s="114"/>
      <c r="AB64" s="114"/>
      <c r="AC64" s="112"/>
      <c r="AD64" s="112"/>
      <c r="AE64" s="100"/>
      <c r="AF64" s="100"/>
      <c r="AG64" s="100"/>
      <c r="AH64" s="105"/>
    </row>
    <row r="65" spans="1:74" x14ac:dyDescent="0.25">
      <c r="A65" s="100" t="s">
        <v>602</v>
      </c>
      <c r="B65" s="100"/>
      <c r="C65" s="108">
        <v>39589</v>
      </c>
      <c r="D65" s="100" t="s">
        <v>629</v>
      </c>
      <c r="E65" s="123">
        <v>380190</v>
      </c>
      <c r="F65" s="123">
        <v>4306119</v>
      </c>
      <c r="G65" s="110"/>
      <c r="H65" s="100">
        <v>37</v>
      </c>
      <c r="I65" s="100"/>
      <c r="J65" s="100"/>
      <c r="K65" s="106"/>
      <c r="L65" s="109"/>
      <c r="M65" s="109"/>
      <c r="N65" s="109"/>
      <c r="O65" s="109"/>
      <c r="P65" s="113"/>
      <c r="Q65" s="114"/>
      <c r="R65" s="109"/>
      <c r="S65" s="114"/>
      <c r="T65" s="109"/>
      <c r="U65" s="109"/>
      <c r="V65" s="111"/>
      <c r="W65" s="111"/>
      <c r="X65" s="114"/>
      <c r="Y65" s="112"/>
      <c r="Z65" s="112"/>
      <c r="AA65" s="114"/>
      <c r="AB65" s="114"/>
      <c r="AC65" s="112"/>
      <c r="AD65" s="112"/>
      <c r="AE65" s="100"/>
      <c r="AF65" s="100"/>
      <c r="AG65" s="100"/>
      <c r="AH65" s="105"/>
    </row>
    <row r="66" spans="1:74" x14ac:dyDescent="0.25">
      <c r="A66" s="100" t="s">
        <v>587</v>
      </c>
      <c r="B66" s="100"/>
      <c r="C66" s="108">
        <v>18379</v>
      </c>
      <c r="D66" s="100"/>
      <c r="E66" s="123">
        <v>419941</v>
      </c>
      <c r="F66" s="123">
        <v>4305581</v>
      </c>
      <c r="G66" s="110"/>
      <c r="H66" s="100">
        <v>21.1</v>
      </c>
      <c r="I66" s="100"/>
      <c r="J66" s="100"/>
      <c r="K66" s="106"/>
      <c r="L66" s="109"/>
      <c r="M66" s="109"/>
      <c r="N66" s="109"/>
      <c r="O66" s="109"/>
      <c r="P66" s="113"/>
      <c r="Q66" s="114"/>
      <c r="R66" s="109"/>
      <c r="S66" s="114"/>
      <c r="T66" s="109"/>
      <c r="U66" s="109"/>
      <c r="V66" s="111"/>
      <c r="W66" s="111"/>
      <c r="X66" s="114"/>
      <c r="Y66" s="112"/>
      <c r="Z66" s="112"/>
      <c r="AA66" s="114"/>
      <c r="AB66" s="114"/>
      <c r="AC66" s="112"/>
      <c r="AD66" s="112"/>
      <c r="AE66" s="100"/>
      <c r="AF66" s="100"/>
      <c r="AG66" s="100"/>
      <c r="AH66" s="105"/>
    </row>
    <row r="67" spans="1:74" x14ac:dyDescent="0.25">
      <c r="A67" s="100" t="s">
        <v>592</v>
      </c>
      <c r="B67" s="100"/>
      <c r="C67" s="108">
        <v>39590</v>
      </c>
      <c r="D67" s="100" t="s">
        <v>630</v>
      </c>
      <c r="E67" s="123">
        <v>419246</v>
      </c>
      <c r="F67" s="123">
        <v>4301298</v>
      </c>
      <c r="G67" s="110"/>
      <c r="H67" s="100">
        <v>22.6</v>
      </c>
      <c r="I67" s="100"/>
      <c r="J67" s="100"/>
      <c r="K67" s="106"/>
      <c r="L67" s="109"/>
      <c r="M67" s="109"/>
      <c r="N67" s="109"/>
      <c r="O67" s="109"/>
      <c r="P67" s="113"/>
      <c r="Q67" s="114"/>
      <c r="R67" s="109"/>
      <c r="S67" s="114"/>
      <c r="T67" s="109"/>
      <c r="U67" s="109"/>
      <c r="V67" s="111"/>
      <c r="W67" s="111"/>
      <c r="X67" s="114"/>
      <c r="Y67" s="112"/>
      <c r="Z67" s="112"/>
      <c r="AA67" s="114"/>
      <c r="AB67" s="114"/>
      <c r="AC67" s="112"/>
      <c r="AD67" s="112"/>
      <c r="AE67" s="100"/>
      <c r="AF67" s="100"/>
      <c r="AG67" s="100"/>
      <c r="AH67" s="105"/>
    </row>
    <row r="68" spans="1:74" x14ac:dyDescent="0.25">
      <c r="A68" s="100" t="s">
        <v>592</v>
      </c>
      <c r="B68" s="100"/>
      <c r="C68" s="108">
        <v>39590</v>
      </c>
      <c r="D68" s="100" t="s">
        <v>631</v>
      </c>
      <c r="E68" s="123">
        <v>419230</v>
      </c>
      <c r="F68" s="123">
        <v>4301319</v>
      </c>
      <c r="G68" s="110"/>
      <c r="H68" s="100">
        <v>23.1</v>
      </c>
      <c r="I68" s="100"/>
      <c r="J68" s="100"/>
      <c r="K68" s="106"/>
      <c r="L68" s="109"/>
      <c r="M68" s="109"/>
      <c r="N68" s="109"/>
      <c r="O68" s="109"/>
      <c r="P68" s="113"/>
      <c r="Q68" s="114"/>
      <c r="R68" s="109"/>
      <c r="S68" s="114"/>
      <c r="T68" s="109"/>
      <c r="U68" s="109"/>
      <c r="V68" s="111"/>
      <c r="W68" s="111"/>
      <c r="X68" s="114"/>
      <c r="Y68" s="112"/>
      <c r="Z68" s="112"/>
      <c r="AA68" s="114"/>
      <c r="AB68" s="114"/>
      <c r="AC68" s="112"/>
      <c r="AD68" s="112"/>
      <c r="AE68" s="100"/>
      <c r="AF68" s="100"/>
      <c r="AG68" s="100"/>
      <c r="AH68" s="105"/>
    </row>
    <row r="69" spans="1:74" x14ac:dyDescent="0.25">
      <c r="A69" s="100" t="s">
        <v>632</v>
      </c>
      <c r="B69" s="100"/>
      <c r="C69" s="108">
        <v>28369</v>
      </c>
      <c r="D69" s="100"/>
      <c r="E69" s="123">
        <v>419891</v>
      </c>
      <c r="F69" s="123">
        <v>4304247</v>
      </c>
      <c r="G69" s="110"/>
      <c r="H69" s="100">
        <v>36.700000000000003</v>
      </c>
      <c r="I69" s="100"/>
      <c r="J69" s="100"/>
      <c r="K69" s="106"/>
      <c r="L69" s="109"/>
      <c r="M69" s="109"/>
      <c r="N69" s="109"/>
      <c r="O69" s="109"/>
      <c r="P69" s="113"/>
      <c r="Q69" s="114"/>
      <c r="R69" s="109"/>
      <c r="S69" s="114"/>
      <c r="T69" s="109"/>
      <c r="U69" s="109"/>
      <c r="V69" s="111"/>
      <c r="W69" s="111"/>
      <c r="X69" s="114"/>
      <c r="Y69" s="112"/>
      <c r="Z69" s="112"/>
      <c r="AA69" s="114"/>
      <c r="AB69" s="114"/>
      <c r="AC69" s="112"/>
      <c r="AD69" s="112"/>
      <c r="AE69" s="100"/>
      <c r="AF69" s="100"/>
      <c r="AG69" s="100"/>
      <c r="AH69" s="105"/>
      <c r="AI69" s="88"/>
      <c r="AJ69" s="88"/>
      <c r="AK69" s="88"/>
      <c r="AL69" s="88"/>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row>
    <row r="70" spans="1:74" x14ac:dyDescent="0.25">
      <c r="A70" s="100" t="s">
        <v>633</v>
      </c>
      <c r="B70" s="100"/>
      <c r="C70" s="108">
        <v>32143</v>
      </c>
      <c r="D70" s="100" t="s">
        <v>634</v>
      </c>
      <c r="E70" s="123">
        <v>419079</v>
      </c>
      <c r="F70" s="123">
        <v>4302427</v>
      </c>
      <c r="G70" s="110"/>
      <c r="H70" s="100">
        <v>37</v>
      </c>
      <c r="I70" s="100"/>
      <c r="J70" s="100"/>
      <c r="K70" s="106"/>
      <c r="L70" s="109"/>
      <c r="M70" s="109"/>
      <c r="N70" s="109"/>
      <c r="O70" s="109"/>
      <c r="P70" s="113"/>
      <c r="Q70" s="114"/>
      <c r="R70" s="109"/>
      <c r="S70" s="114"/>
      <c r="T70" s="109"/>
      <c r="U70" s="109"/>
      <c r="V70" s="111"/>
      <c r="W70" s="111"/>
      <c r="X70" s="114"/>
      <c r="Y70" s="112"/>
      <c r="Z70" s="112"/>
      <c r="AA70" s="114"/>
      <c r="AB70" s="114"/>
      <c r="AC70" s="112"/>
      <c r="AD70" s="112"/>
      <c r="AE70" s="100"/>
      <c r="AF70" s="100"/>
      <c r="AG70" s="100"/>
      <c r="AH70" s="105"/>
      <c r="AI70" s="88"/>
      <c r="AJ70" s="88"/>
      <c r="AK70" s="88"/>
      <c r="AL70" s="88"/>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row>
    <row r="71" spans="1:74" x14ac:dyDescent="0.25">
      <c r="A71" s="100" t="s">
        <v>635</v>
      </c>
      <c r="B71" s="100"/>
      <c r="C71" s="108"/>
      <c r="D71" s="100" t="s">
        <v>636</v>
      </c>
      <c r="E71" s="123">
        <v>420119</v>
      </c>
      <c r="F71" s="123">
        <v>4304039</v>
      </c>
      <c r="G71" s="124"/>
      <c r="H71" s="100">
        <v>47.8</v>
      </c>
      <c r="I71" s="100"/>
      <c r="J71" s="100"/>
      <c r="K71" s="106">
        <v>0.8</v>
      </c>
      <c r="L71" s="109"/>
      <c r="M71" s="109"/>
      <c r="N71" s="109"/>
      <c r="O71" s="109"/>
      <c r="P71" s="113"/>
      <c r="Q71" s="114"/>
      <c r="R71" s="109"/>
      <c r="S71" s="114"/>
      <c r="T71" s="109"/>
      <c r="U71" s="109"/>
      <c r="V71" s="111"/>
      <c r="W71" s="111"/>
      <c r="X71" s="114"/>
      <c r="Y71" s="112"/>
      <c r="Z71" s="112"/>
      <c r="AA71" s="114"/>
      <c r="AB71" s="114"/>
      <c r="AC71" s="112"/>
      <c r="AD71" s="112"/>
      <c r="AE71" s="100"/>
      <c r="AF71" s="100"/>
      <c r="AG71" s="100"/>
      <c r="AH71" s="105"/>
      <c r="AI71" s="88"/>
      <c r="AJ71" s="88"/>
      <c r="AK71" s="88"/>
      <c r="AL71" s="88"/>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row>
    <row r="72" spans="1:74" x14ac:dyDescent="0.25">
      <c r="A72" s="100" t="s">
        <v>635</v>
      </c>
      <c r="B72" s="100"/>
      <c r="C72" s="108">
        <v>21227</v>
      </c>
      <c r="D72" s="100"/>
      <c r="E72" s="123">
        <v>420119</v>
      </c>
      <c r="F72" s="123">
        <v>4304039</v>
      </c>
      <c r="G72" s="110"/>
      <c r="H72" s="100">
        <v>47.8</v>
      </c>
      <c r="I72" s="100"/>
      <c r="J72" s="100"/>
      <c r="K72" s="106">
        <v>0.8</v>
      </c>
      <c r="L72" s="109"/>
      <c r="M72" s="109"/>
      <c r="N72" s="109"/>
      <c r="O72" s="109"/>
      <c r="P72" s="113"/>
      <c r="Q72" s="114"/>
      <c r="R72" s="109"/>
      <c r="S72" s="114"/>
      <c r="T72" s="109"/>
      <c r="U72" s="109"/>
      <c r="V72" s="111"/>
      <c r="W72" s="111"/>
      <c r="X72" s="114"/>
      <c r="Y72" s="112"/>
      <c r="Z72" s="112"/>
      <c r="AA72" s="114"/>
      <c r="AB72" s="114"/>
      <c r="AC72" s="112"/>
      <c r="AD72" s="112"/>
      <c r="AE72" s="100"/>
      <c r="AF72" s="100"/>
      <c r="AG72" s="100"/>
      <c r="AH72" s="105"/>
      <c r="AI72" s="88"/>
      <c r="AJ72" s="88"/>
      <c r="AK72" s="88"/>
      <c r="AL72" s="88"/>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row>
    <row r="73" spans="1:74" x14ac:dyDescent="0.25">
      <c r="A73" s="100" t="s">
        <v>635</v>
      </c>
      <c r="B73" s="100"/>
      <c r="C73" s="108">
        <v>21227</v>
      </c>
      <c r="D73" s="100"/>
      <c r="E73" s="123">
        <v>420119</v>
      </c>
      <c r="F73" s="123">
        <v>4304039</v>
      </c>
      <c r="G73" s="110"/>
      <c r="H73" s="100">
        <v>47.8</v>
      </c>
      <c r="I73" s="100"/>
      <c r="J73" s="100"/>
      <c r="K73" s="106">
        <v>0.8</v>
      </c>
      <c r="L73" s="109"/>
      <c r="M73" s="109"/>
      <c r="N73" s="109"/>
      <c r="O73" s="109"/>
      <c r="P73" s="113"/>
      <c r="Q73" s="114"/>
      <c r="R73" s="109"/>
      <c r="S73" s="114"/>
      <c r="T73" s="109"/>
      <c r="U73" s="109"/>
      <c r="V73" s="111"/>
      <c r="W73" s="111"/>
      <c r="X73" s="114"/>
      <c r="Y73" s="112"/>
      <c r="Z73" s="112"/>
      <c r="AA73" s="114"/>
      <c r="AB73" s="114"/>
      <c r="AC73" s="112"/>
      <c r="AD73" s="112"/>
      <c r="AE73" s="100"/>
      <c r="AF73" s="100"/>
      <c r="AG73" s="100"/>
      <c r="AH73" s="105"/>
      <c r="AI73" s="88"/>
      <c r="AJ73" s="88"/>
      <c r="AK73" s="88"/>
      <c r="AL73" s="88"/>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row>
    <row r="74" spans="1:74" x14ac:dyDescent="0.25">
      <c r="A74" s="100" t="s">
        <v>635</v>
      </c>
      <c r="B74" s="100"/>
      <c r="C74" s="108">
        <v>32143</v>
      </c>
      <c r="D74" s="100" t="s">
        <v>637</v>
      </c>
      <c r="E74" s="123">
        <v>420119</v>
      </c>
      <c r="F74" s="123">
        <v>4304039</v>
      </c>
      <c r="G74" s="110"/>
      <c r="H74" s="100">
        <v>47.8</v>
      </c>
      <c r="I74" s="100"/>
      <c r="J74" s="100"/>
      <c r="K74" s="106"/>
      <c r="L74" s="109"/>
      <c r="M74" s="109"/>
      <c r="N74" s="109"/>
      <c r="O74" s="109"/>
      <c r="P74" s="113"/>
      <c r="Q74" s="114"/>
      <c r="R74" s="109"/>
      <c r="S74" s="114"/>
      <c r="T74" s="109"/>
      <c r="U74" s="109"/>
      <c r="V74" s="111"/>
      <c r="W74" s="111"/>
      <c r="X74" s="114"/>
      <c r="Y74" s="112"/>
      <c r="Z74" s="112"/>
      <c r="AA74" s="114"/>
      <c r="AB74" s="114"/>
      <c r="AC74" s="112"/>
      <c r="AD74" s="112"/>
      <c r="AE74" s="100"/>
      <c r="AF74" s="100"/>
      <c r="AG74" s="100"/>
      <c r="AH74" s="105"/>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row>
    <row r="75" spans="1:74" x14ac:dyDescent="0.25">
      <c r="A75" s="100" t="s">
        <v>584</v>
      </c>
      <c r="B75" s="100"/>
      <c r="C75" s="108">
        <v>32143</v>
      </c>
      <c r="D75" s="100" t="s">
        <v>638</v>
      </c>
      <c r="E75" s="123">
        <v>419084</v>
      </c>
      <c r="F75" s="123">
        <v>4301175</v>
      </c>
      <c r="G75" s="110"/>
      <c r="H75" s="100">
        <v>51.7</v>
      </c>
      <c r="I75" s="100"/>
      <c r="J75" s="100"/>
      <c r="K75" s="106"/>
      <c r="L75" s="109"/>
      <c r="M75" s="109"/>
      <c r="N75" s="109"/>
      <c r="O75" s="109"/>
      <c r="P75" s="113"/>
      <c r="Q75" s="114"/>
      <c r="R75" s="109"/>
      <c r="S75" s="114"/>
      <c r="T75" s="109"/>
      <c r="U75" s="109"/>
      <c r="V75" s="111"/>
      <c r="W75" s="111"/>
      <c r="X75" s="114"/>
      <c r="Y75" s="112"/>
      <c r="Z75" s="112"/>
      <c r="AA75" s="114"/>
      <c r="AB75" s="114"/>
      <c r="AC75" s="112"/>
      <c r="AD75" s="112"/>
      <c r="AE75" s="100"/>
      <c r="AF75" s="100"/>
      <c r="AG75" s="100"/>
      <c r="AH75" s="105"/>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row>
    <row r="76" spans="1:74" x14ac:dyDescent="0.25">
      <c r="A76" s="100" t="s">
        <v>584</v>
      </c>
      <c r="B76" s="100"/>
      <c r="C76" s="108">
        <v>19007</v>
      </c>
      <c r="D76" s="100"/>
      <c r="E76" s="123">
        <v>419084</v>
      </c>
      <c r="F76" s="123">
        <v>4301175</v>
      </c>
      <c r="G76" s="110"/>
      <c r="H76" s="100">
        <v>51.7</v>
      </c>
      <c r="I76" s="100"/>
      <c r="J76" s="100"/>
      <c r="K76" s="106"/>
      <c r="L76" s="109"/>
      <c r="M76" s="109"/>
      <c r="N76" s="109"/>
      <c r="O76" s="109"/>
      <c r="P76" s="113"/>
      <c r="Q76" s="114"/>
      <c r="R76" s="109"/>
      <c r="S76" s="114"/>
      <c r="T76" s="109"/>
      <c r="U76" s="109"/>
      <c r="V76" s="111"/>
      <c r="W76" s="111"/>
      <c r="X76" s="114"/>
      <c r="Y76" s="112"/>
      <c r="Z76" s="112"/>
      <c r="AA76" s="114"/>
      <c r="AB76" s="114"/>
      <c r="AC76" s="112"/>
      <c r="AD76" s="112"/>
      <c r="AE76" s="100"/>
      <c r="AF76" s="100"/>
      <c r="AG76" s="100"/>
      <c r="AH76" s="105"/>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row>
    <row r="77" spans="1:74" x14ac:dyDescent="0.25">
      <c r="A77" s="100" t="s">
        <v>639</v>
      </c>
      <c r="B77" s="100"/>
      <c r="C77" s="108"/>
      <c r="D77" s="100"/>
      <c r="E77" s="123">
        <v>419805</v>
      </c>
      <c r="F77" s="123">
        <v>4303863</v>
      </c>
      <c r="G77" s="110"/>
      <c r="H77" s="100">
        <v>57.2</v>
      </c>
      <c r="I77" s="100"/>
      <c r="J77" s="100"/>
      <c r="K77" s="106"/>
      <c r="L77" s="109"/>
      <c r="M77" s="109"/>
      <c r="N77" s="109"/>
      <c r="O77" s="109"/>
      <c r="P77" s="113"/>
      <c r="Q77" s="114"/>
      <c r="R77" s="109"/>
      <c r="S77" s="114"/>
      <c r="T77" s="109"/>
      <c r="U77" s="109"/>
      <c r="V77" s="111"/>
      <c r="W77" s="111"/>
      <c r="X77" s="114"/>
      <c r="Y77" s="112"/>
      <c r="Z77" s="112"/>
      <c r="AA77" s="114"/>
      <c r="AB77" s="114"/>
      <c r="AC77" s="112"/>
      <c r="AD77" s="112"/>
      <c r="AE77" s="100"/>
      <c r="AF77" s="100"/>
      <c r="AG77" s="100"/>
      <c r="AH77" s="105"/>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row>
    <row r="78" spans="1:74" x14ac:dyDescent="0.25">
      <c r="A78" s="100" t="s">
        <v>590</v>
      </c>
      <c r="B78" s="100"/>
      <c r="C78" s="108">
        <v>26826</v>
      </c>
      <c r="D78" s="100"/>
      <c r="E78" s="123">
        <v>419305</v>
      </c>
      <c r="F78" s="123">
        <v>4302804</v>
      </c>
      <c r="G78" s="110"/>
      <c r="H78" s="100">
        <v>60</v>
      </c>
      <c r="I78" s="100"/>
      <c r="J78" s="100"/>
      <c r="K78" s="106">
        <v>0.2</v>
      </c>
      <c r="L78" s="109"/>
      <c r="M78" s="109"/>
      <c r="N78" s="109"/>
      <c r="O78" s="109"/>
      <c r="P78" s="113"/>
      <c r="Q78" s="114"/>
      <c r="R78" s="109"/>
      <c r="S78" s="114"/>
      <c r="T78" s="109"/>
      <c r="U78" s="109"/>
      <c r="V78" s="111"/>
      <c r="W78" s="111"/>
      <c r="X78" s="114"/>
      <c r="Y78" s="112"/>
      <c r="Z78" s="112"/>
      <c r="AA78" s="114"/>
      <c r="AB78" s="114"/>
      <c r="AC78" s="112"/>
      <c r="AD78" s="112"/>
      <c r="AE78" s="100"/>
      <c r="AF78" s="100"/>
      <c r="AG78" s="100"/>
      <c r="AH78" s="105"/>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row>
    <row r="79" spans="1:74" x14ac:dyDescent="0.25">
      <c r="A79" s="100" t="s">
        <v>590</v>
      </c>
      <c r="B79" s="100"/>
      <c r="C79" s="108">
        <v>18076</v>
      </c>
      <c r="D79" s="100"/>
      <c r="E79" s="123">
        <v>419305</v>
      </c>
      <c r="F79" s="123">
        <v>4302804</v>
      </c>
      <c r="G79" s="110"/>
      <c r="H79" s="100">
        <v>62.8</v>
      </c>
      <c r="I79" s="100"/>
      <c r="J79" s="100"/>
      <c r="K79" s="106"/>
      <c r="L79" s="109"/>
      <c r="M79" s="109"/>
      <c r="N79" s="109"/>
      <c r="O79" s="109"/>
      <c r="P79" s="113"/>
      <c r="Q79" s="114"/>
      <c r="R79" s="109"/>
      <c r="S79" s="114"/>
      <c r="T79" s="109"/>
      <c r="U79" s="109"/>
      <c r="V79" s="111"/>
      <c r="W79" s="111"/>
      <c r="X79" s="114"/>
      <c r="Y79" s="112"/>
      <c r="Z79" s="112"/>
      <c r="AA79" s="114"/>
      <c r="AB79" s="114"/>
      <c r="AC79" s="112"/>
      <c r="AD79" s="112"/>
      <c r="AE79" s="100"/>
      <c r="AF79" s="100"/>
      <c r="AG79" s="100"/>
      <c r="AH79" s="105"/>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row>
    <row r="80" spans="1:74" x14ac:dyDescent="0.25">
      <c r="A80" s="100" t="s">
        <v>590</v>
      </c>
      <c r="B80" s="100"/>
      <c r="C80" s="108">
        <v>29204</v>
      </c>
      <c r="D80" s="100"/>
      <c r="E80" s="123">
        <v>419305</v>
      </c>
      <c r="F80" s="123">
        <v>4302804</v>
      </c>
      <c r="G80" s="110"/>
      <c r="H80" s="100">
        <v>68.3</v>
      </c>
      <c r="I80" s="100"/>
      <c r="J80" s="100"/>
      <c r="K80" s="106">
        <v>0.19600000000000001</v>
      </c>
      <c r="L80" s="109"/>
      <c r="M80" s="109"/>
      <c r="N80" s="109"/>
      <c r="O80" s="109"/>
      <c r="P80" s="113"/>
      <c r="Q80" s="114"/>
      <c r="R80" s="109"/>
      <c r="S80" s="114"/>
      <c r="T80" s="109"/>
      <c r="U80" s="109"/>
      <c r="V80" s="111"/>
      <c r="W80" s="111"/>
      <c r="X80" s="114"/>
      <c r="Y80" s="112"/>
      <c r="Z80" s="112"/>
      <c r="AA80" s="114"/>
      <c r="AB80" s="114"/>
      <c r="AC80" s="112"/>
      <c r="AD80" s="112"/>
      <c r="AE80" s="100"/>
      <c r="AF80" s="100"/>
      <c r="AG80" s="100"/>
      <c r="AH80" s="105"/>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row>
    <row r="81" spans="1:74" x14ac:dyDescent="0.25">
      <c r="A81" s="100" t="s">
        <v>639</v>
      </c>
      <c r="B81" s="100"/>
      <c r="C81" s="108">
        <v>39590</v>
      </c>
      <c r="D81" s="100" t="s">
        <v>640</v>
      </c>
      <c r="E81" s="123">
        <v>419805</v>
      </c>
      <c r="F81" s="123">
        <v>4303863</v>
      </c>
      <c r="G81" s="110"/>
      <c r="H81" s="100"/>
      <c r="I81" s="100"/>
      <c r="J81" s="100"/>
      <c r="K81" s="106"/>
      <c r="L81" s="109"/>
      <c r="M81" s="109"/>
      <c r="N81" s="109"/>
      <c r="O81" s="109"/>
      <c r="P81" s="113"/>
      <c r="Q81" s="114"/>
      <c r="R81" s="109"/>
      <c r="S81" s="114"/>
      <c r="T81" s="109"/>
      <c r="U81" s="109"/>
      <c r="V81" s="111"/>
      <c r="W81" s="111"/>
      <c r="X81" s="114"/>
      <c r="Y81" s="112"/>
      <c r="Z81" s="112"/>
      <c r="AA81" s="114"/>
      <c r="AB81" s="114"/>
      <c r="AC81" s="112"/>
      <c r="AD81" s="112"/>
      <c r="AE81" s="100"/>
      <c r="AF81" s="100"/>
      <c r="AG81" s="100"/>
      <c r="AH81" s="105"/>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row>
    <row r="82" spans="1:74" x14ac:dyDescent="0.25">
      <c r="A82" s="100" t="s">
        <v>641</v>
      </c>
      <c r="B82" s="100"/>
      <c r="C82" s="108">
        <v>39590</v>
      </c>
      <c r="D82" s="100" t="s">
        <v>642</v>
      </c>
      <c r="E82" s="123">
        <v>419079</v>
      </c>
      <c r="F82" s="123">
        <v>4302433</v>
      </c>
      <c r="G82" s="110"/>
      <c r="H82" s="100"/>
      <c r="I82" s="100"/>
      <c r="J82" s="100"/>
      <c r="K82" s="106"/>
      <c r="L82" s="109"/>
      <c r="M82" s="109"/>
      <c r="N82" s="109"/>
      <c r="O82" s="109"/>
      <c r="P82" s="113"/>
      <c r="Q82" s="114"/>
      <c r="R82" s="109"/>
      <c r="S82" s="114"/>
      <c r="T82" s="109"/>
      <c r="U82" s="109"/>
      <c r="V82" s="111"/>
      <c r="W82" s="111"/>
      <c r="X82" s="114"/>
      <c r="Y82" s="112"/>
      <c r="Z82" s="112"/>
      <c r="AA82" s="114"/>
      <c r="AB82" s="114"/>
      <c r="AC82" s="112"/>
      <c r="AD82" s="112"/>
      <c r="AE82" s="100"/>
      <c r="AF82" s="100"/>
      <c r="AG82" s="100"/>
      <c r="AH82" s="105"/>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row>
    <row r="83" spans="1:74" x14ac:dyDescent="0.25">
      <c r="A83" s="100" t="s">
        <v>632</v>
      </c>
      <c r="B83" s="100"/>
      <c r="C83" s="108">
        <v>39590</v>
      </c>
      <c r="D83" s="100" t="s">
        <v>643</v>
      </c>
      <c r="E83" s="123">
        <v>419891</v>
      </c>
      <c r="F83" s="123">
        <v>4304247</v>
      </c>
      <c r="G83" s="110"/>
      <c r="H83" s="100"/>
      <c r="I83" s="100"/>
      <c r="J83" s="100"/>
      <c r="K83" s="106"/>
      <c r="L83" s="109"/>
      <c r="M83" s="109"/>
      <c r="N83" s="109"/>
      <c r="O83" s="109"/>
      <c r="P83" s="113"/>
      <c r="Q83" s="114"/>
      <c r="R83" s="109"/>
      <c r="S83" s="114"/>
      <c r="T83" s="109"/>
      <c r="U83" s="109"/>
      <c r="V83" s="111"/>
      <c r="W83" s="111"/>
      <c r="X83" s="114"/>
      <c r="Y83" s="112"/>
      <c r="Z83" s="112"/>
      <c r="AA83" s="114"/>
      <c r="AB83" s="114"/>
      <c r="AC83" s="112"/>
      <c r="AD83" s="112"/>
      <c r="AE83" s="100"/>
      <c r="AF83" s="100"/>
      <c r="AG83" s="100"/>
      <c r="AH83" s="105"/>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row>
    <row r="84" spans="1:74" x14ac:dyDescent="0.25">
      <c r="A84" s="100" t="s">
        <v>644</v>
      </c>
      <c r="B84" s="100"/>
      <c r="C84" s="108">
        <v>39590</v>
      </c>
      <c r="D84" s="100" t="s">
        <v>645</v>
      </c>
      <c r="E84" s="123">
        <v>415690</v>
      </c>
      <c r="F84" s="123">
        <v>4296631</v>
      </c>
      <c r="G84" s="110"/>
      <c r="H84" s="100">
        <v>20</v>
      </c>
      <c r="I84" s="100"/>
      <c r="J84" s="100"/>
      <c r="K84" s="106"/>
      <c r="L84" s="109"/>
      <c r="M84" s="109"/>
      <c r="N84" s="109"/>
      <c r="O84" s="109"/>
      <c r="P84" s="113"/>
      <c r="Q84" s="114"/>
      <c r="R84" s="109"/>
      <c r="S84" s="114"/>
      <c r="T84" s="109"/>
      <c r="U84" s="109"/>
      <c r="V84" s="111"/>
      <c r="W84" s="111"/>
      <c r="X84" s="114"/>
      <c r="Y84" s="112"/>
      <c r="Z84" s="112"/>
      <c r="AA84" s="114"/>
      <c r="AB84" s="114"/>
      <c r="AC84" s="112"/>
      <c r="AD84" s="112"/>
      <c r="AE84" s="100"/>
      <c r="AF84" s="100"/>
      <c r="AG84" s="100"/>
      <c r="AH84" s="105"/>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row>
    <row r="85" spans="1:74" x14ac:dyDescent="0.25">
      <c r="A85" s="100" t="s">
        <v>644</v>
      </c>
      <c r="B85" s="100"/>
      <c r="C85" s="108">
        <v>37858</v>
      </c>
      <c r="D85" s="100"/>
      <c r="E85" s="123">
        <v>415690</v>
      </c>
      <c r="F85" s="123">
        <v>4296631</v>
      </c>
      <c r="G85" s="110"/>
      <c r="H85" s="100">
        <v>22.2</v>
      </c>
      <c r="I85" s="100"/>
      <c r="J85" s="100">
        <v>7.8</v>
      </c>
      <c r="K85" s="106"/>
      <c r="L85" s="109"/>
      <c r="M85" s="109"/>
      <c r="N85" s="109"/>
      <c r="O85" s="109"/>
      <c r="P85" s="113"/>
      <c r="Q85" s="114"/>
      <c r="R85" s="109"/>
      <c r="S85" s="114"/>
      <c r="T85" s="109"/>
      <c r="U85" s="109"/>
      <c r="V85" s="111"/>
      <c r="W85" s="111"/>
      <c r="X85" s="114"/>
      <c r="Y85" s="112"/>
      <c r="Z85" s="112"/>
      <c r="AA85" s="114"/>
      <c r="AB85" s="114"/>
      <c r="AC85" s="112"/>
      <c r="AD85" s="112"/>
      <c r="AE85" s="100"/>
      <c r="AF85" s="100"/>
      <c r="AG85" s="100"/>
      <c r="AH85" s="105"/>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row>
    <row r="86" spans="1:74" x14ac:dyDescent="0.25">
      <c r="A86" s="100" t="s">
        <v>595</v>
      </c>
      <c r="B86" s="100"/>
      <c r="C86" s="108">
        <v>32143</v>
      </c>
      <c r="D86" s="100" t="s">
        <v>646</v>
      </c>
      <c r="E86" s="123">
        <v>418611</v>
      </c>
      <c r="F86" s="123">
        <v>4312594</v>
      </c>
      <c r="G86" s="110"/>
      <c r="H86" s="100">
        <v>53.9</v>
      </c>
      <c r="I86" s="100"/>
      <c r="J86" s="100"/>
      <c r="K86" s="106"/>
      <c r="L86" s="109"/>
      <c r="M86" s="109"/>
      <c r="N86" s="109"/>
      <c r="O86" s="109"/>
      <c r="P86" s="113"/>
      <c r="Q86" s="114"/>
      <c r="R86" s="109"/>
      <c r="S86" s="114"/>
      <c r="T86" s="109"/>
      <c r="U86" s="109"/>
      <c r="V86" s="111"/>
      <c r="W86" s="111"/>
      <c r="X86" s="114"/>
      <c r="Y86" s="112"/>
      <c r="Z86" s="112"/>
      <c r="AA86" s="114"/>
      <c r="AB86" s="114"/>
      <c r="AC86" s="112"/>
      <c r="AD86" s="112"/>
      <c r="AE86" s="100"/>
      <c r="AF86" s="100"/>
      <c r="AG86" s="100"/>
      <c r="AH86" s="105"/>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row>
    <row r="87" spans="1:74" x14ac:dyDescent="0.25">
      <c r="A87" s="100" t="s">
        <v>595</v>
      </c>
      <c r="B87" s="100"/>
      <c r="C87" s="108">
        <v>38825</v>
      </c>
      <c r="D87" s="100"/>
      <c r="E87" s="123">
        <v>418611</v>
      </c>
      <c r="F87" s="123">
        <v>4312594</v>
      </c>
      <c r="G87" s="110"/>
      <c r="H87" s="100">
        <v>53.9</v>
      </c>
      <c r="I87" s="100"/>
      <c r="J87" s="100"/>
      <c r="K87" s="106"/>
      <c r="L87" s="109"/>
      <c r="M87" s="109"/>
      <c r="N87" s="109"/>
      <c r="O87" s="109"/>
      <c r="P87" s="113"/>
      <c r="Q87" s="114"/>
      <c r="R87" s="109"/>
      <c r="S87" s="114"/>
      <c r="T87" s="109"/>
      <c r="U87" s="109"/>
      <c r="V87" s="111"/>
      <c r="W87" s="111"/>
      <c r="X87" s="114"/>
      <c r="Y87" s="112"/>
      <c r="Z87" s="112"/>
      <c r="AA87" s="114"/>
      <c r="AB87" s="114"/>
      <c r="AC87" s="112"/>
      <c r="AD87" s="112"/>
      <c r="AE87" s="100"/>
      <c r="AF87" s="100"/>
      <c r="AG87" s="100"/>
      <c r="AH87" s="105"/>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row>
    <row r="88" spans="1:74" x14ac:dyDescent="0.25">
      <c r="A88" s="100" t="s">
        <v>595</v>
      </c>
      <c r="B88" s="100"/>
      <c r="C88" s="108">
        <v>32143</v>
      </c>
      <c r="D88" s="100" t="s">
        <v>647</v>
      </c>
      <c r="E88" s="123">
        <v>418611</v>
      </c>
      <c r="F88" s="123">
        <v>4312594</v>
      </c>
      <c r="G88" s="110"/>
      <c r="H88" s="100">
        <v>54</v>
      </c>
      <c r="I88" s="100"/>
      <c r="J88" s="100"/>
      <c r="K88" s="106"/>
      <c r="L88" s="109"/>
      <c r="M88" s="109"/>
      <c r="N88" s="109"/>
      <c r="O88" s="109"/>
      <c r="P88" s="113"/>
      <c r="Q88" s="114"/>
      <c r="R88" s="109"/>
      <c r="S88" s="114"/>
      <c r="T88" s="109"/>
      <c r="U88" s="109"/>
      <c r="V88" s="111"/>
      <c r="W88" s="111"/>
      <c r="X88" s="114"/>
      <c r="Y88" s="112"/>
      <c r="Z88" s="112"/>
      <c r="AA88" s="114"/>
      <c r="AB88" s="114"/>
      <c r="AC88" s="112"/>
      <c r="AD88" s="112"/>
      <c r="AE88" s="100"/>
      <c r="AF88" s="100"/>
      <c r="AG88" s="100"/>
      <c r="AH88" s="105"/>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row>
    <row r="89" spans="1:74" x14ac:dyDescent="0.25">
      <c r="A89" s="100" t="s">
        <v>648</v>
      </c>
      <c r="B89" s="100"/>
      <c r="C89" s="108">
        <v>39590</v>
      </c>
      <c r="D89" s="100" t="s">
        <v>649</v>
      </c>
      <c r="E89" s="123">
        <v>423174</v>
      </c>
      <c r="F89" s="123">
        <v>4310892</v>
      </c>
      <c r="G89" s="110"/>
      <c r="H89" s="100">
        <v>13.1</v>
      </c>
      <c r="I89" s="100"/>
      <c r="J89" s="100"/>
      <c r="K89" s="106"/>
      <c r="L89" s="109"/>
      <c r="M89" s="109"/>
      <c r="N89" s="109"/>
      <c r="O89" s="109"/>
      <c r="P89" s="113"/>
      <c r="Q89" s="114"/>
      <c r="R89" s="109"/>
      <c r="S89" s="114"/>
      <c r="T89" s="109"/>
      <c r="U89" s="109"/>
      <c r="V89" s="111"/>
      <c r="W89" s="111"/>
      <c r="X89" s="114"/>
      <c r="Y89" s="112"/>
      <c r="Z89" s="112"/>
      <c r="AA89" s="114"/>
      <c r="AB89" s="114"/>
      <c r="AC89" s="112"/>
      <c r="AD89" s="112"/>
      <c r="AE89" s="100"/>
      <c r="AF89" s="100"/>
      <c r="AG89" s="100"/>
      <c r="AH89" s="105"/>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row>
    <row r="90" spans="1:74" x14ac:dyDescent="0.25">
      <c r="A90" s="100" t="s">
        <v>650</v>
      </c>
      <c r="B90" s="100"/>
      <c r="C90" s="108">
        <v>39589</v>
      </c>
      <c r="D90" s="100" t="s">
        <v>651</v>
      </c>
      <c r="E90" s="123">
        <v>383772</v>
      </c>
      <c r="F90" s="123">
        <v>4310049</v>
      </c>
      <c r="G90" s="110"/>
      <c r="H90" s="100">
        <v>11</v>
      </c>
      <c r="I90" s="100"/>
      <c r="J90" s="100"/>
      <c r="K90" s="106"/>
      <c r="L90" s="109"/>
      <c r="M90" s="109"/>
      <c r="N90" s="109"/>
      <c r="O90" s="109"/>
      <c r="P90" s="113"/>
      <c r="Q90" s="114"/>
      <c r="R90" s="109"/>
      <c r="S90" s="114"/>
      <c r="T90" s="109"/>
      <c r="U90" s="109"/>
      <c r="V90" s="111"/>
      <c r="W90" s="111"/>
      <c r="X90" s="114"/>
      <c r="Y90" s="112"/>
      <c r="Z90" s="112"/>
      <c r="AA90" s="114"/>
      <c r="AB90" s="114"/>
      <c r="AC90" s="112"/>
      <c r="AD90" s="112"/>
      <c r="AE90" s="100"/>
      <c r="AF90" s="100"/>
      <c r="AG90" s="100"/>
      <c r="AH90" s="105"/>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row>
    <row r="91" spans="1:74" x14ac:dyDescent="0.25">
      <c r="A91" s="100" t="s">
        <v>652</v>
      </c>
      <c r="B91" s="100"/>
      <c r="C91" s="108">
        <v>39589</v>
      </c>
      <c r="D91" s="100" t="s">
        <v>653</v>
      </c>
      <c r="E91" s="123">
        <v>382795</v>
      </c>
      <c r="F91" s="123">
        <v>4310368</v>
      </c>
      <c r="G91" s="110"/>
      <c r="H91" s="100"/>
      <c r="I91" s="100"/>
      <c r="J91" s="100"/>
      <c r="K91" s="106"/>
      <c r="L91" s="109"/>
      <c r="M91" s="109"/>
      <c r="N91" s="109"/>
      <c r="O91" s="109"/>
      <c r="P91" s="113"/>
      <c r="Q91" s="114"/>
      <c r="R91" s="109"/>
      <c r="S91" s="114"/>
      <c r="T91" s="109"/>
      <c r="U91" s="109"/>
      <c r="V91" s="111"/>
      <c r="W91" s="111"/>
      <c r="X91" s="114"/>
      <c r="Y91" s="112"/>
      <c r="Z91" s="112"/>
      <c r="AA91" s="114"/>
      <c r="AB91" s="114"/>
      <c r="AC91" s="112"/>
      <c r="AD91" s="112"/>
      <c r="AE91" s="100"/>
      <c r="AF91" s="100"/>
      <c r="AG91" s="100"/>
      <c r="AH91" s="105"/>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row>
    <row r="92" spans="1:74" x14ac:dyDescent="0.25">
      <c r="A92" s="100" t="s">
        <v>654</v>
      </c>
      <c r="B92" s="100"/>
      <c r="C92" s="108">
        <v>39590</v>
      </c>
      <c r="D92" s="100" t="s">
        <v>655</v>
      </c>
      <c r="E92" s="123">
        <v>406198</v>
      </c>
      <c r="F92" s="123">
        <v>4323921</v>
      </c>
      <c r="G92" s="110"/>
      <c r="H92" s="100"/>
      <c r="I92" s="100"/>
      <c r="J92" s="100"/>
      <c r="K92" s="106"/>
      <c r="L92" s="109"/>
      <c r="M92" s="109"/>
      <c r="N92" s="109"/>
      <c r="O92" s="109"/>
      <c r="P92" s="113"/>
      <c r="Q92" s="114"/>
      <c r="R92" s="109"/>
      <c r="S92" s="114"/>
      <c r="T92" s="109"/>
      <c r="U92" s="109"/>
      <c r="V92" s="111"/>
      <c r="W92" s="111"/>
      <c r="X92" s="114"/>
      <c r="Y92" s="112"/>
      <c r="Z92" s="112"/>
      <c r="AA92" s="114"/>
      <c r="AB92" s="114"/>
      <c r="AC92" s="112"/>
      <c r="AD92" s="112"/>
      <c r="AE92" s="100"/>
      <c r="AF92" s="100"/>
      <c r="AG92" s="100"/>
      <c r="AH92" s="105"/>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row>
    <row r="93" spans="1:74" x14ac:dyDescent="0.25">
      <c r="A93" s="100" t="s">
        <v>656</v>
      </c>
      <c r="B93" s="100"/>
      <c r="C93" s="108">
        <v>39590</v>
      </c>
      <c r="D93" s="100" t="s">
        <v>657</v>
      </c>
      <c r="E93" s="123">
        <v>406128</v>
      </c>
      <c r="F93" s="123">
        <v>4321644</v>
      </c>
      <c r="G93" s="110"/>
      <c r="H93" s="100"/>
      <c r="I93" s="100"/>
      <c r="J93" s="100"/>
      <c r="K93" s="106"/>
      <c r="L93" s="109"/>
      <c r="M93" s="109"/>
      <c r="N93" s="109"/>
      <c r="O93" s="109"/>
      <c r="P93" s="113"/>
      <c r="Q93" s="114"/>
      <c r="R93" s="109"/>
      <c r="S93" s="114"/>
      <c r="T93" s="109"/>
      <c r="U93" s="109"/>
      <c r="V93" s="111"/>
      <c r="W93" s="111"/>
      <c r="X93" s="114"/>
      <c r="Y93" s="112"/>
      <c r="Z93" s="112"/>
      <c r="AA93" s="114"/>
      <c r="AB93" s="114"/>
      <c r="AC93" s="112"/>
      <c r="AD93" s="112"/>
      <c r="AE93" s="100"/>
      <c r="AF93" s="100"/>
      <c r="AG93" s="100"/>
      <c r="AH93" s="105"/>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row>
    <row r="94" spans="1:74" x14ac:dyDescent="0.25">
      <c r="A94" s="100" t="s">
        <v>658</v>
      </c>
      <c r="B94" s="100"/>
      <c r="C94" s="108"/>
      <c r="D94" s="100" t="s">
        <v>659</v>
      </c>
      <c r="E94" s="123">
        <v>387801</v>
      </c>
      <c r="F94" s="123">
        <v>4299062</v>
      </c>
      <c r="G94" s="110"/>
      <c r="H94" s="100">
        <v>37</v>
      </c>
      <c r="I94" s="100"/>
      <c r="J94" s="100"/>
      <c r="K94" s="106"/>
      <c r="L94" s="109"/>
      <c r="M94" s="109"/>
      <c r="N94" s="109"/>
      <c r="O94" s="109"/>
      <c r="P94" s="113"/>
      <c r="Q94" s="114"/>
      <c r="R94" s="109"/>
      <c r="S94" s="114"/>
      <c r="T94" s="109"/>
      <c r="U94" s="109"/>
      <c r="V94" s="111"/>
      <c r="W94" s="111"/>
      <c r="X94" s="114"/>
      <c r="Y94" s="112"/>
      <c r="Z94" s="112"/>
      <c r="AA94" s="114"/>
      <c r="AB94" s="114"/>
      <c r="AC94" s="112"/>
      <c r="AD94" s="112"/>
      <c r="AE94" s="100"/>
      <c r="AF94" s="100"/>
      <c r="AG94" s="100"/>
      <c r="AH94" s="105"/>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row>
    <row r="95" spans="1:74" x14ac:dyDescent="0.25">
      <c r="A95" s="100" t="s">
        <v>660</v>
      </c>
      <c r="B95" s="100"/>
      <c r="C95" s="108"/>
      <c r="D95" s="100" t="s">
        <v>661</v>
      </c>
      <c r="E95" s="123">
        <v>397865</v>
      </c>
      <c r="F95" s="123">
        <v>4315975</v>
      </c>
      <c r="G95" s="110"/>
      <c r="H95" s="100">
        <v>37</v>
      </c>
      <c r="I95" s="100"/>
      <c r="J95" s="100"/>
      <c r="K95" s="106"/>
      <c r="L95" s="109"/>
      <c r="M95" s="109"/>
      <c r="N95" s="109"/>
      <c r="O95" s="109"/>
      <c r="P95" s="113"/>
      <c r="Q95" s="114"/>
      <c r="R95" s="109"/>
      <c r="S95" s="114"/>
      <c r="T95" s="109"/>
      <c r="U95" s="109"/>
      <c r="V95" s="111"/>
      <c r="W95" s="111"/>
      <c r="X95" s="114"/>
      <c r="Y95" s="112"/>
      <c r="Z95" s="112"/>
      <c r="AA95" s="114"/>
      <c r="AB95" s="114"/>
      <c r="AC95" s="112"/>
      <c r="AD95" s="112"/>
      <c r="AE95" s="100"/>
      <c r="AF95" s="100"/>
      <c r="AG95" s="100"/>
      <c r="AH95" s="105"/>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row>
    <row r="96" spans="1:74" x14ac:dyDescent="0.25">
      <c r="A96" s="100" t="s">
        <v>576</v>
      </c>
      <c r="B96" s="100"/>
      <c r="C96" s="108">
        <v>38831</v>
      </c>
      <c r="D96" s="100" t="s">
        <v>577</v>
      </c>
      <c r="E96" s="123">
        <v>396302</v>
      </c>
      <c r="F96" s="123">
        <v>4308509</v>
      </c>
      <c r="G96" s="110"/>
      <c r="H96" s="100">
        <v>37</v>
      </c>
      <c r="I96" s="100"/>
      <c r="J96" s="100"/>
      <c r="K96" s="106"/>
      <c r="L96" s="109"/>
      <c r="M96" s="109"/>
      <c r="N96" s="109"/>
      <c r="O96" s="109"/>
      <c r="P96" s="113"/>
      <c r="Q96" s="114"/>
      <c r="R96" s="109">
        <v>66.900000000000006</v>
      </c>
      <c r="S96" s="114">
        <v>14.4621</v>
      </c>
      <c r="T96" s="109">
        <v>276.2389</v>
      </c>
      <c r="U96" s="109">
        <v>146</v>
      </c>
      <c r="V96" s="111"/>
      <c r="W96" s="111"/>
      <c r="X96" s="114"/>
      <c r="Y96" s="112"/>
      <c r="Z96" s="112"/>
      <c r="AA96" s="114"/>
      <c r="AB96" s="114"/>
      <c r="AC96" s="112"/>
      <c r="AD96" s="112"/>
      <c r="AE96" s="100"/>
      <c r="AF96" s="100">
        <v>-16.29</v>
      </c>
      <c r="AG96" s="100">
        <v>-131</v>
      </c>
      <c r="AH96" s="105"/>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row>
    <row r="97" spans="1:138" x14ac:dyDescent="0.25">
      <c r="A97" s="100" t="s">
        <v>581</v>
      </c>
      <c r="B97" s="100"/>
      <c r="C97" s="108">
        <v>29221</v>
      </c>
      <c r="D97" s="100" t="s">
        <v>662</v>
      </c>
      <c r="E97" s="123">
        <v>396294</v>
      </c>
      <c r="F97" s="123">
        <v>4308470</v>
      </c>
      <c r="G97" s="110"/>
      <c r="H97" s="100">
        <v>62.2</v>
      </c>
      <c r="I97" s="100"/>
      <c r="J97" s="100"/>
      <c r="K97" s="106"/>
      <c r="L97" s="109"/>
      <c r="M97" s="109"/>
      <c r="N97" s="109"/>
      <c r="O97" s="109"/>
      <c r="P97" s="113"/>
      <c r="Q97" s="114"/>
      <c r="R97" s="109"/>
      <c r="S97" s="114"/>
      <c r="T97" s="109"/>
      <c r="U97" s="109"/>
      <c r="V97" s="111"/>
      <c r="W97" s="111"/>
      <c r="X97" s="114"/>
      <c r="Y97" s="112"/>
      <c r="Z97" s="112"/>
      <c r="AA97" s="114"/>
      <c r="AB97" s="114"/>
      <c r="AC97" s="112"/>
      <c r="AD97" s="112"/>
      <c r="AE97" s="100"/>
      <c r="AF97" s="100"/>
      <c r="AG97" s="100"/>
      <c r="AH97" s="105"/>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row>
    <row r="98" spans="1:138" x14ac:dyDescent="0.25">
      <c r="A98" s="100" t="s">
        <v>658</v>
      </c>
      <c r="B98" s="100"/>
      <c r="C98" s="108"/>
      <c r="D98" s="100"/>
      <c r="E98" s="123">
        <v>387801</v>
      </c>
      <c r="F98" s="123">
        <v>4299062</v>
      </c>
      <c r="G98" s="110"/>
      <c r="H98" s="100"/>
      <c r="I98" s="100"/>
      <c r="J98" s="100"/>
      <c r="K98" s="106"/>
      <c r="L98" s="109"/>
      <c r="M98" s="109"/>
      <c r="N98" s="109"/>
      <c r="O98" s="109"/>
      <c r="P98" s="113"/>
      <c r="Q98" s="114"/>
      <c r="R98" s="109"/>
      <c r="S98" s="114"/>
      <c r="T98" s="109"/>
      <c r="U98" s="109"/>
      <c r="V98" s="111"/>
      <c r="W98" s="111"/>
      <c r="X98" s="114"/>
      <c r="Y98" s="112"/>
      <c r="Z98" s="112"/>
      <c r="AA98" s="114"/>
      <c r="AB98" s="114"/>
      <c r="AC98" s="112"/>
      <c r="AD98" s="112"/>
      <c r="AE98" s="100"/>
      <c r="AF98" s="100"/>
      <c r="AG98" s="100"/>
      <c r="AH98" s="105"/>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row>
    <row r="99" spans="1:138" x14ac:dyDescent="0.25">
      <c r="A99" s="100" t="s">
        <v>660</v>
      </c>
      <c r="B99" s="100"/>
      <c r="C99" s="108"/>
      <c r="D99" s="100"/>
      <c r="E99" s="123">
        <v>397865</v>
      </c>
      <c r="F99" s="123">
        <v>4315975</v>
      </c>
      <c r="G99" s="110"/>
      <c r="H99" s="100"/>
      <c r="I99" s="100"/>
      <c r="J99" s="100"/>
      <c r="K99" s="106"/>
      <c r="L99" s="109"/>
      <c r="M99" s="109"/>
      <c r="N99" s="109"/>
      <c r="O99" s="109"/>
      <c r="P99" s="113"/>
      <c r="Q99" s="114"/>
      <c r="R99" s="109"/>
      <c r="S99" s="114"/>
      <c r="T99" s="109"/>
      <c r="U99" s="109"/>
      <c r="V99" s="111"/>
      <c r="W99" s="111"/>
      <c r="X99" s="114"/>
      <c r="Y99" s="112"/>
      <c r="Z99" s="112"/>
      <c r="AA99" s="114"/>
      <c r="AB99" s="114"/>
      <c r="AC99" s="112"/>
      <c r="AD99" s="112"/>
      <c r="AE99" s="100"/>
      <c r="AF99" s="100"/>
      <c r="AG99" s="100"/>
      <c r="AH99" s="105"/>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row>
    <row r="100" spans="1:138" x14ac:dyDescent="0.25">
      <c r="A100" s="100" t="s">
        <v>660</v>
      </c>
      <c r="B100" s="100"/>
      <c r="C100" s="108">
        <v>39590</v>
      </c>
      <c r="D100" s="100" t="s">
        <v>663</v>
      </c>
      <c r="E100" s="123">
        <v>397865</v>
      </c>
      <c r="F100" s="123">
        <v>4315975</v>
      </c>
      <c r="G100" s="110"/>
      <c r="H100" s="100"/>
      <c r="I100" s="100"/>
      <c r="J100" s="100"/>
      <c r="K100" s="106"/>
      <c r="L100" s="109"/>
      <c r="M100" s="109"/>
      <c r="N100" s="109"/>
      <c r="O100" s="109"/>
      <c r="P100" s="113"/>
      <c r="Q100" s="114"/>
      <c r="R100" s="109"/>
      <c r="S100" s="114"/>
      <c r="T100" s="109"/>
      <c r="U100" s="109"/>
      <c r="V100" s="111"/>
      <c r="W100" s="111"/>
      <c r="X100" s="114"/>
      <c r="Y100" s="112"/>
      <c r="Z100" s="112"/>
      <c r="AA100" s="114"/>
      <c r="AB100" s="114"/>
      <c r="AC100" s="112"/>
      <c r="AD100" s="112"/>
      <c r="AE100" s="100"/>
      <c r="AF100" s="100"/>
      <c r="AG100" s="100"/>
      <c r="AH100" s="105"/>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row>
    <row r="101" spans="1:138" x14ac:dyDescent="0.25">
      <c r="A101" s="121" t="s">
        <v>664</v>
      </c>
      <c r="B101" s="121"/>
      <c r="C101" s="108"/>
      <c r="D101" s="100"/>
      <c r="E101" s="123">
        <v>396040</v>
      </c>
      <c r="F101" s="123">
        <v>4308268</v>
      </c>
      <c r="G101" s="110"/>
      <c r="H101" s="122"/>
      <c r="I101" s="122"/>
      <c r="J101" s="100"/>
      <c r="K101" s="100"/>
      <c r="L101" s="109"/>
      <c r="M101" s="109"/>
      <c r="N101" s="109"/>
      <c r="O101" s="109"/>
      <c r="P101" s="126"/>
      <c r="Q101" s="111"/>
      <c r="R101" s="109"/>
      <c r="S101" s="111"/>
      <c r="T101" s="109"/>
      <c r="U101" s="109"/>
      <c r="V101" s="111"/>
      <c r="W101" s="111"/>
      <c r="X101" s="111"/>
      <c r="Y101" s="111"/>
      <c r="Z101" s="111"/>
      <c r="AA101" s="111"/>
      <c r="AB101" s="111"/>
      <c r="AC101" s="111"/>
      <c r="AD101" s="111"/>
      <c r="AE101" s="100"/>
      <c r="AF101" s="100"/>
      <c r="AG101" s="100"/>
      <c r="AH101" s="100"/>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row>
    <row r="102" spans="1:138" x14ac:dyDescent="0.25">
      <c r="A102" s="121" t="s">
        <v>665</v>
      </c>
      <c r="B102" s="121"/>
      <c r="C102" s="108"/>
      <c r="D102" s="100"/>
      <c r="E102" s="123">
        <v>396823</v>
      </c>
      <c r="F102" s="123">
        <v>4308840</v>
      </c>
      <c r="G102" s="110"/>
      <c r="H102" s="122"/>
      <c r="I102" s="122"/>
      <c r="J102" s="100"/>
      <c r="K102" s="100"/>
      <c r="L102" s="109"/>
      <c r="M102" s="109"/>
      <c r="N102" s="109"/>
      <c r="O102" s="109"/>
      <c r="P102" s="126"/>
      <c r="Q102" s="111"/>
      <c r="R102" s="109"/>
      <c r="S102" s="111"/>
      <c r="T102" s="109"/>
      <c r="U102" s="109"/>
      <c r="V102" s="111"/>
      <c r="W102" s="111"/>
      <c r="X102" s="111"/>
      <c r="Y102" s="111"/>
      <c r="Z102" s="111"/>
      <c r="AA102" s="111"/>
      <c r="AB102" s="111"/>
      <c r="AC102" s="111"/>
      <c r="AD102" s="111"/>
      <c r="AE102" s="100"/>
      <c r="AF102" s="100"/>
      <c r="AG102" s="100"/>
      <c r="AH102" s="100"/>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row>
    <row r="103" spans="1:138" s="138" customFormat="1" ht="12" customHeight="1" x14ac:dyDescent="0.25">
      <c r="A103" s="127" t="s">
        <v>35</v>
      </c>
      <c r="B103" s="128"/>
      <c r="C103" s="129">
        <v>39028</v>
      </c>
      <c r="D103" s="130" t="s">
        <v>804</v>
      </c>
      <c r="E103" s="130">
        <v>328058</v>
      </c>
      <c r="F103" s="130">
        <v>4458827</v>
      </c>
      <c r="G103" s="151"/>
      <c r="H103" s="131">
        <v>10.9</v>
      </c>
      <c r="I103" s="131"/>
      <c r="J103" s="131">
        <v>8.36</v>
      </c>
      <c r="K103" s="131"/>
      <c r="L103" s="136">
        <v>43</v>
      </c>
      <c r="M103" s="131">
        <v>4.5999999999999996</v>
      </c>
      <c r="N103" s="131">
        <v>61</v>
      </c>
      <c r="O103" s="132">
        <v>13</v>
      </c>
      <c r="P103" s="134">
        <v>20.999558281589181</v>
      </c>
      <c r="Q103" s="130"/>
      <c r="R103" s="130">
        <v>55</v>
      </c>
      <c r="S103" s="135">
        <v>0.1</v>
      </c>
      <c r="T103" s="131">
        <v>37</v>
      </c>
      <c r="U103" s="131">
        <v>198</v>
      </c>
      <c r="V103" s="131">
        <v>5</v>
      </c>
      <c r="W103" s="131"/>
      <c r="X103" s="130"/>
      <c r="Y103" s="130"/>
      <c r="Z103" s="130"/>
      <c r="AA103" s="131"/>
      <c r="AB103" s="130"/>
      <c r="AC103" s="131"/>
      <c r="AD103" s="130"/>
      <c r="AE103" s="131">
        <v>568</v>
      </c>
      <c r="AF103" s="131">
        <v>-14.2</v>
      </c>
      <c r="AG103" s="131">
        <v>-112</v>
      </c>
      <c r="AH103" s="129"/>
      <c r="AI103" s="131" t="s">
        <v>687</v>
      </c>
      <c r="AJ103" s="136" t="s">
        <v>27</v>
      </c>
      <c r="AK103" s="131" t="s">
        <v>22</v>
      </c>
      <c r="AL103" s="130" t="s">
        <v>731</v>
      </c>
      <c r="AM103" s="130" t="s">
        <v>692</v>
      </c>
      <c r="AN103" s="133">
        <v>26</v>
      </c>
      <c r="AO103" s="152" t="s">
        <v>671</v>
      </c>
      <c r="AP103" s="152" t="s">
        <v>76</v>
      </c>
      <c r="AQ103" s="137" t="s">
        <v>28</v>
      </c>
      <c r="AS103" s="139">
        <v>3.0605503358407119E-2</v>
      </c>
      <c r="AT103" s="138" t="s">
        <v>672</v>
      </c>
      <c r="AU103" s="138" t="s">
        <v>673</v>
      </c>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c r="BW103" s="140"/>
      <c r="BX103" s="140"/>
      <c r="BY103" s="140"/>
      <c r="BZ103" s="140"/>
      <c r="CA103" s="140"/>
      <c r="CB103" s="140"/>
      <c r="CC103" s="140"/>
      <c r="CD103" s="140"/>
      <c r="CE103" s="140"/>
      <c r="CF103" s="140"/>
      <c r="CG103" s="140"/>
      <c r="CH103" s="140"/>
      <c r="CI103" s="140"/>
      <c r="CJ103" s="140"/>
      <c r="CK103" s="140"/>
      <c r="CL103" s="140"/>
      <c r="CM103" s="140"/>
      <c r="CN103" s="140"/>
      <c r="CO103" s="140"/>
      <c r="CP103" s="140"/>
      <c r="CQ103" s="140"/>
      <c r="CR103" s="140"/>
      <c r="CS103" s="140"/>
      <c r="CT103" s="140"/>
      <c r="CU103" s="140"/>
      <c r="CV103" s="140"/>
      <c r="CW103" s="140"/>
      <c r="CX103" s="140"/>
      <c r="CY103" s="140"/>
      <c r="CZ103" s="140"/>
      <c r="DA103" s="140"/>
      <c r="DB103" s="140"/>
      <c r="DC103" s="140"/>
      <c r="DD103" s="140"/>
      <c r="DE103" s="140"/>
      <c r="DF103" s="140"/>
      <c r="DG103" s="140"/>
      <c r="DH103" s="140"/>
      <c r="DI103" s="140"/>
      <c r="DJ103" s="140"/>
      <c r="DK103" s="140"/>
      <c r="DL103" s="140"/>
      <c r="DM103" s="140"/>
      <c r="DN103" s="140"/>
      <c r="DO103" s="140"/>
      <c r="DP103" s="140"/>
      <c r="DQ103" s="140"/>
      <c r="DR103" s="140"/>
      <c r="DS103" s="140"/>
      <c r="DT103" s="140"/>
      <c r="DU103" s="140"/>
      <c r="DV103" s="140"/>
      <c r="DW103" s="140"/>
      <c r="DX103" s="140"/>
      <c r="DY103" s="140"/>
      <c r="DZ103" s="140"/>
      <c r="EA103" s="140"/>
      <c r="EB103" s="140"/>
      <c r="EC103" s="140"/>
      <c r="ED103" s="140"/>
      <c r="EE103" s="140"/>
      <c r="EF103" s="140"/>
      <c r="EG103" s="140"/>
      <c r="EH103" s="140"/>
    </row>
    <row r="104" spans="1:138" s="140" customFormat="1" x14ac:dyDescent="0.25">
      <c r="A104" s="154" t="s">
        <v>805</v>
      </c>
      <c r="B104" s="155" t="s">
        <v>806</v>
      </c>
      <c r="C104" s="156">
        <v>39354</v>
      </c>
      <c r="D104" s="155" t="s">
        <v>806</v>
      </c>
      <c r="E104" s="155">
        <v>342063</v>
      </c>
      <c r="F104" s="155">
        <v>4475507</v>
      </c>
      <c r="G104" s="155"/>
      <c r="H104" s="155">
        <v>20.100000000000001</v>
      </c>
      <c r="I104" s="155"/>
      <c r="J104" s="155">
        <v>7.77</v>
      </c>
      <c r="K104" s="157">
        <v>0.32</v>
      </c>
      <c r="L104" s="158">
        <v>34.1</v>
      </c>
      <c r="M104" s="158">
        <v>6.49</v>
      </c>
      <c r="N104" s="158">
        <v>25.9</v>
      </c>
      <c r="O104" s="158">
        <v>11.9</v>
      </c>
      <c r="P104" s="159">
        <v>56.692978708253221</v>
      </c>
      <c r="Q104" s="160"/>
      <c r="R104" s="158">
        <v>42.1</v>
      </c>
      <c r="S104" s="160">
        <v>0.2</v>
      </c>
      <c r="T104" s="158">
        <v>28.47</v>
      </c>
      <c r="U104" s="158">
        <v>96</v>
      </c>
      <c r="V104" s="155"/>
      <c r="W104" s="155"/>
      <c r="X104" s="160"/>
      <c r="Y104" s="157"/>
      <c r="Z104" s="157"/>
      <c r="AA104" s="160"/>
      <c r="AB104" s="160"/>
      <c r="AC104" s="157">
        <v>0.24</v>
      </c>
      <c r="AD104" s="157">
        <v>0.09</v>
      </c>
      <c r="AE104" s="155">
        <v>564</v>
      </c>
      <c r="AF104" s="155"/>
      <c r="AG104" s="155"/>
      <c r="AH104" s="160"/>
      <c r="AI104" s="159">
        <v>9.0399999999999991</v>
      </c>
      <c r="AJ104" s="155">
        <v>0.1</v>
      </c>
      <c r="AK104" s="155" t="s">
        <v>807</v>
      </c>
      <c r="AL104" s="155" t="s">
        <v>808</v>
      </c>
      <c r="AM104" s="155"/>
      <c r="AN104" s="155"/>
      <c r="AO104" s="161" t="s">
        <v>671</v>
      </c>
      <c r="AP104" s="161" t="s">
        <v>285</v>
      </c>
      <c r="AQ104" s="161" t="s">
        <v>28</v>
      </c>
      <c r="AR104" s="169" t="s">
        <v>809</v>
      </c>
      <c r="AS104" s="162">
        <v>12.420153365859219</v>
      </c>
      <c r="AT104" s="161" t="s">
        <v>342</v>
      </c>
      <c r="AU104" s="100" t="s">
        <v>673</v>
      </c>
      <c r="AV104" s="161">
        <v>80583</v>
      </c>
      <c r="AW104" s="161"/>
      <c r="AX104" s="161" t="s">
        <v>286</v>
      </c>
      <c r="AY104" s="161"/>
      <c r="AZ104" s="161"/>
      <c r="BA104" s="161"/>
      <c r="BB104" s="161"/>
      <c r="BC104" s="161"/>
      <c r="BD104" s="161"/>
      <c r="BE104" s="161"/>
      <c r="BF104" s="161"/>
      <c r="BG104" s="161" t="s">
        <v>286</v>
      </c>
      <c r="BH104" s="163">
        <v>67.400000000000006</v>
      </c>
      <c r="BI104" s="163">
        <v>107.8</v>
      </c>
      <c r="BJ104" s="163">
        <v>78.3</v>
      </c>
      <c r="BK104" s="161"/>
      <c r="BL104" s="164">
        <v>40.415219999999998</v>
      </c>
      <c r="BM104" s="164">
        <v>-118.86152</v>
      </c>
      <c r="BN104" s="9">
        <v>342063</v>
      </c>
      <c r="BO104" s="9">
        <v>4475507</v>
      </c>
      <c r="BP104" s="161" t="s">
        <v>810</v>
      </c>
      <c r="BQ104" s="161" t="s">
        <v>22</v>
      </c>
      <c r="BR104" s="161" t="s">
        <v>288</v>
      </c>
      <c r="BS104" s="161" t="s">
        <v>289</v>
      </c>
      <c r="BT104" s="161" t="s">
        <v>290</v>
      </c>
      <c r="BU104" s="161" t="s">
        <v>291</v>
      </c>
      <c r="BV104" s="161" t="s">
        <v>811</v>
      </c>
      <c r="BW104" s="161"/>
      <c r="BX104" s="161"/>
      <c r="BY104" s="161" t="s">
        <v>812</v>
      </c>
      <c r="BZ104" s="161"/>
      <c r="CA104" s="161">
        <v>7.5</v>
      </c>
      <c r="CB104" s="161"/>
      <c r="CC104" s="161"/>
      <c r="CD104" s="161"/>
      <c r="CE104" s="161"/>
      <c r="CF104" s="161"/>
      <c r="CG104" s="161"/>
      <c r="CH104" s="161"/>
      <c r="CI104" s="161"/>
      <c r="CJ104" s="161"/>
      <c r="CK104" s="161"/>
      <c r="CL104" s="161"/>
      <c r="CM104" s="161"/>
      <c r="CN104" s="161"/>
      <c r="CO104" s="165"/>
      <c r="CP104" s="165"/>
      <c r="CQ104" s="165"/>
      <c r="CR104" s="161"/>
      <c r="CS104" s="161"/>
      <c r="CT104" s="161"/>
      <c r="CU104" s="161"/>
      <c r="CV104" s="161"/>
      <c r="CW104" s="165"/>
      <c r="CX104" s="166"/>
      <c r="CY104" s="161"/>
      <c r="CZ104" s="161"/>
      <c r="DA104" s="161"/>
      <c r="DB104" s="161"/>
      <c r="DC104" s="161"/>
      <c r="DD104" s="166"/>
      <c r="DE104" s="164"/>
      <c r="DF104" s="166" t="s">
        <v>319</v>
      </c>
      <c r="DG104" s="161"/>
      <c r="DH104" s="161"/>
      <c r="DI104" s="161" t="s">
        <v>292</v>
      </c>
      <c r="DJ104" s="161"/>
      <c r="DK104" s="166"/>
      <c r="DL104" s="166"/>
      <c r="DM104" s="166"/>
      <c r="DN104" s="161"/>
      <c r="DO104" s="161"/>
      <c r="DP104" s="161"/>
      <c r="DQ104" s="161"/>
      <c r="DR104" s="161"/>
      <c r="DS104" s="166"/>
      <c r="DT104" s="161"/>
      <c r="DU104" s="161"/>
      <c r="DV104" s="166"/>
      <c r="DW104" s="166"/>
      <c r="DX104" s="167">
        <v>26.5</v>
      </c>
      <c r="DY104" s="163">
        <v>56.692978708253221</v>
      </c>
      <c r="DZ104" s="161"/>
      <c r="EA104" s="166"/>
      <c r="EB104" s="166"/>
      <c r="EC104" s="166"/>
      <c r="ED104" s="166"/>
      <c r="EE104" s="161"/>
      <c r="EF104" s="161"/>
      <c r="EG104" s="161"/>
      <c r="EH104" s="161"/>
    </row>
    <row r="105" spans="1:138" s="178" customFormat="1" x14ac:dyDescent="0.25">
      <c r="A105" s="172"/>
      <c r="B105" s="123"/>
      <c r="C105" s="173"/>
      <c r="D105" s="123"/>
      <c r="E105" s="123"/>
      <c r="F105" s="123"/>
      <c r="G105" s="123"/>
      <c r="H105" s="123"/>
      <c r="I105" s="123"/>
      <c r="J105" s="123"/>
      <c r="K105" s="174"/>
      <c r="L105" s="175"/>
      <c r="M105" s="175"/>
      <c r="N105" s="175"/>
      <c r="O105" s="175"/>
      <c r="P105" s="176"/>
      <c r="Q105" s="177"/>
      <c r="R105" s="175"/>
      <c r="S105" s="177"/>
      <c r="T105" s="175"/>
      <c r="U105" s="175"/>
      <c r="V105" s="123"/>
      <c r="W105" s="123"/>
      <c r="X105" s="177"/>
      <c r="Y105" s="174"/>
      <c r="Z105" s="174"/>
      <c r="AA105" s="177"/>
      <c r="AB105" s="177"/>
      <c r="AC105" s="174"/>
      <c r="AD105" s="174"/>
      <c r="AE105" s="123"/>
      <c r="AF105" s="123"/>
      <c r="AG105" s="123"/>
      <c r="AH105" s="177"/>
      <c r="AI105" s="176"/>
      <c r="AJ105" s="123"/>
      <c r="AK105" s="123"/>
      <c r="AL105" s="123"/>
      <c r="AM105" s="123"/>
      <c r="AN105" s="123"/>
      <c r="AO105" s="100"/>
      <c r="AP105" s="100"/>
      <c r="AQ105" s="100"/>
      <c r="AR105" s="116"/>
      <c r="AS105" s="101"/>
      <c r="AT105" s="100"/>
      <c r="AU105" s="100"/>
      <c r="AV105" s="100"/>
      <c r="AW105" s="100"/>
      <c r="AX105" s="100"/>
      <c r="AY105" s="100"/>
      <c r="AZ105" s="100"/>
      <c r="BA105" s="100"/>
      <c r="BB105" s="100"/>
      <c r="BC105" s="100"/>
      <c r="BD105" s="100"/>
      <c r="BE105" s="100"/>
      <c r="BF105" s="100"/>
      <c r="BG105" s="100"/>
      <c r="BH105" s="103"/>
      <c r="BI105" s="103"/>
      <c r="BJ105" s="103"/>
      <c r="BK105" s="100"/>
      <c r="BL105" s="104"/>
      <c r="BM105" s="104"/>
      <c r="BN105" s="6"/>
      <c r="BO105" s="6"/>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5"/>
      <c r="CP105" s="105"/>
      <c r="CQ105" s="105"/>
      <c r="CR105" s="100"/>
      <c r="CS105" s="100"/>
      <c r="CT105" s="100"/>
      <c r="CU105" s="100"/>
      <c r="CV105" s="100"/>
      <c r="CW105" s="105"/>
      <c r="CX105" s="106"/>
      <c r="CY105" s="100"/>
      <c r="CZ105" s="100"/>
      <c r="DA105" s="100"/>
      <c r="DB105" s="100"/>
      <c r="DC105" s="100"/>
      <c r="DD105" s="106"/>
      <c r="DE105" s="104"/>
      <c r="DF105" s="106"/>
      <c r="DG105" s="100"/>
      <c r="DH105" s="100"/>
      <c r="DI105" s="100"/>
      <c r="DJ105" s="100"/>
      <c r="DK105" s="106"/>
      <c r="DL105" s="106"/>
      <c r="DM105" s="106"/>
      <c r="DN105" s="100"/>
      <c r="DO105" s="100"/>
      <c r="DP105" s="100"/>
      <c r="DQ105" s="100"/>
      <c r="DR105" s="100"/>
      <c r="DS105" s="106"/>
      <c r="DT105" s="100"/>
      <c r="DU105" s="100"/>
      <c r="DV105" s="106"/>
      <c r="DW105" s="106"/>
      <c r="DX105" s="107"/>
      <c r="DY105" s="103"/>
      <c r="DZ105" s="100"/>
      <c r="EA105" s="106"/>
      <c r="EB105" s="106"/>
      <c r="EC105" s="106"/>
      <c r="ED105" s="106"/>
      <c r="EE105" s="100"/>
      <c r="EF105" s="100"/>
      <c r="EG105" s="100"/>
      <c r="EH105" s="100"/>
    </row>
    <row r="106" spans="1:138" s="178" customFormat="1" x14ac:dyDescent="0.25">
      <c r="A106" s="172"/>
      <c r="B106" s="123"/>
      <c r="C106" s="173"/>
      <c r="D106" s="123"/>
      <c r="E106" s="123"/>
      <c r="F106" s="123"/>
      <c r="G106" s="123"/>
      <c r="H106" s="123"/>
      <c r="I106" s="123"/>
      <c r="J106" s="123"/>
      <c r="K106" s="174"/>
      <c r="L106" s="175"/>
      <c r="M106" s="175"/>
      <c r="N106" s="175"/>
      <c r="O106" s="175"/>
      <c r="P106" s="176"/>
      <c r="Q106" s="177"/>
      <c r="R106" s="175"/>
      <c r="S106" s="177"/>
      <c r="T106" s="175"/>
      <c r="U106" s="175"/>
      <c r="V106" s="123"/>
      <c r="W106" s="123"/>
      <c r="X106" s="177"/>
      <c r="Y106" s="174"/>
      <c r="Z106" s="174"/>
      <c r="AA106" s="177"/>
      <c r="AB106" s="177"/>
      <c r="AC106" s="174"/>
      <c r="AD106" s="174"/>
      <c r="AE106" s="123"/>
      <c r="AF106" s="123"/>
      <c r="AG106" s="123"/>
      <c r="AH106" s="177"/>
      <c r="AI106" s="176"/>
      <c r="AJ106" s="123"/>
      <c r="AK106" s="123"/>
      <c r="AL106" s="123"/>
      <c r="AM106" s="123"/>
      <c r="AN106" s="123"/>
      <c r="AO106" s="100"/>
      <c r="AP106" s="100"/>
      <c r="AQ106" s="100"/>
      <c r="AR106" s="116"/>
      <c r="AS106" s="101"/>
      <c r="AT106" s="100"/>
      <c r="AU106" s="100"/>
      <c r="AV106" s="100"/>
      <c r="AW106" s="100"/>
      <c r="AX106" s="100"/>
      <c r="AY106" s="100"/>
      <c r="AZ106" s="100"/>
      <c r="BA106" s="100"/>
      <c r="BB106" s="100"/>
      <c r="BC106" s="100"/>
      <c r="BD106" s="100"/>
      <c r="BE106" s="100"/>
      <c r="BF106" s="100"/>
      <c r="BG106" s="100"/>
      <c r="BH106" s="103"/>
      <c r="BI106" s="103"/>
      <c r="BJ106" s="103"/>
      <c r="BK106" s="100"/>
      <c r="BL106" s="104"/>
      <c r="BM106" s="104"/>
      <c r="BN106" s="6"/>
      <c r="BO106" s="6"/>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5"/>
      <c r="CP106" s="105"/>
      <c r="CQ106" s="105"/>
      <c r="CR106" s="100"/>
      <c r="CS106" s="100"/>
      <c r="CT106" s="100"/>
      <c r="CU106" s="100"/>
      <c r="CV106" s="100"/>
      <c r="CW106" s="105"/>
      <c r="CX106" s="106"/>
      <c r="CY106" s="100"/>
      <c r="CZ106" s="100"/>
      <c r="DA106" s="100"/>
      <c r="DB106" s="100"/>
      <c r="DC106" s="100"/>
      <c r="DD106" s="106"/>
      <c r="DE106" s="104"/>
      <c r="DF106" s="106"/>
      <c r="DG106" s="100"/>
      <c r="DH106" s="100"/>
      <c r="DI106" s="100"/>
      <c r="DJ106" s="100"/>
      <c r="DK106" s="106"/>
      <c r="DL106" s="106"/>
      <c r="DM106" s="106"/>
      <c r="DN106" s="100"/>
      <c r="DO106" s="100"/>
      <c r="DP106" s="100"/>
      <c r="DQ106" s="100"/>
      <c r="DR106" s="100"/>
      <c r="DS106" s="106"/>
      <c r="DT106" s="100"/>
      <c r="DU106" s="100"/>
      <c r="DV106" s="106"/>
      <c r="DW106" s="106"/>
      <c r="DX106" s="107"/>
      <c r="DY106" s="103"/>
      <c r="DZ106" s="100"/>
      <c r="EA106" s="106"/>
      <c r="EB106" s="106"/>
      <c r="EC106" s="106"/>
      <c r="ED106" s="106"/>
      <c r="EE106" s="100"/>
      <c r="EF106" s="100"/>
      <c r="EG106" s="100"/>
      <c r="EH106" s="100"/>
    </row>
    <row r="107" spans="1:138" s="140" customFormat="1" x14ac:dyDescent="0.25">
      <c r="A107" s="141" t="s">
        <v>21</v>
      </c>
      <c r="B107" s="142"/>
      <c r="C107" s="143">
        <v>39272</v>
      </c>
      <c r="D107" s="142" t="s">
        <v>813</v>
      </c>
      <c r="E107" s="142">
        <v>327692</v>
      </c>
      <c r="F107" s="142">
        <v>4426366</v>
      </c>
      <c r="G107" s="142"/>
      <c r="H107" s="142"/>
      <c r="I107" s="142"/>
      <c r="J107" s="142"/>
      <c r="K107" s="144"/>
      <c r="L107" s="145"/>
      <c r="M107" s="145"/>
      <c r="N107" s="145"/>
      <c r="O107" s="145"/>
      <c r="P107" s="146"/>
      <c r="Q107" s="147"/>
      <c r="R107" s="145"/>
      <c r="S107" s="147"/>
      <c r="T107" s="145"/>
      <c r="U107" s="145"/>
      <c r="V107" s="142"/>
      <c r="W107" s="142"/>
      <c r="X107" s="147"/>
      <c r="Y107" s="144"/>
      <c r="Z107" s="144"/>
      <c r="AA107" s="147"/>
      <c r="AB107" s="147"/>
      <c r="AC107" s="144"/>
      <c r="AD107" s="144"/>
      <c r="AE107" s="142"/>
      <c r="AF107" s="142"/>
      <c r="AG107" s="142"/>
      <c r="AH107" s="147"/>
      <c r="AI107" s="148"/>
      <c r="AJ107" s="142">
        <v>183</v>
      </c>
      <c r="AK107" s="142" t="s">
        <v>814</v>
      </c>
      <c r="AL107" s="142" t="s">
        <v>784</v>
      </c>
      <c r="AM107" s="142" t="s">
        <v>692</v>
      </c>
      <c r="AN107" s="179">
        <v>11</v>
      </c>
      <c r="AO107" s="149" t="s">
        <v>696</v>
      </c>
      <c r="AP107" s="149" t="s">
        <v>76</v>
      </c>
      <c r="AQ107" s="149" t="s">
        <v>12</v>
      </c>
      <c r="AR107" s="150" t="s">
        <v>815</v>
      </c>
      <c r="AS107" s="170"/>
      <c r="AT107" s="150" t="s">
        <v>684</v>
      </c>
      <c r="AU107" s="150" t="s">
        <v>673</v>
      </c>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38"/>
      <c r="DK107" s="138"/>
      <c r="DL107" s="138"/>
      <c r="DM107" s="138"/>
      <c r="DN107" s="138"/>
      <c r="DO107" s="138"/>
      <c r="DP107" s="138"/>
      <c r="DQ107" s="138"/>
      <c r="DR107" s="138"/>
      <c r="DS107" s="138"/>
      <c r="DT107" s="138"/>
      <c r="DU107" s="138"/>
      <c r="DV107" s="138"/>
      <c r="DW107" s="138"/>
      <c r="DX107" s="138"/>
      <c r="DY107" s="138"/>
      <c r="DZ107" s="138"/>
      <c r="EA107" s="138"/>
      <c r="EB107" s="138"/>
      <c r="EC107" s="138"/>
      <c r="ED107" s="138"/>
      <c r="EE107" s="138"/>
      <c r="EF107" s="138"/>
      <c r="EG107" s="138"/>
      <c r="EH107" s="138"/>
    </row>
    <row r="108" spans="1:138" s="140" customFormat="1" x14ac:dyDescent="0.25">
      <c r="A108" s="141" t="s">
        <v>816</v>
      </c>
      <c r="B108" s="142"/>
      <c r="C108" s="143">
        <v>15181</v>
      </c>
      <c r="D108" s="142"/>
      <c r="E108" s="142">
        <v>307791</v>
      </c>
      <c r="F108" s="142">
        <v>4433808</v>
      </c>
      <c r="G108" s="142"/>
      <c r="H108" s="142"/>
      <c r="I108" s="142"/>
      <c r="J108" s="142"/>
      <c r="K108" s="144"/>
      <c r="L108" s="145"/>
      <c r="M108" s="145"/>
      <c r="N108" s="145">
        <v>504</v>
      </c>
      <c r="O108" s="145">
        <v>185</v>
      </c>
      <c r="P108" s="146"/>
      <c r="Q108" s="147"/>
      <c r="R108" s="145">
        <v>560</v>
      </c>
      <c r="S108" s="147"/>
      <c r="T108" s="145">
        <v>1430</v>
      </c>
      <c r="U108" s="145"/>
      <c r="V108" s="142"/>
      <c r="W108" s="142"/>
      <c r="X108" s="147"/>
      <c r="Y108" s="144"/>
      <c r="Z108" s="144"/>
      <c r="AA108" s="147"/>
      <c r="AB108" s="147"/>
      <c r="AC108" s="144"/>
      <c r="AD108" s="144"/>
      <c r="AE108" s="142"/>
      <c r="AF108" s="142"/>
      <c r="AG108" s="142"/>
      <c r="AH108" s="147"/>
      <c r="AI108" s="148"/>
      <c r="AJ108" s="142"/>
      <c r="AK108" s="142" t="s">
        <v>22</v>
      </c>
      <c r="AL108" s="142" t="s">
        <v>669</v>
      </c>
      <c r="AM108" s="142" t="s">
        <v>678</v>
      </c>
      <c r="AN108" s="142">
        <v>14</v>
      </c>
      <c r="AO108" s="149" t="s">
        <v>671</v>
      </c>
      <c r="AP108" s="149" t="s">
        <v>76</v>
      </c>
      <c r="AQ108" s="149" t="s">
        <v>28</v>
      </c>
      <c r="AR108" s="150"/>
      <c r="AS108" s="170">
        <v>-12.107863394278789</v>
      </c>
      <c r="AT108" s="150" t="s">
        <v>684</v>
      </c>
      <c r="AU108" s="150" t="s">
        <v>673</v>
      </c>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c r="DB108" s="138"/>
      <c r="DC108" s="138"/>
      <c r="DD108" s="138"/>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row>
    <row r="109" spans="1:138" s="140" customFormat="1" x14ac:dyDescent="0.25">
      <c r="A109" s="141" t="s">
        <v>817</v>
      </c>
      <c r="B109" s="142"/>
      <c r="C109" s="143">
        <v>15516</v>
      </c>
      <c r="D109" s="142"/>
      <c r="E109" s="142">
        <v>302808</v>
      </c>
      <c r="F109" s="142">
        <v>4435471</v>
      </c>
      <c r="G109" s="142"/>
      <c r="H109" s="142"/>
      <c r="I109" s="142"/>
      <c r="J109" s="142"/>
      <c r="K109" s="144"/>
      <c r="L109" s="145"/>
      <c r="M109" s="145"/>
      <c r="N109" s="145">
        <v>54</v>
      </c>
      <c r="O109" s="145">
        <v>15</v>
      </c>
      <c r="P109" s="146"/>
      <c r="Q109" s="147"/>
      <c r="R109" s="145">
        <v>7350</v>
      </c>
      <c r="S109" s="147"/>
      <c r="T109" s="145">
        <v>1740</v>
      </c>
      <c r="U109" s="145"/>
      <c r="V109" s="142"/>
      <c r="W109" s="142"/>
      <c r="X109" s="147"/>
      <c r="Y109" s="144"/>
      <c r="Z109" s="144"/>
      <c r="AA109" s="147"/>
      <c r="AB109" s="147"/>
      <c r="AC109" s="144"/>
      <c r="AD109" s="144"/>
      <c r="AE109" s="142"/>
      <c r="AF109" s="142"/>
      <c r="AG109" s="142"/>
      <c r="AH109" s="147"/>
      <c r="AI109" s="148"/>
      <c r="AJ109" s="142"/>
      <c r="AK109" s="142" t="s">
        <v>676</v>
      </c>
      <c r="AL109" s="142" t="s">
        <v>669</v>
      </c>
      <c r="AM109" s="142" t="s">
        <v>678</v>
      </c>
      <c r="AN109" s="142" t="s">
        <v>818</v>
      </c>
      <c r="AO109" s="149" t="s">
        <v>671</v>
      </c>
      <c r="AP109" s="149" t="s">
        <v>386</v>
      </c>
      <c r="AQ109" s="149" t="s">
        <v>12</v>
      </c>
      <c r="AR109" s="150"/>
      <c r="AS109" s="170">
        <v>-193.65192437826178</v>
      </c>
      <c r="AT109" s="150" t="s">
        <v>684</v>
      </c>
      <c r="AU109" s="150" t="s">
        <v>673</v>
      </c>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3"/>
      <c r="EC109" s="153"/>
      <c r="ED109" s="153"/>
      <c r="EE109" s="153"/>
      <c r="EF109" s="153"/>
      <c r="EG109" s="153"/>
      <c r="EH109" s="153"/>
    </row>
    <row r="110" spans="1:138" s="140" customFormat="1" x14ac:dyDescent="0.25">
      <c r="A110" s="141" t="s">
        <v>789</v>
      </c>
      <c r="B110" s="142"/>
      <c r="C110" s="143">
        <v>25525</v>
      </c>
      <c r="D110" s="142"/>
      <c r="E110" s="142">
        <v>337121</v>
      </c>
      <c r="F110" s="142">
        <v>4440562</v>
      </c>
      <c r="G110" s="142"/>
      <c r="H110" s="142">
        <v>18</v>
      </c>
      <c r="I110" s="142"/>
      <c r="J110" s="142"/>
      <c r="K110" s="144"/>
      <c r="L110" s="145"/>
      <c r="M110" s="145"/>
      <c r="N110" s="145">
        <v>35</v>
      </c>
      <c r="O110" s="145">
        <v>4</v>
      </c>
      <c r="P110" s="146"/>
      <c r="Q110" s="147"/>
      <c r="R110" s="145">
        <v>46</v>
      </c>
      <c r="S110" s="147"/>
      <c r="T110" s="145"/>
      <c r="U110" s="145"/>
      <c r="V110" s="142"/>
      <c r="W110" s="142"/>
      <c r="X110" s="147"/>
      <c r="Y110" s="144"/>
      <c r="Z110" s="144"/>
      <c r="AA110" s="147"/>
      <c r="AB110" s="147"/>
      <c r="AC110" s="144"/>
      <c r="AD110" s="144"/>
      <c r="AE110" s="142"/>
      <c r="AF110" s="142"/>
      <c r="AG110" s="142"/>
      <c r="AH110" s="147"/>
      <c r="AI110" s="148"/>
      <c r="AJ110" s="142"/>
      <c r="AK110" s="142" t="s">
        <v>791</v>
      </c>
      <c r="AL110" s="142" t="s">
        <v>691</v>
      </c>
      <c r="AM110" s="142" t="s">
        <v>695</v>
      </c>
      <c r="AN110" s="142" t="s">
        <v>819</v>
      </c>
      <c r="AO110" s="149" t="s">
        <v>671</v>
      </c>
      <c r="AP110" s="149" t="s">
        <v>76</v>
      </c>
      <c r="AQ110" s="149" t="s">
        <v>12</v>
      </c>
      <c r="AR110" s="150"/>
      <c r="AS110" s="170">
        <v>46.093774689859757</v>
      </c>
      <c r="AT110" s="150" t="s">
        <v>684</v>
      </c>
      <c r="AU110" s="150" t="s">
        <v>673</v>
      </c>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c r="DA110" s="138"/>
      <c r="DB110" s="138"/>
      <c r="DC110" s="138"/>
      <c r="DD110" s="138"/>
      <c r="DE110" s="138"/>
      <c r="DF110" s="138"/>
      <c r="DG110" s="138"/>
      <c r="DH110" s="138"/>
      <c r="DI110" s="138"/>
      <c r="DJ110" s="138"/>
      <c r="DK110" s="138"/>
      <c r="DL110" s="138"/>
      <c r="DM110" s="138"/>
      <c r="DN110" s="138"/>
      <c r="DO110" s="138"/>
      <c r="DP110" s="138"/>
      <c r="DQ110" s="138"/>
      <c r="DR110" s="138"/>
      <c r="DS110" s="138"/>
      <c r="DT110" s="138"/>
      <c r="DU110" s="138"/>
      <c r="DV110" s="138"/>
      <c r="DW110" s="138"/>
      <c r="DX110" s="138"/>
      <c r="DY110" s="138"/>
      <c r="DZ110" s="138"/>
      <c r="EA110" s="138"/>
      <c r="EB110" s="138"/>
      <c r="EC110" s="138"/>
      <c r="ED110" s="138"/>
      <c r="EE110" s="138"/>
      <c r="EF110" s="138"/>
      <c r="EG110" s="138"/>
      <c r="EH110" s="138"/>
    </row>
    <row r="111" spans="1:138" s="140" customFormat="1" x14ac:dyDescent="0.25">
      <c r="A111" s="141" t="s">
        <v>820</v>
      </c>
      <c r="B111" s="142"/>
      <c r="C111" s="143">
        <v>39295</v>
      </c>
      <c r="D111" s="142" t="s">
        <v>821</v>
      </c>
      <c r="E111" s="142">
        <v>325065</v>
      </c>
      <c r="F111" s="142">
        <v>4442298</v>
      </c>
      <c r="G111" s="142"/>
      <c r="H111" s="142">
        <v>20.399999999999999</v>
      </c>
      <c r="I111" s="142"/>
      <c r="J111" s="142"/>
      <c r="K111" s="144"/>
      <c r="L111" s="145"/>
      <c r="M111" s="145"/>
      <c r="N111" s="145"/>
      <c r="O111" s="145"/>
      <c r="P111" s="146"/>
      <c r="Q111" s="147"/>
      <c r="R111" s="145"/>
      <c r="S111" s="147"/>
      <c r="T111" s="145"/>
      <c r="U111" s="145"/>
      <c r="V111" s="142"/>
      <c r="W111" s="142"/>
      <c r="X111" s="147"/>
      <c r="Y111" s="144"/>
      <c r="Z111" s="144"/>
      <c r="AA111" s="147"/>
      <c r="AB111" s="147"/>
      <c r="AC111" s="144"/>
      <c r="AD111" s="144"/>
      <c r="AE111" s="142"/>
      <c r="AF111" s="142"/>
      <c r="AG111" s="142"/>
      <c r="AH111" s="147"/>
      <c r="AI111" s="148"/>
      <c r="AJ111" s="142"/>
      <c r="AK111" s="142" t="s">
        <v>822</v>
      </c>
      <c r="AL111" s="142" t="s">
        <v>691</v>
      </c>
      <c r="AM111" s="142" t="s">
        <v>692</v>
      </c>
      <c r="AN111" s="179">
        <v>22</v>
      </c>
      <c r="AO111" s="149" t="s">
        <v>671</v>
      </c>
      <c r="AP111" s="149" t="s">
        <v>285</v>
      </c>
      <c r="AQ111" s="149" t="s">
        <v>28</v>
      </c>
      <c r="AR111" s="150" t="s">
        <v>823</v>
      </c>
      <c r="AS111" s="170"/>
      <c r="AT111" s="150" t="s">
        <v>684</v>
      </c>
      <c r="AU111" s="150" t="s">
        <v>673</v>
      </c>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c r="DB111" s="138"/>
      <c r="DC111" s="138"/>
      <c r="DD111" s="138"/>
      <c r="DE111" s="138"/>
      <c r="DF111" s="138"/>
      <c r="DG111" s="138"/>
      <c r="DH111" s="138"/>
      <c r="DI111" s="138"/>
      <c r="DJ111" s="138"/>
      <c r="DK111" s="138"/>
      <c r="DL111" s="138"/>
      <c r="DM111" s="138"/>
      <c r="DN111" s="138"/>
      <c r="DO111" s="138"/>
      <c r="DP111" s="138"/>
      <c r="DQ111" s="138"/>
      <c r="DR111" s="138"/>
      <c r="DS111" s="138"/>
      <c r="DT111" s="138"/>
      <c r="DU111" s="138"/>
      <c r="DV111" s="138"/>
      <c r="DW111" s="138"/>
      <c r="DX111" s="138"/>
      <c r="DY111" s="138"/>
      <c r="DZ111" s="138"/>
      <c r="EA111" s="138"/>
      <c r="EB111" s="138"/>
      <c r="EC111" s="138"/>
      <c r="ED111" s="138"/>
      <c r="EE111" s="138"/>
      <c r="EF111" s="138"/>
      <c r="EG111" s="138"/>
      <c r="EH111" s="138"/>
    </row>
    <row r="112" spans="1:138" s="140" customFormat="1" x14ac:dyDescent="0.25">
      <c r="A112" s="141" t="s">
        <v>824</v>
      </c>
      <c r="B112" s="142"/>
      <c r="C112" s="143">
        <v>39296</v>
      </c>
      <c r="D112" s="142" t="s">
        <v>825</v>
      </c>
      <c r="E112" s="142">
        <v>324155</v>
      </c>
      <c r="F112" s="142">
        <v>4444452</v>
      </c>
      <c r="G112" s="142"/>
      <c r="H112" s="142">
        <v>17.8</v>
      </c>
      <c r="I112" s="142"/>
      <c r="J112" s="142"/>
      <c r="K112" s="144"/>
      <c r="L112" s="145"/>
      <c r="M112" s="145"/>
      <c r="N112" s="145"/>
      <c r="O112" s="145"/>
      <c r="P112" s="146"/>
      <c r="Q112" s="147"/>
      <c r="R112" s="145"/>
      <c r="S112" s="147"/>
      <c r="T112" s="145"/>
      <c r="U112" s="145"/>
      <c r="V112" s="142"/>
      <c r="W112" s="142"/>
      <c r="X112" s="147"/>
      <c r="Y112" s="144"/>
      <c r="Z112" s="144"/>
      <c r="AA112" s="147"/>
      <c r="AB112" s="147"/>
      <c r="AC112" s="144"/>
      <c r="AD112" s="144"/>
      <c r="AE112" s="142"/>
      <c r="AF112" s="142"/>
      <c r="AG112" s="142"/>
      <c r="AH112" s="147"/>
      <c r="AI112" s="148"/>
      <c r="AJ112" s="142"/>
      <c r="AK112" s="142" t="s">
        <v>22</v>
      </c>
      <c r="AL112" s="142" t="s">
        <v>691</v>
      </c>
      <c r="AM112" s="142" t="s">
        <v>692</v>
      </c>
      <c r="AN112" s="179">
        <v>9</v>
      </c>
      <c r="AO112" s="149" t="s">
        <v>671</v>
      </c>
      <c r="AP112" s="149" t="s">
        <v>76</v>
      </c>
      <c r="AQ112" s="149" t="s">
        <v>12</v>
      </c>
      <c r="AR112" s="150" t="s">
        <v>826</v>
      </c>
      <c r="AS112" s="170"/>
      <c r="AT112" s="150" t="s">
        <v>684</v>
      </c>
      <c r="AU112" s="150" t="s">
        <v>673</v>
      </c>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c r="DY112" s="138"/>
      <c r="DZ112" s="138"/>
      <c r="EA112" s="138"/>
      <c r="EB112" s="138"/>
      <c r="EC112" s="138"/>
      <c r="ED112" s="138"/>
      <c r="EE112" s="138"/>
      <c r="EF112" s="138"/>
      <c r="EG112" s="138"/>
      <c r="EH112" s="138"/>
    </row>
    <row r="113" spans="1:138" s="140" customFormat="1" x14ac:dyDescent="0.25">
      <c r="A113" s="141" t="s">
        <v>827</v>
      </c>
      <c r="B113" s="142"/>
      <c r="C113" s="143">
        <v>39296</v>
      </c>
      <c r="D113" s="142" t="s">
        <v>828</v>
      </c>
      <c r="E113" s="142">
        <v>326838</v>
      </c>
      <c r="F113" s="142">
        <v>4453375</v>
      </c>
      <c r="G113" s="142"/>
      <c r="H113" s="142">
        <v>18.3</v>
      </c>
      <c r="I113" s="142"/>
      <c r="J113" s="142"/>
      <c r="K113" s="144"/>
      <c r="L113" s="145"/>
      <c r="M113" s="145"/>
      <c r="N113" s="145"/>
      <c r="O113" s="145"/>
      <c r="P113" s="146"/>
      <c r="Q113" s="147"/>
      <c r="R113" s="145"/>
      <c r="S113" s="147"/>
      <c r="T113" s="145"/>
      <c r="U113" s="145"/>
      <c r="V113" s="142"/>
      <c r="W113" s="142"/>
      <c r="X113" s="147"/>
      <c r="Y113" s="144"/>
      <c r="Z113" s="144"/>
      <c r="AA113" s="147"/>
      <c r="AB113" s="147"/>
      <c r="AC113" s="144"/>
      <c r="AD113" s="144"/>
      <c r="AE113" s="142"/>
      <c r="AF113" s="142"/>
      <c r="AG113" s="142"/>
      <c r="AH113" s="147"/>
      <c r="AI113" s="148"/>
      <c r="AJ113" s="142"/>
      <c r="AK113" s="142" t="s">
        <v>22</v>
      </c>
      <c r="AL113" s="142" t="s">
        <v>691</v>
      </c>
      <c r="AM113" s="142" t="s">
        <v>692</v>
      </c>
      <c r="AN113" s="179">
        <v>9</v>
      </c>
      <c r="AO113" s="149" t="s">
        <v>671</v>
      </c>
      <c r="AP113" s="149" t="s">
        <v>76</v>
      </c>
      <c r="AQ113" s="149" t="s">
        <v>12</v>
      </c>
      <c r="AR113" s="150" t="s">
        <v>826</v>
      </c>
      <c r="AS113" s="170"/>
      <c r="AT113" s="150" t="s">
        <v>684</v>
      </c>
      <c r="AU113" s="150" t="s">
        <v>673</v>
      </c>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c r="DA113" s="138"/>
      <c r="DB113" s="138"/>
      <c r="DC113" s="138"/>
      <c r="DD113" s="138"/>
      <c r="DE113" s="138"/>
      <c r="DF113" s="138"/>
      <c r="DG113" s="138"/>
      <c r="DH113" s="138"/>
      <c r="DI113" s="138"/>
      <c r="DJ113" s="138"/>
      <c r="DK113" s="138"/>
      <c r="DL113" s="138"/>
      <c r="DM113" s="138"/>
      <c r="DN113" s="138"/>
      <c r="DO113" s="138"/>
      <c r="DP113" s="138"/>
      <c r="DQ113" s="138"/>
      <c r="DR113" s="138"/>
      <c r="DS113" s="138"/>
      <c r="DT113" s="138"/>
      <c r="DU113" s="138"/>
      <c r="DV113" s="138"/>
      <c r="DW113" s="138"/>
      <c r="DX113" s="138"/>
      <c r="DY113" s="138"/>
      <c r="DZ113" s="138"/>
      <c r="EA113" s="138"/>
      <c r="EB113" s="138"/>
      <c r="EC113" s="138"/>
      <c r="ED113" s="138"/>
      <c r="EE113" s="138"/>
      <c r="EF113" s="138"/>
      <c r="EG113" s="138"/>
      <c r="EH113" s="138"/>
    </row>
    <row r="114" spans="1:138" s="140" customFormat="1" x14ac:dyDescent="0.25">
      <c r="A114" s="141" t="s">
        <v>829</v>
      </c>
      <c r="B114" s="142"/>
      <c r="C114" s="143"/>
      <c r="D114" s="142" t="s">
        <v>830</v>
      </c>
      <c r="E114" s="142">
        <v>313185</v>
      </c>
      <c r="F114" s="142">
        <v>4454237</v>
      </c>
      <c r="G114" s="142"/>
      <c r="H114" s="142">
        <v>28</v>
      </c>
      <c r="I114" s="142"/>
      <c r="J114" s="142"/>
      <c r="K114" s="144"/>
      <c r="L114" s="145"/>
      <c r="M114" s="145"/>
      <c r="N114" s="145"/>
      <c r="O114" s="145"/>
      <c r="P114" s="146"/>
      <c r="Q114" s="147"/>
      <c r="R114" s="145"/>
      <c r="S114" s="147"/>
      <c r="T114" s="145"/>
      <c r="U114" s="145"/>
      <c r="V114" s="142"/>
      <c r="W114" s="142"/>
      <c r="X114" s="147"/>
      <c r="Y114" s="144"/>
      <c r="Z114" s="144"/>
      <c r="AA114" s="147"/>
      <c r="AB114" s="147"/>
      <c r="AC114" s="144"/>
      <c r="AD114" s="144"/>
      <c r="AE114" s="142"/>
      <c r="AF114" s="142"/>
      <c r="AG114" s="142"/>
      <c r="AH114" s="147"/>
      <c r="AI114" s="148"/>
      <c r="AJ114" s="142"/>
      <c r="AK114" s="142" t="s">
        <v>751</v>
      </c>
      <c r="AL114" s="142" t="s">
        <v>752</v>
      </c>
      <c r="AM114" s="142" t="s">
        <v>753</v>
      </c>
      <c r="AN114" s="142">
        <v>8</v>
      </c>
      <c r="AO114" s="149" t="s">
        <v>671</v>
      </c>
      <c r="AP114" s="149" t="s">
        <v>285</v>
      </c>
      <c r="AQ114" s="149" t="s">
        <v>28</v>
      </c>
      <c r="AR114" s="150"/>
      <c r="AS114" s="170"/>
      <c r="AT114" s="150" t="s">
        <v>684</v>
      </c>
      <c r="AU114" s="150" t="s">
        <v>673</v>
      </c>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c r="DA114" s="138"/>
      <c r="DB114" s="138"/>
      <c r="DC114" s="138"/>
      <c r="DD114" s="138"/>
      <c r="DE114" s="138"/>
      <c r="DF114" s="138"/>
      <c r="DG114" s="138"/>
      <c r="DH114" s="138"/>
      <c r="DI114" s="138"/>
      <c r="DJ114" s="138"/>
      <c r="DK114" s="138"/>
      <c r="DL114" s="138"/>
      <c r="DM114" s="138"/>
      <c r="DN114" s="138"/>
      <c r="DO114" s="138"/>
      <c r="DP114" s="138"/>
      <c r="DQ114" s="138"/>
      <c r="DR114" s="138"/>
      <c r="DS114" s="138"/>
      <c r="DT114" s="138"/>
      <c r="DU114" s="138"/>
      <c r="DV114" s="138"/>
      <c r="DW114" s="138"/>
      <c r="DX114" s="138"/>
      <c r="DY114" s="138"/>
      <c r="DZ114" s="138"/>
      <c r="EA114" s="138"/>
      <c r="EB114" s="138"/>
      <c r="EC114" s="138"/>
      <c r="ED114" s="138"/>
      <c r="EE114" s="138"/>
      <c r="EF114" s="138"/>
      <c r="EG114" s="138"/>
      <c r="EH114" s="138"/>
    </row>
    <row r="115" spans="1:138" s="140" customFormat="1" x14ac:dyDescent="0.25">
      <c r="A115" s="141" t="s">
        <v>829</v>
      </c>
      <c r="B115" s="142"/>
      <c r="C115" s="143">
        <v>25449</v>
      </c>
      <c r="D115" s="142"/>
      <c r="E115" s="142">
        <v>313185</v>
      </c>
      <c r="F115" s="142">
        <v>4454237</v>
      </c>
      <c r="G115" s="142"/>
      <c r="H115" s="142">
        <v>28</v>
      </c>
      <c r="I115" s="142"/>
      <c r="J115" s="142"/>
      <c r="K115" s="144"/>
      <c r="L115" s="145"/>
      <c r="M115" s="145"/>
      <c r="N115" s="145">
        <v>86</v>
      </c>
      <c r="O115" s="145">
        <v>28</v>
      </c>
      <c r="P115" s="146"/>
      <c r="Q115" s="147"/>
      <c r="R115" s="145">
        <v>126</v>
      </c>
      <c r="S115" s="147"/>
      <c r="T115" s="145">
        <v>132</v>
      </c>
      <c r="U115" s="145"/>
      <c r="V115" s="142"/>
      <c r="W115" s="142"/>
      <c r="X115" s="147"/>
      <c r="Y115" s="144"/>
      <c r="Z115" s="144"/>
      <c r="AA115" s="147"/>
      <c r="AB115" s="147"/>
      <c r="AC115" s="144"/>
      <c r="AD115" s="144"/>
      <c r="AE115" s="142"/>
      <c r="AF115" s="142"/>
      <c r="AG115" s="142"/>
      <c r="AH115" s="147"/>
      <c r="AI115" s="148"/>
      <c r="AJ115" s="142"/>
      <c r="AK115" s="142" t="s">
        <v>751</v>
      </c>
      <c r="AL115" s="142" t="s">
        <v>752</v>
      </c>
      <c r="AM115" s="142" t="s">
        <v>753</v>
      </c>
      <c r="AN115" s="142">
        <v>8</v>
      </c>
      <c r="AO115" s="149" t="s">
        <v>671</v>
      </c>
      <c r="AP115" s="149" t="s">
        <v>285</v>
      </c>
      <c r="AQ115" s="149" t="s">
        <v>28</v>
      </c>
      <c r="AR115" s="150"/>
      <c r="AS115" s="170">
        <v>4.5203387560707293</v>
      </c>
      <c r="AT115" s="150" t="s">
        <v>684</v>
      </c>
      <c r="AU115" s="150" t="s">
        <v>673</v>
      </c>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row>
    <row r="116" spans="1:138" s="140" customFormat="1" x14ac:dyDescent="0.25">
      <c r="A116" s="141" t="s">
        <v>829</v>
      </c>
      <c r="B116" s="142"/>
      <c r="C116" s="143">
        <v>25449</v>
      </c>
      <c r="D116" s="142"/>
      <c r="E116" s="142">
        <v>313185</v>
      </c>
      <c r="F116" s="142">
        <v>4454237</v>
      </c>
      <c r="G116" s="142"/>
      <c r="H116" s="142">
        <v>28</v>
      </c>
      <c r="I116" s="142"/>
      <c r="J116" s="142"/>
      <c r="K116" s="144"/>
      <c r="L116" s="145"/>
      <c r="M116" s="145"/>
      <c r="N116" s="145">
        <v>86</v>
      </c>
      <c r="O116" s="145">
        <v>28</v>
      </c>
      <c r="P116" s="146"/>
      <c r="Q116" s="147"/>
      <c r="R116" s="145">
        <v>126</v>
      </c>
      <c r="S116" s="147"/>
      <c r="T116" s="145">
        <v>132</v>
      </c>
      <c r="U116" s="145">
        <v>286</v>
      </c>
      <c r="V116" s="142"/>
      <c r="W116" s="142"/>
      <c r="X116" s="147"/>
      <c r="Y116" s="144"/>
      <c r="Z116" s="144"/>
      <c r="AA116" s="147"/>
      <c r="AB116" s="147"/>
      <c r="AC116" s="144"/>
      <c r="AD116" s="144"/>
      <c r="AE116" s="142"/>
      <c r="AF116" s="142"/>
      <c r="AG116" s="142"/>
      <c r="AH116" s="147"/>
      <c r="AI116" s="148"/>
      <c r="AJ116" s="142"/>
      <c r="AK116" s="142" t="s">
        <v>751</v>
      </c>
      <c r="AL116" s="142" t="s">
        <v>752</v>
      </c>
      <c r="AM116" s="142" t="s">
        <v>753</v>
      </c>
      <c r="AN116" s="142" t="s">
        <v>831</v>
      </c>
      <c r="AO116" s="149" t="s">
        <v>671</v>
      </c>
      <c r="AP116" s="149" t="s">
        <v>285</v>
      </c>
      <c r="AQ116" s="149" t="s">
        <v>28</v>
      </c>
      <c r="AR116" s="150"/>
      <c r="AS116" s="170">
        <v>-49.993164278592253</v>
      </c>
      <c r="AT116" s="150" t="s">
        <v>684</v>
      </c>
      <c r="AU116" s="150" t="s">
        <v>673</v>
      </c>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row>
    <row r="117" spans="1:138" s="140" customFormat="1" x14ac:dyDescent="0.25">
      <c r="A117" s="180" t="s">
        <v>832</v>
      </c>
      <c r="B117" s="179"/>
      <c r="C117" s="143">
        <v>30597</v>
      </c>
      <c r="D117" s="142"/>
      <c r="E117" s="142">
        <v>337224</v>
      </c>
      <c r="F117" s="142">
        <v>4454594</v>
      </c>
      <c r="G117" s="142"/>
      <c r="H117" s="181"/>
      <c r="I117" s="181"/>
      <c r="J117" s="142"/>
      <c r="K117" s="142"/>
      <c r="L117" s="145"/>
      <c r="M117" s="145"/>
      <c r="N117" s="145"/>
      <c r="O117" s="145"/>
      <c r="P117" s="146"/>
      <c r="Q117" s="142"/>
      <c r="R117" s="145"/>
      <c r="S117" s="142"/>
      <c r="T117" s="145"/>
      <c r="U117" s="145"/>
      <c r="V117" s="142"/>
      <c r="W117" s="142"/>
      <c r="X117" s="142"/>
      <c r="Y117" s="142"/>
      <c r="Z117" s="142"/>
      <c r="AA117" s="142"/>
      <c r="AB117" s="142"/>
      <c r="AC117" s="142"/>
      <c r="AD117" s="142"/>
      <c r="AE117" s="142"/>
      <c r="AF117" s="142"/>
      <c r="AG117" s="142"/>
      <c r="AH117" s="142"/>
      <c r="AI117" s="142"/>
      <c r="AJ117" s="181">
        <v>547.11599999999999</v>
      </c>
      <c r="AK117" s="182" t="s">
        <v>822</v>
      </c>
      <c r="AL117" s="179" t="s">
        <v>752</v>
      </c>
      <c r="AM117" s="179" t="s">
        <v>695</v>
      </c>
      <c r="AN117" s="179" t="s">
        <v>833</v>
      </c>
      <c r="AO117" s="183" t="s">
        <v>671</v>
      </c>
      <c r="AP117" s="149" t="s">
        <v>386</v>
      </c>
      <c r="AQ117" s="149" t="s">
        <v>12</v>
      </c>
      <c r="AR117" s="150" t="s">
        <v>285</v>
      </c>
      <c r="AS117" s="184"/>
      <c r="AT117" s="150" t="s">
        <v>684</v>
      </c>
      <c r="AU117" s="150" t="s">
        <v>673</v>
      </c>
    </row>
    <row r="118" spans="1:138" s="140" customFormat="1" x14ac:dyDescent="0.25">
      <c r="A118" s="141" t="s">
        <v>834</v>
      </c>
      <c r="B118" s="142"/>
      <c r="C118" s="143">
        <v>39296</v>
      </c>
      <c r="D118" s="142" t="s">
        <v>835</v>
      </c>
      <c r="E118" s="142">
        <v>326810</v>
      </c>
      <c r="F118" s="142">
        <v>4453344</v>
      </c>
      <c r="G118" s="142"/>
      <c r="H118" s="142"/>
      <c r="I118" s="142"/>
      <c r="J118" s="142"/>
      <c r="K118" s="144"/>
      <c r="L118" s="145"/>
      <c r="M118" s="145"/>
      <c r="N118" s="145"/>
      <c r="O118" s="145"/>
      <c r="P118" s="146"/>
      <c r="Q118" s="147"/>
      <c r="R118" s="145"/>
      <c r="S118" s="147"/>
      <c r="T118" s="145"/>
      <c r="U118" s="145"/>
      <c r="V118" s="142"/>
      <c r="W118" s="142"/>
      <c r="X118" s="147"/>
      <c r="Y118" s="144"/>
      <c r="Z118" s="144"/>
      <c r="AA118" s="147"/>
      <c r="AB118" s="147"/>
      <c r="AC118" s="144"/>
      <c r="AD118" s="144"/>
      <c r="AE118" s="142"/>
      <c r="AF118" s="142"/>
      <c r="AG118" s="142"/>
      <c r="AH118" s="147"/>
      <c r="AI118" s="148"/>
      <c r="AJ118" s="142"/>
      <c r="AK118" s="142" t="s">
        <v>22</v>
      </c>
      <c r="AL118" s="142" t="s">
        <v>752</v>
      </c>
      <c r="AM118" s="142" t="s">
        <v>692</v>
      </c>
      <c r="AN118" s="179">
        <v>14</v>
      </c>
      <c r="AO118" s="149" t="s">
        <v>671</v>
      </c>
      <c r="AP118" s="149" t="s">
        <v>386</v>
      </c>
      <c r="AQ118" s="149" t="s">
        <v>28</v>
      </c>
      <c r="AR118" s="150" t="s">
        <v>836</v>
      </c>
      <c r="AS118" s="170"/>
      <c r="AT118" s="150" t="s">
        <v>684</v>
      </c>
      <c r="AU118" s="150" t="s">
        <v>673</v>
      </c>
    </row>
    <row r="119" spans="1:138" s="140" customFormat="1" x14ac:dyDescent="0.25">
      <c r="A119" s="141" t="s">
        <v>837</v>
      </c>
      <c r="B119" s="142"/>
      <c r="C119" s="143">
        <v>25526</v>
      </c>
      <c r="D119" s="142"/>
      <c r="E119" s="142">
        <v>340938</v>
      </c>
      <c r="F119" s="142">
        <v>4463295</v>
      </c>
      <c r="G119" s="142"/>
      <c r="H119" s="142"/>
      <c r="I119" s="142"/>
      <c r="J119" s="142"/>
      <c r="K119" s="144"/>
      <c r="L119" s="145"/>
      <c r="M119" s="145"/>
      <c r="N119" s="145">
        <v>15</v>
      </c>
      <c r="O119" s="145">
        <v>3</v>
      </c>
      <c r="P119" s="146"/>
      <c r="Q119" s="147"/>
      <c r="R119" s="145">
        <v>91</v>
      </c>
      <c r="S119" s="147"/>
      <c r="T119" s="145"/>
      <c r="U119" s="145"/>
      <c r="V119" s="142"/>
      <c r="W119" s="142"/>
      <c r="X119" s="147"/>
      <c r="Y119" s="144"/>
      <c r="Z119" s="144"/>
      <c r="AA119" s="147"/>
      <c r="AB119" s="147"/>
      <c r="AC119" s="144"/>
      <c r="AD119" s="144"/>
      <c r="AE119" s="142"/>
      <c r="AF119" s="142"/>
      <c r="AG119" s="142"/>
      <c r="AH119" s="147"/>
      <c r="AI119" s="148"/>
      <c r="AJ119" s="142"/>
      <c r="AK119" s="142" t="s">
        <v>22</v>
      </c>
      <c r="AL119" s="142" t="s">
        <v>731</v>
      </c>
      <c r="AM119" s="142" t="s">
        <v>670</v>
      </c>
      <c r="AN119" s="142">
        <v>8</v>
      </c>
      <c r="AO119" s="149" t="s">
        <v>671</v>
      </c>
      <c r="AP119" s="149" t="s">
        <v>386</v>
      </c>
      <c r="AQ119" s="149" t="s">
        <v>12</v>
      </c>
      <c r="AR119" s="150"/>
      <c r="AS119" s="170">
        <v>-88.265260608231372</v>
      </c>
      <c r="AT119" s="150" t="s">
        <v>684</v>
      </c>
      <c r="AU119" s="150" t="s">
        <v>673</v>
      </c>
    </row>
    <row r="120" spans="1:138" s="168" customFormat="1" x14ac:dyDescent="0.25">
      <c r="A120" s="141" t="s">
        <v>838</v>
      </c>
      <c r="B120" s="142"/>
      <c r="C120" s="143">
        <v>39314</v>
      </c>
      <c r="D120" s="142" t="s">
        <v>839</v>
      </c>
      <c r="E120" s="142">
        <v>328058</v>
      </c>
      <c r="F120" s="142">
        <v>4458827</v>
      </c>
      <c r="G120" s="142"/>
      <c r="H120" s="142"/>
      <c r="I120" s="142"/>
      <c r="J120" s="142"/>
      <c r="K120" s="144"/>
      <c r="L120" s="145"/>
      <c r="M120" s="145"/>
      <c r="N120" s="145"/>
      <c r="O120" s="145"/>
      <c r="P120" s="146"/>
      <c r="Q120" s="147"/>
      <c r="R120" s="145"/>
      <c r="S120" s="147"/>
      <c r="T120" s="145"/>
      <c r="U120" s="145"/>
      <c r="V120" s="142"/>
      <c r="W120" s="142"/>
      <c r="X120" s="147"/>
      <c r="Y120" s="144"/>
      <c r="Z120" s="144"/>
      <c r="AA120" s="147"/>
      <c r="AB120" s="147"/>
      <c r="AC120" s="144"/>
      <c r="AD120" s="144"/>
      <c r="AE120" s="142"/>
      <c r="AF120" s="142"/>
      <c r="AG120" s="142"/>
      <c r="AH120" s="147"/>
      <c r="AI120" s="148"/>
      <c r="AJ120" s="142"/>
      <c r="AK120" s="142" t="s">
        <v>22</v>
      </c>
      <c r="AL120" s="142" t="s">
        <v>731</v>
      </c>
      <c r="AM120" s="142" t="s">
        <v>692</v>
      </c>
      <c r="AN120" s="179">
        <v>26</v>
      </c>
      <c r="AO120" s="149" t="s">
        <v>671</v>
      </c>
      <c r="AP120" s="149" t="s">
        <v>76</v>
      </c>
      <c r="AQ120" s="149" t="s">
        <v>28</v>
      </c>
      <c r="AR120" s="150" t="s">
        <v>840</v>
      </c>
      <c r="AS120" s="170"/>
      <c r="AT120" s="150" t="s">
        <v>684</v>
      </c>
      <c r="AU120" s="150" t="s">
        <v>673</v>
      </c>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c r="BV120" s="140"/>
      <c r="BW120" s="140"/>
      <c r="BX120" s="140"/>
      <c r="BY120" s="140"/>
      <c r="BZ120" s="140"/>
      <c r="CA120" s="140"/>
      <c r="CB120" s="140"/>
      <c r="CC120" s="140"/>
      <c r="CD120" s="140"/>
      <c r="CE120" s="140"/>
      <c r="CF120" s="140"/>
      <c r="CG120" s="140"/>
      <c r="CH120" s="140"/>
      <c r="CI120" s="140"/>
      <c r="CJ120" s="140"/>
      <c r="CK120" s="140"/>
      <c r="CL120" s="140"/>
      <c r="CM120" s="140"/>
      <c r="CN120" s="140"/>
      <c r="CO120" s="140"/>
      <c r="CP120" s="140"/>
      <c r="CQ120" s="140"/>
      <c r="CR120" s="140"/>
      <c r="CS120" s="140"/>
      <c r="CT120" s="140"/>
      <c r="CU120" s="140"/>
      <c r="CV120" s="140"/>
      <c r="CW120" s="140"/>
      <c r="CX120" s="140"/>
      <c r="CY120" s="140"/>
      <c r="CZ120" s="140"/>
      <c r="DA120" s="140"/>
      <c r="DB120" s="140"/>
      <c r="DC120" s="140"/>
      <c r="DD120" s="140"/>
      <c r="DE120" s="140"/>
      <c r="DF120" s="140"/>
      <c r="DG120" s="140"/>
      <c r="DH120" s="140"/>
      <c r="DI120" s="140"/>
      <c r="DJ120" s="140"/>
      <c r="DK120" s="140"/>
      <c r="DL120" s="140"/>
      <c r="DM120" s="140"/>
      <c r="DN120" s="140"/>
      <c r="DO120" s="140"/>
      <c r="DP120" s="140"/>
      <c r="DQ120" s="140"/>
      <c r="DR120" s="140"/>
      <c r="DS120" s="140"/>
      <c r="DT120" s="140"/>
      <c r="DU120" s="140"/>
      <c r="DV120" s="140"/>
      <c r="DW120" s="140"/>
      <c r="DX120" s="140"/>
      <c r="DY120" s="140"/>
      <c r="DZ120" s="140"/>
      <c r="EA120" s="140"/>
      <c r="EB120" s="140"/>
      <c r="EC120" s="140"/>
      <c r="ED120" s="140"/>
      <c r="EE120" s="140"/>
      <c r="EF120" s="140"/>
      <c r="EG120" s="140"/>
      <c r="EH120" s="140"/>
    </row>
    <row r="121" spans="1:138" s="168" customFormat="1" x14ac:dyDescent="0.25">
      <c r="A121" s="141" t="s">
        <v>679</v>
      </c>
      <c r="B121" s="142"/>
      <c r="C121" s="143">
        <v>39354</v>
      </c>
      <c r="D121" s="142" t="s">
        <v>841</v>
      </c>
      <c r="E121" s="142">
        <v>349999</v>
      </c>
      <c r="F121" s="142">
        <v>4474706</v>
      </c>
      <c r="G121" s="142"/>
      <c r="H121" s="142">
        <v>20</v>
      </c>
      <c r="I121" s="142"/>
      <c r="J121" s="142"/>
      <c r="K121" s="144"/>
      <c r="L121" s="145"/>
      <c r="M121" s="145"/>
      <c r="N121" s="145"/>
      <c r="O121" s="145"/>
      <c r="P121" s="146"/>
      <c r="Q121" s="147"/>
      <c r="R121" s="145"/>
      <c r="S121" s="147"/>
      <c r="T121" s="145"/>
      <c r="U121" s="145"/>
      <c r="V121" s="142"/>
      <c r="W121" s="142"/>
      <c r="X121" s="147"/>
      <c r="Y121" s="144"/>
      <c r="Z121" s="144"/>
      <c r="AA121" s="147"/>
      <c r="AB121" s="147"/>
      <c r="AC121" s="144"/>
      <c r="AD121" s="144"/>
      <c r="AE121" s="142"/>
      <c r="AF121" s="142"/>
      <c r="AG121" s="142"/>
      <c r="AH121" s="147"/>
      <c r="AI121" s="148"/>
      <c r="AJ121" s="142">
        <v>73</v>
      </c>
      <c r="AK121" s="142" t="s">
        <v>681</v>
      </c>
      <c r="AL121" s="142" t="s">
        <v>682</v>
      </c>
      <c r="AM121" s="142" t="s">
        <v>683</v>
      </c>
      <c r="AN121" s="142">
        <v>6</v>
      </c>
      <c r="AO121" s="149" t="s">
        <v>671</v>
      </c>
      <c r="AP121" s="149" t="s">
        <v>285</v>
      </c>
      <c r="AQ121" s="149" t="s">
        <v>12</v>
      </c>
      <c r="AR121" s="150" t="s">
        <v>842</v>
      </c>
      <c r="AS121" s="170"/>
      <c r="AT121" s="150" t="s">
        <v>684</v>
      </c>
      <c r="AU121" s="150" t="s">
        <v>673</v>
      </c>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A121" s="140"/>
      <c r="CB121" s="140"/>
      <c r="CC121" s="140"/>
      <c r="CD121" s="140"/>
      <c r="CE121" s="140"/>
      <c r="CF121" s="140"/>
      <c r="CG121" s="140"/>
      <c r="CH121" s="140"/>
      <c r="CI121" s="140"/>
      <c r="CJ121" s="140"/>
      <c r="CK121" s="140"/>
      <c r="CL121" s="140"/>
      <c r="CM121" s="140"/>
      <c r="CN121" s="140"/>
      <c r="CO121" s="140"/>
      <c r="CP121" s="140"/>
      <c r="CQ121" s="140"/>
      <c r="CR121" s="140"/>
      <c r="CS121" s="140"/>
      <c r="CT121" s="140"/>
      <c r="CU121" s="140"/>
      <c r="CV121" s="140"/>
      <c r="CW121" s="140"/>
      <c r="CX121" s="140"/>
      <c r="CY121" s="140"/>
      <c r="CZ121" s="140"/>
      <c r="DA121" s="140"/>
      <c r="DB121" s="140"/>
      <c r="DC121" s="140"/>
      <c r="DD121" s="140"/>
      <c r="DE121" s="140"/>
      <c r="DF121" s="140"/>
      <c r="DG121" s="140"/>
      <c r="DH121" s="140"/>
      <c r="DI121" s="140"/>
      <c r="DJ121" s="140"/>
      <c r="DK121" s="140"/>
      <c r="DL121" s="140"/>
      <c r="DM121" s="140"/>
      <c r="DN121" s="140"/>
      <c r="DO121" s="140"/>
      <c r="DP121" s="140"/>
      <c r="DQ121" s="140"/>
      <c r="DR121" s="140"/>
      <c r="DS121" s="140"/>
      <c r="DT121" s="140"/>
      <c r="DU121" s="140"/>
      <c r="DV121" s="140"/>
      <c r="DW121" s="140"/>
      <c r="DX121" s="140"/>
      <c r="DY121" s="140"/>
      <c r="DZ121" s="140"/>
      <c r="EA121" s="140"/>
      <c r="EB121" s="140"/>
      <c r="EC121" s="140"/>
      <c r="ED121" s="140"/>
      <c r="EE121" s="140"/>
      <c r="EF121" s="140"/>
      <c r="EG121" s="140"/>
      <c r="EH121" s="140"/>
    </row>
    <row r="122" spans="1:138" s="168" customFormat="1" x14ac:dyDescent="0.25">
      <c r="A122" s="141" t="s">
        <v>679</v>
      </c>
      <c r="B122" s="142"/>
      <c r="C122" s="143"/>
      <c r="D122" s="142" t="s">
        <v>843</v>
      </c>
      <c r="E122" s="142">
        <v>349999</v>
      </c>
      <c r="F122" s="142">
        <v>4474706</v>
      </c>
      <c r="G122" s="142"/>
      <c r="H122" s="142">
        <v>20.5</v>
      </c>
      <c r="I122" s="142"/>
      <c r="J122" s="142"/>
      <c r="K122" s="144"/>
      <c r="L122" s="145"/>
      <c r="M122" s="145"/>
      <c r="N122" s="145"/>
      <c r="O122" s="145"/>
      <c r="P122" s="146"/>
      <c r="Q122" s="147"/>
      <c r="R122" s="145"/>
      <c r="S122" s="147"/>
      <c r="T122" s="145"/>
      <c r="U122" s="145"/>
      <c r="V122" s="142"/>
      <c r="W122" s="142"/>
      <c r="X122" s="147"/>
      <c r="Y122" s="144"/>
      <c r="Z122" s="144"/>
      <c r="AA122" s="147"/>
      <c r="AB122" s="147"/>
      <c r="AC122" s="144"/>
      <c r="AD122" s="144"/>
      <c r="AE122" s="142"/>
      <c r="AF122" s="142"/>
      <c r="AG122" s="142"/>
      <c r="AH122" s="147"/>
      <c r="AI122" s="148"/>
      <c r="AJ122" s="142">
        <v>73</v>
      </c>
      <c r="AK122" s="142" t="s">
        <v>681</v>
      </c>
      <c r="AL122" s="142" t="s">
        <v>682</v>
      </c>
      <c r="AM122" s="142" t="s">
        <v>683</v>
      </c>
      <c r="AN122" s="142">
        <v>6</v>
      </c>
      <c r="AO122" s="149" t="s">
        <v>671</v>
      </c>
      <c r="AP122" s="149" t="s">
        <v>285</v>
      </c>
      <c r="AQ122" s="149" t="s">
        <v>12</v>
      </c>
      <c r="AR122" s="150"/>
      <c r="AS122" s="170"/>
      <c r="AT122" s="150" t="s">
        <v>684</v>
      </c>
      <c r="AU122" s="150" t="s">
        <v>673</v>
      </c>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0"/>
      <c r="CN122" s="140"/>
      <c r="CO122" s="140"/>
      <c r="CP122" s="140"/>
      <c r="CQ122" s="140"/>
      <c r="CR122" s="140"/>
      <c r="CS122" s="140"/>
      <c r="CT122" s="140"/>
      <c r="CU122" s="140"/>
      <c r="CV122" s="140"/>
      <c r="CW122" s="140"/>
      <c r="CX122" s="140"/>
      <c r="CY122" s="140"/>
      <c r="CZ122" s="140"/>
      <c r="DA122" s="140"/>
      <c r="DB122" s="140"/>
      <c r="DC122" s="140"/>
      <c r="DD122" s="140"/>
      <c r="DE122" s="140"/>
      <c r="DF122" s="140"/>
      <c r="DG122" s="140"/>
      <c r="DH122" s="140"/>
      <c r="DI122" s="140"/>
      <c r="DJ122" s="140"/>
      <c r="DK122" s="140"/>
      <c r="DL122" s="140"/>
      <c r="DM122" s="140"/>
      <c r="DN122" s="140"/>
      <c r="DO122" s="140"/>
      <c r="DP122" s="140"/>
      <c r="DQ122" s="140"/>
      <c r="DR122" s="140"/>
      <c r="DS122" s="140"/>
      <c r="DT122" s="140"/>
      <c r="DU122" s="140"/>
      <c r="DV122" s="140"/>
      <c r="DW122" s="140"/>
      <c r="DX122" s="140"/>
      <c r="DY122" s="140"/>
      <c r="DZ122" s="140"/>
      <c r="EA122" s="140"/>
      <c r="EB122" s="140"/>
      <c r="EC122" s="140"/>
      <c r="ED122" s="140"/>
      <c r="EE122" s="140"/>
      <c r="EF122" s="140"/>
      <c r="EG122" s="140"/>
      <c r="EH122" s="140"/>
    </row>
    <row r="123" spans="1:138" s="168" customFormat="1" x14ac:dyDescent="0.25">
      <c r="A123" s="141" t="s">
        <v>844</v>
      </c>
      <c r="B123" s="142"/>
      <c r="C123" s="143">
        <v>25527</v>
      </c>
      <c r="D123" s="142"/>
      <c r="E123" s="142">
        <v>341754</v>
      </c>
      <c r="F123" s="142">
        <v>4475584</v>
      </c>
      <c r="G123" s="142"/>
      <c r="H123" s="142">
        <v>18</v>
      </c>
      <c r="I123" s="142"/>
      <c r="J123" s="142"/>
      <c r="K123" s="144"/>
      <c r="L123" s="145"/>
      <c r="M123" s="145"/>
      <c r="N123" s="145">
        <v>24</v>
      </c>
      <c r="O123" s="145">
        <v>11</v>
      </c>
      <c r="P123" s="146"/>
      <c r="Q123" s="147"/>
      <c r="R123" s="145">
        <v>38</v>
      </c>
      <c r="S123" s="147"/>
      <c r="T123" s="145">
        <v>26</v>
      </c>
      <c r="U123" s="145"/>
      <c r="V123" s="142"/>
      <c r="W123" s="142"/>
      <c r="X123" s="147"/>
      <c r="Y123" s="144"/>
      <c r="Z123" s="144"/>
      <c r="AA123" s="147"/>
      <c r="AB123" s="147"/>
      <c r="AC123" s="144"/>
      <c r="AD123" s="144"/>
      <c r="AE123" s="142"/>
      <c r="AF123" s="142"/>
      <c r="AG123" s="142"/>
      <c r="AH123" s="147"/>
      <c r="AI123" s="148"/>
      <c r="AJ123" s="142"/>
      <c r="AK123" s="142" t="s">
        <v>807</v>
      </c>
      <c r="AL123" s="142" t="s">
        <v>682</v>
      </c>
      <c r="AM123" s="142" t="s">
        <v>670</v>
      </c>
      <c r="AN123" s="142" t="s">
        <v>845</v>
      </c>
      <c r="AO123" s="149" t="s">
        <v>671</v>
      </c>
      <c r="AP123" s="149" t="s">
        <v>76</v>
      </c>
      <c r="AQ123" s="149" t="s">
        <v>28</v>
      </c>
      <c r="AR123" s="150" t="s">
        <v>846</v>
      </c>
      <c r="AS123" s="170">
        <v>26.323378004715163</v>
      </c>
      <c r="AT123" s="150" t="s">
        <v>684</v>
      </c>
      <c r="AU123" s="150" t="s">
        <v>673</v>
      </c>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c r="CL123" s="140"/>
      <c r="CM123" s="140"/>
      <c r="CN123" s="140"/>
      <c r="CO123" s="140"/>
      <c r="CP123" s="140"/>
      <c r="CQ123" s="140"/>
      <c r="CR123" s="140"/>
      <c r="CS123" s="140"/>
      <c r="CT123" s="140"/>
      <c r="CU123" s="140"/>
      <c r="CV123" s="140"/>
      <c r="CW123" s="140"/>
      <c r="CX123" s="140"/>
      <c r="CY123" s="140"/>
      <c r="CZ123" s="140"/>
      <c r="DA123" s="140"/>
      <c r="DB123" s="140"/>
      <c r="DC123" s="140"/>
      <c r="DD123" s="140"/>
      <c r="DE123" s="140"/>
      <c r="DF123" s="140"/>
      <c r="DG123" s="140"/>
      <c r="DH123" s="140"/>
      <c r="DI123" s="140"/>
      <c r="DJ123" s="140"/>
      <c r="DK123" s="140"/>
      <c r="DL123" s="140"/>
      <c r="DM123" s="140"/>
      <c r="DN123" s="140"/>
      <c r="DO123" s="140"/>
      <c r="DP123" s="140"/>
      <c r="DQ123" s="140"/>
      <c r="DR123" s="140"/>
      <c r="DS123" s="140"/>
      <c r="DT123" s="140"/>
      <c r="DU123" s="140"/>
      <c r="DV123" s="140"/>
      <c r="DW123" s="140"/>
      <c r="DX123" s="140"/>
      <c r="DY123" s="140"/>
      <c r="DZ123" s="140"/>
      <c r="EA123" s="140"/>
      <c r="EB123" s="140"/>
      <c r="EC123" s="140"/>
      <c r="ED123" s="140"/>
      <c r="EE123" s="140"/>
      <c r="EF123" s="140"/>
      <c r="EG123" s="140"/>
      <c r="EH123" s="140"/>
    </row>
    <row r="124" spans="1:138" s="168" customFormat="1" x14ac:dyDescent="0.25">
      <c r="A124" s="141" t="s">
        <v>844</v>
      </c>
      <c r="B124" s="142"/>
      <c r="C124" s="143">
        <v>25527</v>
      </c>
      <c r="D124" s="142"/>
      <c r="E124" s="142">
        <v>341754</v>
      </c>
      <c r="F124" s="142">
        <v>4475584</v>
      </c>
      <c r="G124" s="142"/>
      <c r="H124" s="142">
        <v>18</v>
      </c>
      <c r="I124" s="142"/>
      <c r="J124" s="142"/>
      <c r="K124" s="144"/>
      <c r="L124" s="145"/>
      <c r="M124" s="145"/>
      <c r="N124" s="145">
        <v>24</v>
      </c>
      <c r="O124" s="145">
        <v>11</v>
      </c>
      <c r="P124" s="146"/>
      <c r="Q124" s="147"/>
      <c r="R124" s="145">
        <v>38</v>
      </c>
      <c r="S124" s="147"/>
      <c r="T124" s="145">
        <v>26</v>
      </c>
      <c r="U124" s="145">
        <v>110</v>
      </c>
      <c r="V124" s="142"/>
      <c r="W124" s="142"/>
      <c r="X124" s="147"/>
      <c r="Y124" s="144"/>
      <c r="Z124" s="144"/>
      <c r="AA124" s="147"/>
      <c r="AB124" s="147"/>
      <c r="AC124" s="144"/>
      <c r="AD124" s="144"/>
      <c r="AE124" s="142"/>
      <c r="AF124" s="142"/>
      <c r="AG124" s="142"/>
      <c r="AH124" s="147"/>
      <c r="AI124" s="148"/>
      <c r="AJ124" s="142">
        <v>60</v>
      </c>
      <c r="AK124" s="142" t="s">
        <v>807</v>
      </c>
      <c r="AL124" s="142" t="s">
        <v>682</v>
      </c>
      <c r="AM124" s="142" t="s">
        <v>670</v>
      </c>
      <c r="AN124" s="142">
        <v>5</v>
      </c>
      <c r="AO124" s="149" t="s">
        <v>671</v>
      </c>
      <c r="AP124" s="149" t="s">
        <v>76</v>
      </c>
      <c r="AQ124" s="149" t="s">
        <v>28</v>
      </c>
      <c r="AR124" s="150" t="s">
        <v>847</v>
      </c>
      <c r="AS124" s="170">
        <v>-47.607201523917794</v>
      </c>
      <c r="AT124" s="150" t="s">
        <v>684</v>
      </c>
      <c r="AU124" s="150" t="s">
        <v>673</v>
      </c>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c r="DA124" s="140"/>
      <c r="DB124" s="140"/>
      <c r="DC124" s="140"/>
      <c r="DD124" s="140"/>
      <c r="DE124" s="140"/>
      <c r="DF124" s="140"/>
      <c r="DG124" s="140"/>
      <c r="DH124" s="140"/>
      <c r="DI124" s="140"/>
      <c r="DJ124" s="140"/>
      <c r="DK124" s="140"/>
      <c r="DL124" s="140"/>
      <c r="DM124" s="140"/>
      <c r="DN124" s="140"/>
      <c r="DO124" s="140"/>
      <c r="DP124" s="140"/>
      <c r="DQ124" s="140"/>
      <c r="DR124" s="140"/>
      <c r="DS124" s="140"/>
      <c r="DT124" s="140"/>
      <c r="DU124" s="140"/>
      <c r="DV124" s="140"/>
      <c r="DW124" s="140"/>
      <c r="DX124" s="140"/>
      <c r="DY124" s="140"/>
      <c r="DZ124" s="140"/>
      <c r="EA124" s="140"/>
      <c r="EB124" s="140"/>
      <c r="EC124" s="140"/>
      <c r="ED124" s="140"/>
      <c r="EE124" s="140"/>
      <c r="EF124" s="140"/>
      <c r="EG124" s="140"/>
      <c r="EH124" s="140"/>
    </row>
    <row r="125" spans="1:138" s="161" customFormat="1" ht="11.25" customHeight="1" x14ac:dyDescent="0.25">
      <c r="A125" s="154" t="s">
        <v>848</v>
      </c>
      <c r="B125" s="155" t="s">
        <v>849</v>
      </c>
      <c r="C125" s="156">
        <v>39272</v>
      </c>
      <c r="D125" s="155" t="s">
        <v>849</v>
      </c>
      <c r="E125" s="155">
        <v>317058</v>
      </c>
      <c r="F125" s="155">
        <v>4418700</v>
      </c>
      <c r="G125" s="155"/>
      <c r="H125" s="155"/>
      <c r="I125" s="155"/>
      <c r="J125" s="155"/>
      <c r="K125" s="157"/>
      <c r="L125" s="158"/>
      <c r="M125" s="158"/>
      <c r="N125" s="158"/>
      <c r="O125" s="158"/>
      <c r="P125" s="159"/>
      <c r="Q125" s="160"/>
      <c r="R125" s="158"/>
      <c r="S125" s="160"/>
      <c r="T125" s="158"/>
      <c r="U125" s="158"/>
      <c r="V125" s="155"/>
      <c r="W125" s="155"/>
      <c r="X125" s="160"/>
      <c r="Y125" s="157"/>
      <c r="Z125" s="157"/>
      <c r="AA125" s="160"/>
      <c r="AB125" s="160"/>
      <c r="AC125" s="157"/>
      <c r="AD125" s="157"/>
      <c r="AE125" s="155"/>
      <c r="AF125" s="155"/>
      <c r="AG125" s="155"/>
      <c r="AH125" s="160"/>
      <c r="AI125" s="159"/>
      <c r="AJ125" s="155"/>
      <c r="AK125" s="155" t="s">
        <v>850</v>
      </c>
      <c r="AL125" s="155"/>
      <c r="AM125" s="155"/>
      <c r="AN125" s="155"/>
      <c r="AO125" s="161" t="s">
        <v>696</v>
      </c>
      <c r="AP125" s="161" t="s">
        <v>386</v>
      </c>
      <c r="AQ125" s="161" t="s">
        <v>28</v>
      </c>
      <c r="AR125" s="161" t="s">
        <v>851</v>
      </c>
      <c r="AS125" s="162"/>
      <c r="AT125" s="161" t="s">
        <v>342</v>
      </c>
      <c r="AU125" s="100" t="s">
        <v>673</v>
      </c>
      <c r="AV125" s="161">
        <v>82588</v>
      </c>
      <c r="AX125" s="161" t="s">
        <v>372</v>
      </c>
      <c r="BG125" s="161" t="s">
        <v>372</v>
      </c>
      <c r="BH125" s="163"/>
      <c r="BI125" s="163"/>
      <c r="BJ125" s="163"/>
      <c r="BL125" s="164">
        <v>39.898650000000004</v>
      </c>
      <c r="BM125" s="164">
        <v>-119.13993000000001</v>
      </c>
      <c r="BN125" s="9">
        <v>317058</v>
      </c>
      <c r="BO125" s="9">
        <v>4418700</v>
      </c>
      <c r="BP125" s="161" t="s">
        <v>852</v>
      </c>
      <c r="BQ125" s="161" t="s">
        <v>850</v>
      </c>
      <c r="BR125" s="161" t="s">
        <v>288</v>
      </c>
      <c r="BS125" s="161" t="s">
        <v>289</v>
      </c>
      <c r="BT125" s="161" t="s">
        <v>290</v>
      </c>
      <c r="BU125" s="161" t="s">
        <v>291</v>
      </c>
      <c r="CO125" s="165"/>
      <c r="CP125" s="165"/>
      <c r="CQ125" s="165"/>
      <c r="CW125" s="165"/>
      <c r="CX125" s="166"/>
      <c r="DD125" s="166"/>
      <c r="DE125" s="164"/>
      <c r="DF125" s="166"/>
      <c r="DK125" s="166"/>
      <c r="DL125" s="166"/>
      <c r="DM125" s="166"/>
      <c r="DS125" s="166"/>
      <c r="DV125" s="166"/>
      <c r="DW125" s="166"/>
      <c r="DX125" s="167"/>
      <c r="DY125" s="163"/>
      <c r="EA125" s="166"/>
      <c r="EB125" s="166"/>
      <c r="EC125" s="166"/>
      <c r="ED125" s="166"/>
    </row>
    <row r="126" spans="1:138" s="161" customFormat="1" ht="11.25" customHeight="1" x14ac:dyDescent="0.25">
      <c r="A126" s="154" t="s">
        <v>824</v>
      </c>
      <c r="B126" s="155" t="s">
        <v>825</v>
      </c>
      <c r="C126" s="156">
        <v>39296</v>
      </c>
      <c r="D126" s="155" t="s">
        <v>825</v>
      </c>
      <c r="E126" s="155">
        <v>324155</v>
      </c>
      <c r="F126" s="155">
        <v>4444452</v>
      </c>
      <c r="G126" s="155"/>
      <c r="H126" s="155">
        <v>17.8</v>
      </c>
      <c r="I126" s="155"/>
      <c r="J126" s="155"/>
      <c r="K126" s="157"/>
      <c r="L126" s="158"/>
      <c r="M126" s="158"/>
      <c r="N126" s="158"/>
      <c r="O126" s="158"/>
      <c r="P126" s="159"/>
      <c r="Q126" s="160"/>
      <c r="R126" s="158"/>
      <c r="S126" s="160"/>
      <c r="T126" s="158"/>
      <c r="U126" s="158"/>
      <c r="V126" s="155"/>
      <c r="W126" s="155"/>
      <c r="X126" s="160"/>
      <c r="Y126" s="157"/>
      <c r="Z126" s="157"/>
      <c r="AA126" s="160"/>
      <c r="AB126" s="160"/>
      <c r="AC126" s="157"/>
      <c r="AD126" s="157"/>
      <c r="AE126" s="155"/>
      <c r="AF126" s="155"/>
      <c r="AG126" s="155"/>
      <c r="AH126" s="160"/>
      <c r="AI126" s="159"/>
      <c r="AJ126" s="155"/>
      <c r="AK126" s="155" t="s">
        <v>22</v>
      </c>
      <c r="AL126" s="155"/>
      <c r="AM126" s="155"/>
      <c r="AN126" s="155"/>
      <c r="AO126" s="161" t="s">
        <v>671</v>
      </c>
      <c r="AP126" s="161" t="s">
        <v>76</v>
      </c>
      <c r="AQ126" s="161" t="s">
        <v>12</v>
      </c>
      <c r="AR126" s="161" t="s">
        <v>826</v>
      </c>
      <c r="AS126" s="162"/>
      <c r="AT126" s="161" t="s">
        <v>342</v>
      </c>
      <c r="AU126" s="100" t="s">
        <v>673</v>
      </c>
      <c r="AV126" s="161">
        <v>82216</v>
      </c>
      <c r="AX126" s="161" t="s">
        <v>372</v>
      </c>
      <c r="BG126" s="161" t="s">
        <v>372</v>
      </c>
      <c r="BH126" s="163"/>
      <c r="BI126" s="163"/>
      <c r="BJ126" s="163"/>
      <c r="BL126" s="164">
        <v>40.132019999999997</v>
      </c>
      <c r="BM126" s="164">
        <v>-119.06394</v>
      </c>
      <c r="BN126" s="9">
        <v>324155</v>
      </c>
      <c r="BO126" s="9">
        <v>4444452</v>
      </c>
      <c r="BP126" s="161" t="s">
        <v>707</v>
      </c>
      <c r="BQ126" s="161" t="s">
        <v>22</v>
      </c>
      <c r="BR126" s="161" t="s">
        <v>288</v>
      </c>
      <c r="BS126" s="161" t="s">
        <v>289</v>
      </c>
      <c r="BT126" s="161" t="s">
        <v>290</v>
      </c>
      <c r="BU126" s="161" t="s">
        <v>291</v>
      </c>
      <c r="CO126" s="165"/>
      <c r="CP126" s="165"/>
      <c r="CQ126" s="165"/>
      <c r="CW126" s="165"/>
      <c r="CX126" s="166"/>
      <c r="DD126" s="166"/>
      <c r="DE126" s="164"/>
      <c r="DF126" s="166"/>
      <c r="DK126" s="166"/>
      <c r="DL126" s="166"/>
      <c r="DM126" s="166"/>
      <c r="DS126" s="166"/>
      <c r="DV126" s="166"/>
      <c r="DW126" s="166"/>
      <c r="DX126" s="167"/>
      <c r="DY126" s="163"/>
      <c r="EA126" s="166"/>
      <c r="EB126" s="166"/>
      <c r="EC126" s="166"/>
      <c r="ED126" s="166"/>
    </row>
    <row r="127" spans="1:138" s="161" customFormat="1" ht="11.25" customHeight="1" x14ac:dyDescent="0.25">
      <c r="A127" s="154" t="s">
        <v>827</v>
      </c>
      <c r="B127" s="155" t="s">
        <v>828</v>
      </c>
      <c r="C127" s="156">
        <v>39296</v>
      </c>
      <c r="D127" s="155" t="s">
        <v>828</v>
      </c>
      <c r="E127" s="155">
        <v>326838</v>
      </c>
      <c r="F127" s="155">
        <v>4453375</v>
      </c>
      <c r="G127" s="155"/>
      <c r="H127" s="155">
        <v>18.3</v>
      </c>
      <c r="I127" s="155"/>
      <c r="J127" s="155"/>
      <c r="K127" s="157"/>
      <c r="L127" s="158"/>
      <c r="M127" s="158"/>
      <c r="N127" s="158"/>
      <c r="O127" s="158"/>
      <c r="P127" s="159"/>
      <c r="Q127" s="160"/>
      <c r="R127" s="158"/>
      <c r="S127" s="160"/>
      <c r="T127" s="158"/>
      <c r="U127" s="158"/>
      <c r="V127" s="155"/>
      <c r="W127" s="155"/>
      <c r="X127" s="160"/>
      <c r="Y127" s="157"/>
      <c r="Z127" s="157"/>
      <c r="AA127" s="160"/>
      <c r="AB127" s="160"/>
      <c r="AC127" s="157"/>
      <c r="AD127" s="157"/>
      <c r="AE127" s="155"/>
      <c r="AF127" s="155"/>
      <c r="AG127" s="155"/>
      <c r="AH127" s="160"/>
      <c r="AI127" s="159"/>
      <c r="AJ127" s="155"/>
      <c r="AK127" s="155" t="s">
        <v>22</v>
      </c>
      <c r="AL127" s="155"/>
      <c r="AM127" s="155"/>
      <c r="AN127" s="155"/>
      <c r="AO127" s="161" t="s">
        <v>671</v>
      </c>
      <c r="AP127" s="161" t="s">
        <v>76</v>
      </c>
      <c r="AQ127" s="161" t="s">
        <v>12</v>
      </c>
      <c r="AR127" s="161" t="s">
        <v>826</v>
      </c>
      <c r="AS127" s="162"/>
      <c r="AT127" s="161" t="s">
        <v>342</v>
      </c>
      <c r="AU127" s="100" t="s">
        <v>673</v>
      </c>
      <c r="AV127" s="161">
        <v>82218</v>
      </c>
      <c r="AX127" s="161" t="s">
        <v>372</v>
      </c>
      <c r="BG127" s="161" t="s">
        <v>372</v>
      </c>
      <c r="BH127" s="163"/>
      <c r="BI127" s="163"/>
      <c r="BJ127" s="163"/>
      <c r="BL127" s="164">
        <v>40.212919999999997</v>
      </c>
      <c r="BM127" s="164">
        <v>-119.03487</v>
      </c>
      <c r="BN127" s="9">
        <v>326838</v>
      </c>
      <c r="BO127" s="9">
        <v>4453375</v>
      </c>
      <c r="BP127" s="161" t="s">
        <v>707</v>
      </c>
      <c r="BQ127" s="161" t="s">
        <v>22</v>
      </c>
      <c r="BR127" s="161" t="s">
        <v>288</v>
      </c>
      <c r="BS127" s="161" t="s">
        <v>289</v>
      </c>
      <c r="BT127" s="161" t="s">
        <v>290</v>
      </c>
      <c r="BU127" s="161" t="s">
        <v>291</v>
      </c>
      <c r="CO127" s="165"/>
      <c r="CP127" s="165"/>
      <c r="CQ127" s="165"/>
      <c r="CW127" s="165"/>
      <c r="CX127" s="166"/>
      <c r="DD127" s="166"/>
      <c r="DE127" s="164"/>
      <c r="DF127" s="166"/>
      <c r="DK127" s="166"/>
      <c r="DL127" s="166"/>
      <c r="DM127" s="166"/>
      <c r="DS127" s="166"/>
      <c r="DV127" s="166"/>
      <c r="DW127" s="166"/>
      <c r="DX127" s="167"/>
      <c r="DY127" s="163"/>
      <c r="EA127" s="166"/>
      <c r="EB127" s="166"/>
      <c r="EC127" s="166"/>
      <c r="ED127" s="166"/>
    </row>
    <row r="128" spans="1:138" s="161" customFormat="1" ht="11.25" customHeight="1" x14ac:dyDescent="0.25">
      <c r="A128" s="154" t="s">
        <v>853</v>
      </c>
      <c r="B128" s="155" t="s">
        <v>854</v>
      </c>
      <c r="C128" s="156">
        <v>39314</v>
      </c>
      <c r="D128" s="155" t="s">
        <v>854</v>
      </c>
      <c r="E128" s="155">
        <v>322391</v>
      </c>
      <c r="F128" s="155">
        <v>4455282</v>
      </c>
      <c r="G128" s="155"/>
      <c r="H128" s="155"/>
      <c r="I128" s="155"/>
      <c r="J128" s="155"/>
      <c r="K128" s="157"/>
      <c r="L128" s="158"/>
      <c r="M128" s="158"/>
      <c r="N128" s="158"/>
      <c r="O128" s="158"/>
      <c r="P128" s="159"/>
      <c r="Q128" s="160"/>
      <c r="R128" s="158"/>
      <c r="S128" s="160"/>
      <c r="T128" s="158"/>
      <c r="U128" s="158"/>
      <c r="V128" s="155"/>
      <c r="W128" s="155"/>
      <c r="X128" s="160"/>
      <c r="Y128" s="157"/>
      <c r="Z128" s="157"/>
      <c r="AA128" s="160"/>
      <c r="AB128" s="160"/>
      <c r="AC128" s="157"/>
      <c r="AD128" s="157"/>
      <c r="AE128" s="155"/>
      <c r="AF128" s="155"/>
      <c r="AG128" s="155"/>
      <c r="AH128" s="160"/>
      <c r="AI128" s="159"/>
      <c r="AJ128" s="155"/>
      <c r="AK128" s="155" t="s">
        <v>676</v>
      </c>
      <c r="AL128" s="155"/>
      <c r="AM128" s="155"/>
      <c r="AN128" s="155"/>
      <c r="AO128" s="161" t="s">
        <v>671</v>
      </c>
      <c r="AP128" s="161" t="s">
        <v>386</v>
      </c>
      <c r="AQ128" s="161" t="s">
        <v>28</v>
      </c>
      <c r="AR128" s="161" t="s">
        <v>855</v>
      </c>
      <c r="AS128" s="162"/>
      <c r="AT128" s="161" t="s">
        <v>342</v>
      </c>
      <c r="AU128" s="100" t="s">
        <v>673</v>
      </c>
      <c r="AV128" s="161">
        <v>82219</v>
      </c>
      <c r="AX128" s="161" t="s">
        <v>372</v>
      </c>
      <c r="BG128" s="161" t="s">
        <v>372</v>
      </c>
      <c r="BH128" s="163"/>
      <c r="BI128" s="163"/>
      <c r="BJ128" s="163"/>
      <c r="BL128" s="164">
        <v>40.22916</v>
      </c>
      <c r="BM128" s="164">
        <v>-119.08763</v>
      </c>
      <c r="BN128" s="9">
        <v>322391</v>
      </c>
      <c r="BO128" s="9">
        <v>4455282</v>
      </c>
      <c r="BP128" s="161" t="s">
        <v>707</v>
      </c>
      <c r="BQ128" s="161" t="s">
        <v>676</v>
      </c>
      <c r="BR128" s="161" t="s">
        <v>288</v>
      </c>
      <c r="BS128" s="161" t="s">
        <v>289</v>
      </c>
      <c r="BT128" s="161" t="s">
        <v>290</v>
      </c>
      <c r="BU128" s="161" t="s">
        <v>291</v>
      </c>
      <c r="CO128" s="165"/>
      <c r="CP128" s="165"/>
      <c r="CQ128" s="165"/>
      <c r="CW128" s="165"/>
      <c r="CX128" s="166"/>
      <c r="DD128" s="166"/>
      <c r="DE128" s="164"/>
      <c r="DF128" s="166"/>
      <c r="DK128" s="166"/>
      <c r="DL128" s="166"/>
      <c r="DM128" s="166"/>
      <c r="DS128" s="166"/>
      <c r="DV128" s="166"/>
      <c r="DW128" s="166"/>
      <c r="DX128" s="167"/>
      <c r="DY128" s="163"/>
      <c r="EA128" s="166"/>
      <c r="EB128" s="166"/>
      <c r="EC128" s="166"/>
      <c r="ED128" s="166"/>
    </row>
    <row r="130" spans="1:74" x14ac:dyDescent="0.25">
      <c r="A130" s="100" t="s">
        <v>870</v>
      </c>
      <c r="B130" s="100"/>
      <c r="C130" s="108">
        <v>23998</v>
      </c>
      <c r="D130" s="100"/>
      <c r="E130" s="110">
        <v>442514</v>
      </c>
      <c r="F130" s="110">
        <v>4455110</v>
      </c>
      <c r="G130" s="100"/>
      <c r="H130" s="100">
        <v>21</v>
      </c>
      <c r="I130" s="100"/>
      <c r="J130" s="100">
        <v>7.6</v>
      </c>
      <c r="K130" s="106"/>
      <c r="L130" s="107">
        <v>98</v>
      </c>
      <c r="M130" s="107">
        <v>6.5</v>
      </c>
      <c r="N130" s="107"/>
      <c r="O130" s="107"/>
      <c r="P130" s="113">
        <v>36</v>
      </c>
      <c r="Q130" s="105">
        <v>0.2</v>
      </c>
      <c r="R130" s="107">
        <v>126</v>
      </c>
      <c r="S130" s="105">
        <v>0.3</v>
      </c>
      <c r="T130" s="107">
        <v>71</v>
      </c>
      <c r="U130" s="107">
        <v>204</v>
      </c>
      <c r="V130" s="100"/>
      <c r="W130" s="100"/>
      <c r="X130" s="105"/>
      <c r="Y130" s="106"/>
      <c r="Z130" s="106"/>
      <c r="AA130" s="105"/>
      <c r="AB130" s="105"/>
      <c r="AC130" s="106">
        <v>0.05</v>
      </c>
      <c r="AD130" s="106"/>
      <c r="AE130" s="100">
        <v>842</v>
      </c>
      <c r="AF130" s="100"/>
      <c r="AG130" s="100"/>
      <c r="AH130" s="105"/>
      <c r="AI130" s="6"/>
      <c r="AJ130" s="6"/>
      <c r="AK130" s="6"/>
      <c r="AL130" s="6"/>
      <c r="AM130" s="6"/>
      <c r="AN130" s="6"/>
      <c r="AO130" s="6"/>
      <c r="AP130" s="6"/>
      <c r="AQ130" s="6"/>
      <c r="AR130" s="6"/>
      <c r="AS130" s="6"/>
      <c r="AT130" s="9"/>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row>
    <row r="131" spans="1:74" x14ac:dyDescent="0.25">
      <c r="AI131" s="6"/>
      <c r="AJ131" s="6"/>
      <c r="AK131" s="6"/>
      <c r="AL131" s="6"/>
      <c r="AM131" s="6"/>
      <c r="AN131" s="6"/>
      <c r="AO131" s="6"/>
      <c r="AP131" s="6"/>
      <c r="AQ131" s="6"/>
      <c r="AR131" s="6"/>
      <c r="AS131" s="6"/>
      <c r="AT131" s="9"/>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row>
    <row r="132" spans="1:74" x14ac:dyDescent="0.25">
      <c r="AI132" s="6"/>
      <c r="AJ132" s="6"/>
      <c r="AK132" s="6"/>
      <c r="AL132" s="6"/>
      <c r="AM132" s="6"/>
      <c r="AN132" s="6"/>
      <c r="AO132" s="6"/>
      <c r="AP132" s="6"/>
      <c r="AQ132" s="6"/>
      <c r="AR132" s="6"/>
      <c r="AS132" s="6"/>
      <c r="AT132" s="9"/>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row>
    <row r="133" spans="1:74" x14ac:dyDescent="0.25">
      <c r="AI133" s="6"/>
      <c r="AJ133" s="6"/>
      <c r="AK133" s="6"/>
      <c r="AL133" s="6"/>
      <c r="AM133" s="6"/>
      <c r="AN133" s="6"/>
      <c r="AO133" s="6"/>
      <c r="AP133" s="6"/>
      <c r="AQ133" s="6"/>
      <c r="AR133" s="6"/>
      <c r="AS133" s="6"/>
      <c r="AT133" s="9"/>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row>
    <row r="134" spans="1:74" x14ac:dyDescent="0.25">
      <c r="AI134" s="6"/>
      <c r="AJ134" s="6"/>
      <c r="AK134" s="6"/>
      <c r="AL134" s="6"/>
      <c r="AM134" s="6"/>
      <c r="AN134" s="6"/>
      <c r="AO134" s="6"/>
      <c r="AP134" s="6"/>
      <c r="AQ134" s="6"/>
      <c r="AR134" s="6"/>
      <c r="AS134" s="6"/>
      <c r="AT134" s="9"/>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row>
    <row r="135" spans="1:74" x14ac:dyDescent="0.25">
      <c r="A135" s="100" t="s">
        <v>875</v>
      </c>
      <c r="B135" s="100"/>
      <c r="C135" s="108">
        <v>28491</v>
      </c>
      <c r="D135" s="100"/>
      <c r="E135" s="110">
        <v>438145</v>
      </c>
      <c r="F135" s="110">
        <v>4437797</v>
      </c>
      <c r="G135" s="100"/>
      <c r="H135" s="100">
        <v>81.2</v>
      </c>
      <c r="I135" s="100"/>
      <c r="J135" s="100"/>
      <c r="K135" s="106">
        <v>0.65</v>
      </c>
      <c r="L135" s="107">
        <v>150</v>
      </c>
      <c r="M135" s="107">
        <v>23</v>
      </c>
      <c r="N135" s="107">
        <v>100</v>
      </c>
      <c r="O135" s="107">
        <v>21</v>
      </c>
      <c r="P135" s="113">
        <v>139</v>
      </c>
      <c r="Q135" s="105">
        <v>3.05</v>
      </c>
      <c r="R135" s="107">
        <v>70</v>
      </c>
      <c r="S135" s="105"/>
      <c r="T135" s="107">
        <v>39</v>
      </c>
      <c r="U135" s="107"/>
      <c r="V135" s="100"/>
      <c r="W135" s="100"/>
      <c r="X135" s="105">
        <v>0.14000000000000001</v>
      </c>
      <c r="Y135" s="106">
        <v>0.18</v>
      </c>
      <c r="Z135" s="106">
        <v>0.14000000000000001</v>
      </c>
      <c r="AA135" s="105">
        <v>9.3000000000000007</v>
      </c>
      <c r="AB135" s="105">
        <v>0.16</v>
      </c>
      <c r="AC135" s="106">
        <v>0.03</v>
      </c>
      <c r="AD135" s="106">
        <v>0.05</v>
      </c>
      <c r="AE135" s="100"/>
      <c r="AF135" s="100"/>
      <c r="AG135" s="100"/>
      <c r="AH135" s="105">
        <v>5.9</v>
      </c>
      <c r="AI135" s="6"/>
      <c r="AJ135" s="6"/>
      <c r="AK135" s="6"/>
      <c r="AL135" s="6"/>
      <c r="AM135" s="6"/>
      <c r="AN135" s="6"/>
      <c r="AO135" s="6"/>
      <c r="AP135" s="6"/>
      <c r="AQ135" s="6"/>
      <c r="AR135" s="6"/>
      <c r="AS135" s="6"/>
      <c r="AT135" s="9"/>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row>
    <row r="136" spans="1:74" ht="18.75" x14ac:dyDescent="0.3">
      <c r="A136" s="185"/>
      <c r="F136" s="1"/>
      <c r="G136" s="1"/>
      <c r="M136" t="s">
        <v>895</v>
      </c>
      <c r="AI136" s="6"/>
      <c r="AJ136" s="6"/>
      <c r="AK136" s="6"/>
      <c r="AL136" s="6"/>
      <c r="AM136" s="6"/>
      <c r="AN136" s="6"/>
      <c r="AO136" s="6"/>
      <c r="AP136" s="6"/>
      <c r="AQ136" s="6"/>
      <c r="AR136" s="6"/>
      <c r="AS136" s="6"/>
      <c r="AT136" s="9"/>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row>
    <row r="137" spans="1:74" x14ac:dyDescent="0.25">
      <c r="A137" s="100" t="s">
        <v>886</v>
      </c>
      <c r="B137" s="100"/>
      <c r="C137" s="108">
        <v>21064</v>
      </c>
      <c r="D137" s="108"/>
      <c r="E137" s="110">
        <v>688147</v>
      </c>
      <c r="F137" s="110">
        <v>4393085</v>
      </c>
      <c r="G137" s="110"/>
      <c r="H137" s="100">
        <v>83</v>
      </c>
      <c r="I137" s="100"/>
      <c r="J137" s="100"/>
      <c r="K137" s="106"/>
      <c r="L137" s="107"/>
      <c r="M137" s="107"/>
      <c r="N137" s="107">
        <v>67</v>
      </c>
      <c r="O137" s="107">
        <v>21</v>
      </c>
      <c r="P137" s="113">
        <v>54</v>
      </c>
      <c r="Q137" s="105"/>
      <c r="R137" s="107">
        <v>6.6</v>
      </c>
      <c r="S137" s="105"/>
      <c r="T137" s="107">
        <v>25</v>
      </c>
      <c r="U137" s="107">
        <v>324</v>
      </c>
      <c r="V137" s="100"/>
      <c r="W137" s="100"/>
      <c r="X137" s="105"/>
      <c r="Y137" s="106"/>
      <c r="Z137" s="106"/>
      <c r="AA137" s="105"/>
      <c r="AB137" s="105"/>
      <c r="AC137" s="106">
        <v>0.19</v>
      </c>
      <c r="AD137" s="106"/>
      <c r="AE137" s="100"/>
      <c r="AF137" s="100"/>
      <c r="AG137" s="100"/>
      <c r="AH137" s="105"/>
      <c r="AI137" s="6"/>
      <c r="AJ137" s="6"/>
      <c r="AK137" s="6"/>
      <c r="AL137" s="6"/>
      <c r="AM137" s="6"/>
      <c r="AN137" s="6"/>
      <c r="AO137" s="6"/>
      <c r="AP137" s="6"/>
      <c r="AQ137" s="6"/>
      <c r="AR137" s="6"/>
      <c r="AS137" s="6"/>
      <c r="AT137" s="9"/>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row>
    <row r="138" spans="1:74" x14ac:dyDescent="0.25">
      <c r="A138" s="100" t="s">
        <v>881</v>
      </c>
      <c r="B138" s="100"/>
      <c r="C138" s="108">
        <v>22776</v>
      </c>
      <c r="D138" s="108"/>
      <c r="E138" s="110">
        <v>679387</v>
      </c>
      <c r="F138" s="110">
        <v>4378592</v>
      </c>
      <c r="G138" s="110"/>
      <c r="H138" s="100">
        <v>24.4</v>
      </c>
      <c r="I138" s="100"/>
      <c r="J138" s="100"/>
      <c r="K138" s="106">
        <v>0.12</v>
      </c>
      <c r="L138" s="107"/>
      <c r="M138" s="107"/>
      <c r="N138" s="107">
        <v>52</v>
      </c>
      <c r="O138" s="107">
        <v>21</v>
      </c>
      <c r="P138" s="113">
        <v>32</v>
      </c>
      <c r="Q138" s="105"/>
      <c r="R138" s="107">
        <v>4.5</v>
      </c>
      <c r="S138" s="105"/>
      <c r="T138" s="107">
        <v>20</v>
      </c>
      <c r="U138" s="107">
        <v>268</v>
      </c>
      <c r="V138" s="100"/>
      <c r="W138" s="100"/>
      <c r="X138" s="105"/>
      <c r="Y138" s="106"/>
      <c r="Z138" s="106"/>
      <c r="AA138" s="105"/>
      <c r="AB138" s="105"/>
      <c r="AC138" s="106">
        <v>0.05</v>
      </c>
      <c r="AD138" s="106"/>
      <c r="AE138" s="100"/>
      <c r="AF138" s="100"/>
      <c r="AG138" s="100"/>
      <c r="AH138" s="105"/>
      <c r="AI138" s="6"/>
      <c r="AJ138" s="6"/>
      <c r="AK138" s="6"/>
      <c r="AL138" s="6"/>
      <c r="AM138" s="6"/>
      <c r="AN138" s="6"/>
      <c r="AO138" s="6"/>
      <c r="AP138" s="6"/>
      <c r="AQ138" s="6"/>
      <c r="AR138" s="6"/>
      <c r="AS138" s="6"/>
      <c r="AT138" s="9"/>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row>
    <row r="139" spans="1:74" x14ac:dyDescent="0.25">
      <c r="A139" s="100" t="s">
        <v>886</v>
      </c>
      <c r="B139" s="100"/>
      <c r="C139" s="108"/>
      <c r="D139" s="108"/>
      <c r="E139" s="110">
        <v>688147</v>
      </c>
      <c r="F139" s="110">
        <v>4393085</v>
      </c>
      <c r="G139" s="110"/>
      <c r="H139" s="100">
        <v>79</v>
      </c>
      <c r="I139" s="100"/>
      <c r="J139" s="100"/>
      <c r="K139" s="106"/>
      <c r="L139" s="107">
        <v>162</v>
      </c>
      <c r="M139" s="107"/>
      <c r="N139" s="107">
        <v>13</v>
      </c>
      <c r="O139" s="107">
        <v>1.1000000000000001</v>
      </c>
      <c r="P139" s="113">
        <v>100</v>
      </c>
      <c r="Q139" s="105"/>
      <c r="R139" s="107">
        <v>17</v>
      </c>
      <c r="S139" s="105">
        <v>0.75</v>
      </c>
      <c r="T139" s="107">
        <v>17</v>
      </c>
      <c r="U139" s="107">
        <v>375</v>
      </c>
      <c r="V139" s="100">
        <v>7.7</v>
      </c>
      <c r="W139" s="100"/>
      <c r="X139" s="105"/>
      <c r="Y139" s="106"/>
      <c r="Z139" s="106"/>
      <c r="AA139" s="105"/>
      <c r="AB139" s="105"/>
      <c r="AC139" s="106">
        <v>0.12</v>
      </c>
      <c r="AD139" s="106"/>
      <c r="AE139" s="100"/>
      <c r="AF139" s="100"/>
      <c r="AG139" s="100"/>
      <c r="AH139" s="105"/>
      <c r="AI139" s="6"/>
      <c r="AJ139" s="6"/>
      <c r="AK139" s="6"/>
      <c r="AL139" s="6"/>
      <c r="AM139" s="6"/>
      <c r="AN139" s="6"/>
      <c r="AO139" s="6"/>
      <c r="AP139" s="6"/>
      <c r="AQ139" s="6"/>
      <c r="AR139" s="6"/>
      <c r="AS139" s="6"/>
      <c r="AT139" s="9"/>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row>
    <row r="140" spans="1:74" x14ac:dyDescent="0.25">
      <c r="A140" s="100" t="s">
        <v>896</v>
      </c>
      <c r="B140" s="100"/>
      <c r="C140" s="108">
        <v>37432</v>
      </c>
      <c r="D140" s="108"/>
      <c r="E140" s="110">
        <v>679554</v>
      </c>
      <c r="F140" s="110">
        <v>4375183</v>
      </c>
      <c r="G140" s="110"/>
      <c r="H140" s="100"/>
      <c r="I140" s="100"/>
      <c r="J140" s="100"/>
      <c r="K140" s="106"/>
      <c r="L140" s="107"/>
      <c r="M140" s="107"/>
      <c r="N140" s="107"/>
      <c r="O140" s="107"/>
      <c r="P140" s="113"/>
      <c r="Q140" s="105"/>
      <c r="R140" s="107"/>
      <c r="S140" s="105"/>
      <c r="T140" s="107"/>
      <c r="U140" s="107"/>
      <c r="V140" s="100"/>
      <c r="W140" s="100"/>
      <c r="X140" s="105"/>
      <c r="Y140" s="106"/>
      <c r="Z140" s="106"/>
      <c r="AA140" s="105"/>
      <c r="AB140" s="105"/>
      <c r="AC140" s="106"/>
      <c r="AD140" s="106"/>
      <c r="AE140" s="100"/>
      <c r="AF140" s="100">
        <v>-16.399999999999999</v>
      </c>
      <c r="AG140" s="100">
        <v>-122.92</v>
      </c>
      <c r="AH140" s="105"/>
      <c r="AI140" s="6"/>
      <c r="AJ140" s="6"/>
      <c r="AK140" s="6"/>
      <c r="AL140" s="6"/>
      <c r="AM140" s="6"/>
      <c r="AN140" s="6"/>
      <c r="AO140" s="6"/>
      <c r="AP140" s="6"/>
      <c r="AQ140" s="6"/>
      <c r="AR140" s="6"/>
      <c r="AS140" s="6"/>
      <c r="AT140" s="9"/>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row>
    <row r="141" spans="1:74" x14ac:dyDescent="0.25">
      <c r="A141" s="121" t="s">
        <v>897</v>
      </c>
      <c r="B141" s="121"/>
      <c r="C141" s="108">
        <v>31020</v>
      </c>
      <c r="D141" s="108"/>
      <c r="E141" s="110">
        <v>687248</v>
      </c>
      <c r="F141" s="110">
        <v>4403147</v>
      </c>
      <c r="G141" s="110"/>
      <c r="H141" s="122"/>
      <c r="I141" s="122"/>
      <c r="J141" s="100"/>
      <c r="K141" s="100"/>
      <c r="L141" s="107"/>
      <c r="M141" s="107"/>
      <c r="N141" s="107"/>
      <c r="O141" s="107"/>
      <c r="P141" s="126"/>
      <c r="Q141" s="100"/>
      <c r="R141" s="107"/>
      <c r="S141" s="100"/>
      <c r="T141" s="107"/>
      <c r="U141" s="107"/>
      <c r="V141" s="100"/>
      <c r="W141" s="100"/>
      <c r="X141" s="100"/>
      <c r="Y141" s="100"/>
      <c r="Z141" s="100"/>
      <c r="AA141" s="100"/>
      <c r="AB141" s="100"/>
      <c r="AC141" s="100"/>
      <c r="AD141" s="100"/>
      <c r="AE141" s="100"/>
      <c r="AF141" s="100"/>
      <c r="AG141" s="100"/>
      <c r="AH141" s="100"/>
      <c r="AI141" s="6"/>
      <c r="AJ141" s="6"/>
      <c r="AK141" s="6"/>
      <c r="AL141" s="6"/>
      <c r="AM141" s="6"/>
      <c r="AN141" s="6"/>
      <c r="AO141" s="6"/>
      <c r="AP141" s="6"/>
      <c r="AQ141" s="6"/>
      <c r="AR141" s="6"/>
      <c r="AS141" s="6"/>
      <c r="AT141" s="9"/>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row>
    <row r="142" spans="1:74" x14ac:dyDescent="0.25">
      <c r="A142" s="121" t="s">
        <v>894</v>
      </c>
      <c r="B142" s="121"/>
      <c r="C142" s="108">
        <v>38504</v>
      </c>
      <c r="D142" s="108"/>
      <c r="E142" s="110">
        <v>686452</v>
      </c>
      <c r="F142" s="110">
        <v>4403160</v>
      </c>
      <c r="G142" s="110"/>
      <c r="H142" s="122">
        <v>90.555555555555557</v>
      </c>
      <c r="I142" s="122"/>
      <c r="J142" s="100"/>
      <c r="K142" s="100"/>
      <c r="L142" s="107"/>
      <c r="M142" s="107"/>
      <c r="N142" s="107"/>
      <c r="O142" s="107"/>
      <c r="P142" s="126"/>
      <c r="Q142" s="100"/>
      <c r="R142" s="107"/>
      <c r="S142" s="100"/>
      <c r="T142" s="107"/>
      <c r="U142" s="107"/>
      <c r="V142" s="100"/>
      <c r="W142" s="100"/>
      <c r="X142" s="100"/>
      <c r="Y142" s="100"/>
      <c r="Z142" s="100"/>
      <c r="AA142" s="100"/>
      <c r="AB142" s="100"/>
      <c r="AC142" s="100"/>
      <c r="AD142" s="100"/>
      <c r="AE142" s="100"/>
      <c r="AF142" s="100"/>
      <c r="AG142" s="100"/>
      <c r="AH142" s="100"/>
      <c r="AI142" s="6"/>
      <c r="AJ142" s="6"/>
      <c r="AK142" s="6"/>
      <c r="AL142" s="6"/>
      <c r="AM142" s="6"/>
      <c r="AN142" s="6"/>
      <c r="AO142" s="6"/>
      <c r="AP142" s="6"/>
      <c r="AQ142" s="6"/>
      <c r="AR142" s="6"/>
      <c r="AS142" s="6"/>
      <c r="AT142" s="9"/>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row>
    <row r="143" spans="1:74" x14ac:dyDescent="0.25">
      <c r="A143" s="121" t="s">
        <v>898</v>
      </c>
      <c r="B143" s="121"/>
      <c r="C143" s="108">
        <v>29518</v>
      </c>
      <c r="D143" s="108"/>
      <c r="E143" s="110">
        <v>687306</v>
      </c>
      <c r="F143" s="110">
        <v>4403655</v>
      </c>
      <c r="G143" s="110"/>
      <c r="H143" s="122">
        <v>190.55555555555554</v>
      </c>
      <c r="I143" s="122"/>
      <c r="J143" s="100"/>
      <c r="K143" s="100"/>
      <c r="L143" s="107"/>
      <c r="M143" s="107"/>
      <c r="N143" s="107"/>
      <c r="O143" s="107"/>
      <c r="P143" s="126"/>
      <c r="Q143" s="100"/>
      <c r="R143" s="107"/>
      <c r="S143" s="100"/>
      <c r="T143" s="107"/>
      <c r="U143" s="107"/>
      <c r="V143" s="100"/>
      <c r="W143" s="100"/>
      <c r="X143" s="100"/>
      <c r="Y143" s="100"/>
      <c r="Z143" s="100"/>
      <c r="AA143" s="100"/>
      <c r="AB143" s="100"/>
      <c r="AC143" s="100"/>
      <c r="AD143" s="100"/>
      <c r="AE143" s="100"/>
      <c r="AF143" s="100"/>
      <c r="AG143" s="100"/>
      <c r="AH143" s="100"/>
      <c r="AI143" s="6"/>
      <c r="AJ143" s="6"/>
      <c r="AK143" s="6"/>
      <c r="AL143" s="6"/>
      <c r="AM143" s="6"/>
      <c r="AN143" s="6"/>
      <c r="AO143" s="6"/>
      <c r="AP143" s="6"/>
      <c r="AQ143" s="6"/>
      <c r="AR143" s="6"/>
      <c r="AS143" s="6"/>
      <c r="AT143" s="9"/>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row>
    <row r="144" spans="1:74" x14ac:dyDescent="0.25">
      <c r="A144" s="100" t="s">
        <v>891</v>
      </c>
      <c r="B144" s="100"/>
      <c r="C144" s="108"/>
      <c r="D144" s="108"/>
      <c r="E144" s="110">
        <v>697854</v>
      </c>
      <c r="F144" s="110">
        <v>4407366</v>
      </c>
      <c r="G144" s="110"/>
      <c r="H144" s="100">
        <v>24.6</v>
      </c>
      <c r="I144" s="100"/>
      <c r="J144" s="100"/>
      <c r="K144" s="106"/>
      <c r="L144" s="107"/>
      <c r="M144" s="107"/>
      <c r="N144" s="107"/>
      <c r="O144" s="107"/>
      <c r="P144" s="113"/>
      <c r="Q144" s="105"/>
      <c r="R144" s="107"/>
      <c r="S144" s="105"/>
      <c r="T144" s="107"/>
      <c r="U144" s="107"/>
      <c r="V144" s="100"/>
      <c r="W144" s="100"/>
      <c r="X144" s="105"/>
      <c r="Y144" s="106"/>
      <c r="Z144" s="106"/>
      <c r="AA144" s="105"/>
      <c r="AB144" s="105"/>
      <c r="AC144" s="106"/>
      <c r="AD144" s="106"/>
      <c r="AE144" s="100"/>
      <c r="AF144" s="100"/>
      <c r="AG144" s="100"/>
      <c r="AH144" s="105"/>
      <c r="AI144" s="6"/>
      <c r="AJ144" s="6"/>
      <c r="AK144" s="6"/>
      <c r="AL144" s="6"/>
      <c r="AM144" s="6"/>
      <c r="AN144" s="6"/>
      <c r="AO144" s="6"/>
      <c r="AP144" s="6"/>
      <c r="AQ144" s="6"/>
      <c r="AR144" s="6"/>
      <c r="AS144" s="6"/>
      <c r="AT144" s="9"/>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row>
    <row r="145" spans="1:75" x14ac:dyDescent="0.25">
      <c r="A145" s="100" t="s">
        <v>891</v>
      </c>
      <c r="B145" s="100"/>
      <c r="C145" s="108">
        <v>37622</v>
      </c>
      <c r="D145" s="108"/>
      <c r="E145" s="110">
        <v>698679</v>
      </c>
      <c r="F145" s="110">
        <v>4407875</v>
      </c>
      <c r="G145" s="110"/>
      <c r="H145" s="100">
        <v>20</v>
      </c>
      <c r="I145" s="100"/>
      <c r="J145" s="100"/>
      <c r="K145" s="106"/>
      <c r="L145" s="107"/>
      <c r="M145" s="107"/>
      <c r="N145" s="107"/>
      <c r="O145" s="107"/>
      <c r="P145" s="113"/>
      <c r="Q145" s="105"/>
      <c r="R145" s="107"/>
      <c r="S145" s="105"/>
      <c r="T145" s="107"/>
      <c r="U145" s="107"/>
      <c r="V145" s="100"/>
      <c r="W145" s="100"/>
      <c r="X145" s="105"/>
      <c r="Y145" s="106"/>
      <c r="Z145" s="106"/>
      <c r="AA145" s="105"/>
      <c r="AB145" s="105"/>
      <c r="AC145" s="106"/>
      <c r="AD145" s="106"/>
      <c r="AE145" s="100"/>
      <c r="AF145" s="100"/>
      <c r="AG145" s="100"/>
      <c r="AH145" s="105"/>
      <c r="AI145" s="6"/>
      <c r="AJ145" s="6"/>
      <c r="AK145" s="6"/>
      <c r="AL145" s="6"/>
      <c r="AM145" s="6"/>
      <c r="AN145" s="6"/>
      <c r="AO145" s="6"/>
      <c r="AP145" s="6"/>
      <c r="AQ145" s="6"/>
      <c r="AR145" s="6"/>
      <c r="AS145" s="6"/>
      <c r="AT145" s="9"/>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row>
    <row r="146" spans="1:75" x14ac:dyDescent="0.25">
      <c r="A146" s="100" t="s">
        <v>899</v>
      </c>
      <c r="B146" s="100"/>
      <c r="C146" s="108"/>
      <c r="D146" s="108"/>
      <c r="E146" s="110">
        <v>700033</v>
      </c>
      <c r="F146" s="110">
        <v>4408557</v>
      </c>
      <c r="G146" s="110"/>
      <c r="H146" s="100">
        <v>25</v>
      </c>
      <c r="I146" s="100"/>
      <c r="J146" s="100"/>
      <c r="K146" s="106">
        <v>8.0000000000000002E-3</v>
      </c>
      <c r="L146" s="107"/>
      <c r="M146" s="107"/>
      <c r="N146" s="107"/>
      <c r="O146" s="107"/>
      <c r="P146" s="113"/>
      <c r="Q146" s="105"/>
      <c r="R146" s="107"/>
      <c r="S146" s="105"/>
      <c r="T146" s="107"/>
      <c r="U146" s="107"/>
      <c r="V146" s="100"/>
      <c r="W146" s="100"/>
      <c r="X146" s="105"/>
      <c r="Y146" s="106"/>
      <c r="Z146" s="106"/>
      <c r="AA146" s="105"/>
      <c r="AB146" s="105"/>
      <c r="AC146" s="106"/>
      <c r="AD146" s="106"/>
      <c r="AE146" s="100"/>
      <c r="AF146" s="100"/>
      <c r="AG146" s="100"/>
      <c r="AH146" s="105"/>
      <c r="AI146" s="6"/>
      <c r="AJ146" s="6"/>
      <c r="AK146" s="6"/>
      <c r="AL146" s="6"/>
      <c r="AM146" s="6"/>
      <c r="AN146" s="6"/>
      <c r="AO146" s="6"/>
      <c r="AP146" s="6"/>
      <c r="AQ146" s="6"/>
      <c r="AR146" s="6"/>
      <c r="AS146" s="6"/>
      <c r="AT146" s="9"/>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row>
    <row r="147" spans="1:75" x14ac:dyDescent="0.25">
      <c r="A147" s="171" t="s">
        <v>900</v>
      </c>
      <c r="B147" s="100"/>
      <c r="C147" s="108">
        <v>24010</v>
      </c>
      <c r="D147" s="108"/>
      <c r="E147" s="110">
        <v>708442</v>
      </c>
      <c r="F147" s="110">
        <v>4411906</v>
      </c>
      <c r="G147" s="110"/>
      <c r="H147" s="100">
        <v>26</v>
      </c>
      <c r="I147" s="100"/>
      <c r="J147" s="100"/>
      <c r="K147" s="106"/>
      <c r="L147" s="107"/>
      <c r="M147" s="107"/>
      <c r="N147" s="107"/>
      <c r="O147" s="107"/>
      <c r="P147" s="113"/>
      <c r="Q147" s="105"/>
      <c r="R147" s="107"/>
      <c r="S147" s="105"/>
      <c r="T147" s="107"/>
      <c r="U147" s="107"/>
      <c r="V147" s="100"/>
      <c r="W147" s="100"/>
      <c r="X147" s="105"/>
      <c r="Y147" s="106"/>
      <c r="Z147" s="106"/>
      <c r="AA147" s="105"/>
      <c r="AB147" s="105"/>
      <c r="AC147" s="106"/>
      <c r="AD147" s="106"/>
      <c r="AE147" s="100"/>
      <c r="AF147" s="100"/>
      <c r="AG147" s="100"/>
      <c r="AH147" s="105"/>
      <c r="AI147" s="6"/>
      <c r="AJ147" s="6"/>
      <c r="AK147" s="6"/>
      <c r="AL147" s="6"/>
      <c r="AM147" s="6"/>
      <c r="AN147" s="6"/>
      <c r="AO147" s="6"/>
      <c r="AP147" s="6"/>
      <c r="AQ147" s="6"/>
      <c r="AR147" s="6"/>
      <c r="AS147" s="6"/>
      <c r="AT147" s="9"/>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row>
    <row r="148" spans="1:75" x14ac:dyDescent="0.25">
      <c r="A148" s="100" t="s">
        <v>901</v>
      </c>
      <c r="B148" s="100"/>
      <c r="C148" s="108">
        <v>29952</v>
      </c>
      <c r="D148" s="108"/>
      <c r="E148" s="110">
        <v>700794</v>
      </c>
      <c r="F148" s="110">
        <v>4439884</v>
      </c>
      <c r="G148" s="110"/>
      <c r="H148" s="100">
        <v>33</v>
      </c>
      <c r="I148" s="100"/>
      <c r="J148" s="100"/>
      <c r="K148" s="106"/>
      <c r="L148" s="107"/>
      <c r="M148" s="107"/>
      <c r="N148" s="107"/>
      <c r="O148" s="107"/>
      <c r="P148" s="113"/>
      <c r="Q148" s="105"/>
      <c r="R148" s="107"/>
      <c r="S148" s="105"/>
      <c r="T148" s="107"/>
      <c r="U148" s="107"/>
      <c r="V148" s="100"/>
      <c r="W148" s="100"/>
      <c r="X148" s="105"/>
      <c r="Y148" s="106"/>
      <c r="Z148" s="106"/>
      <c r="AA148" s="105"/>
      <c r="AB148" s="105"/>
      <c r="AC148" s="106"/>
      <c r="AD148" s="106"/>
      <c r="AE148" s="100"/>
      <c r="AF148" s="100"/>
      <c r="AG148" s="100"/>
      <c r="AH148" s="105"/>
      <c r="AI148" s="6"/>
      <c r="AJ148" s="6"/>
      <c r="AK148" s="6"/>
      <c r="AL148" s="6"/>
      <c r="AM148" s="6"/>
      <c r="AN148" s="6"/>
      <c r="AO148" s="6"/>
      <c r="AP148" s="6"/>
      <c r="AQ148" s="6"/>
      <c r="AR148" s="6"/>
      <c r="AS148" s="6"/>
      <c r="AT148" s="9"/>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row>
    <row r="149" spans="1:75" x14ac:dyDescent="0.25">
      <c r="A149" s="171" t="s">
        <v>902</v>
      </c>
      <c r="B149" s="100"/>
      <c r="C149" s="108">
        <v>37432</v>
      </c>
      <c r="D149" s="108"/>
      <c r="E149" s="110">
        <v>697982</v>
      </c>
      <c r="F149" s="110">
        <v>4419747</v>
      </c>
      <c r="G149" s="110"/>
      <c r="H149" s="100">
        <v>17</v>
      </c>
      <c r="I149" s="100"/>
      <c r="J149" s="100"/>
      <c r="K149" s="106"/>
      <c r="L149" s="107"/>
      <c r="M149" s="107"/>
      <c r="N149" s="107"/>
      <c r="O149" s="107"/>
      <c r="P149" s="113"/>
      <c r="Q149" s="105"/>
      <c r="R149" s="107"/>
      <c r="S149" s="105"/>
      <c r="T149" s="107"/>
      <c r="U149" s="107"/>
      <c r="V149" s="100"/>
      <c r="W149" s="100"/>
      <c r="X149" s="105"/>
      <c r="Y149" s="106"/>
      <c r="Z149" s="106"/>
      <c r="AA149" s="105"/>
      <c r="AB149" s="105"/>
      <c r="AC149" s="106"/>
      <c r="AD149" s="106"/>
      <c r="AE149" s="100"/>
      <c r="AF149" s="100">
        <v>-15.9</v>
      </c>
      <c r="AG149" s="100">
        <v>-122</v>
      </c>
      <c r="AH149" s="105"/>
      <c r="AI149" s="6"/>
      <c r="AJ149" s="6"/>
      <c r="AK149" s="6"/>
      <c r="AL149" s="6"/>
      <c r="AM149" s="6"/>
      <c r="AN149" s="6"/>
      <c r="AO149" s="6"/>
      <c r="AP149" s="6"/>
      <c r="AQ149" s="6"/>
      <c r="AR149" s="6"/>
      <c r="AS149" s="6"/>
      <c r="AT149" s="9"/>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row>
    <row r="150" spans="1:75" x14ac:dyDescent="0.25">
      <c r="A150" s="100" t="s">
        <v>903</v>
      </c>
      <c r="B150" s="100"/>
      <c r="C150" s="108"/>
      <c r="D150" s="108"/>
      <c r="E150" s="110">
        <v>709439</v>
      </c>
      <c r="F150" s="110">
        <v>4411934</v>
      </c>
      <c r="G150" s="110"/>
      <c r="H150" s="100">
        <v>32</v>
      </c>
      <c r="I150" s="100"/>
      <c r="J150" s="100"/>
      <c r="K150" s="106"/>
      <c r="L150" s="107"/>
      <c r="M150" s="107"/>
      <c r="N150" s="107"/>
      <c r="O150" s="107"/>
      <c r="P150" s="113"/>
      <c r="Q150" s="105"/>
      <c r="R150" s="107"/>
      <c r="S150" s="105"/>
      <c r="T150" s="107"/>
      <c r="U150" s="107"/>
      <c r="V150" s="100"/>
      <c r="W150" s="100"/>
      <c r="X150" s="105"/>
      <c r="Y150" s="106"/>
      <c r="Z150" s="106"/>
      <c r="AA150" s="105"/>
      <c r="AB150" s="105"/>
      <c r="AC150" s="106"/>
      <c r="AD150" s="106"/>
      <c r="AE150" s="100"/>
      <c r="AF150" s="100"/>
      <c r="AG150" s="100"/>
      <c r="AH150" s="105"/>
      <c r="AI150" s="6"/>
      <c r="AJ150" s="6"/>
      <c r="AK150" s="6"/>
      <c r="AL150" s="6"/>
      <c r="AM150" s="6"/>
      <c r="AN150" s="6"/>
      <c r="AO150" s="6"/>
      <c r="AP150" s="6"/>
      <c r="AQ150" s="6"/>
      <c r="AR150" s="6"/>
      <c r="AS150" s="6"/>
      <c r="AT150" s="9"/>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row>
    <row r="151" spans="1:75" x14ac:dyDescent="0.25">
      <c r="A151" s="100" t="s">
        <v>904</v>
      </c>
      <c r="B151" s="100"/>
      <c r="C151" s="108">
        <v>29952</v>
      </c>
      <c r="D151" s="108"/>
      <c r="E151" s="110">
        <v>690298</v>
      </c>
      <c r="F151" s="110">
        <v>4423580</v>
      </c>
      <c r="G151" s="110"/>
      <c r="H151" s="100">
        <v>151.1</v>
      </c>
      <c r="I151" s="100"/>
      <c r="J151" s="100"/>
      <c r="K151" s="106"/>
      <c r="L151" s="107"/>
      <c r="M151" s="107"/>
      <c r="N151" s="107"/>
      <c r="O151" s="107"/>
      <c r="P151" s="113"/>
      <c r="Q151" s="105"/>
      <c r="R151" s="107"/>
      <c r="S151" s="105"/>
      <c r="T151" s="107"/>
      <c r="U151" s="107"/>
      <c r="V151" s="100"/>
      <c r="W151" s="100"/>
      <c r="X151" s="105"/>
      <c r="Y151" s="106"/>
      <c r="Z151" s="106"/>
      <c r="AA151" s="105"/>
      <c r="AB151" s="105"/>
      <c r="AC151" s="106"/>
      <c r="AD151" s="106"/>
      <c r="AE151" s="100"/>
      <c r="AF151" s="100"/>
      <c r="AG151" s="100"/>
      <c r="AH151" s="105"/>
      <c r="AI151" s="6"/>
      <c r="AJ151" s="6"/>
      <c r="AK151" s="6"/>
      <c r="AL151" s="6"/>
      <c r="AM151" s="6"/>
      <c r="AN151" s="6"/>
      <c r="AO151" s="6"/>
      <c r="AP151" s="6"/>
      <c r="AQ151" s="6"/>
      <c r="AR151" s="6"/>
      <c r="AS151" s="6"/>
      <c r="AT151" s="9"/>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row>
    <row r="152" spans="1:75" x14ac:dyDescent="0.25">
      <c r="A152" s="100" t="s">
        <v>905</v>
      </c>
      <c r="B152" s="100"/>
      <c r="C152" s="108"/>
      <c r="D152" s="108"/>
      <c r="E152" s="110">
        <v>700155</v>
      </c>
      <c r="F152" s="110">
        <v>4421140</v>
      </c>
      <c r="G152" s="110"/>
      <c r="H152" s="100">
        <v>28</v>
      </c>
      <c r="I152" s="100"/>
      <c r="J152" s="100"/>
      <c r="K152" s="106"/>
      <c r="L152" s="107"/>
      <c r="M152" s="107"/>
      <c r="N152" s="107"/>
      <c r="O152" s="107"/>
      <c r="P152" s="113"/>
      <c r="Q152" s="105"/>
      <c r="R152" s="107"/>
      <c r="S152" s="105"/>
      <c r="T152" s="107"/>
      <c r="U152" s="107"/>
      <c r="V152" s="100"/>
      <c r="W152" s="100"/>
      <c r="X152" s="105"/>
      <c r="Y152" s="106"/>
      <c r="Z152" s="106"/>
      <c r="AA152" s="105"/>
      <c r="AB152" s="105"/>
      <c r="AC152" s="106"/>
      <c r="AD152" s="106"/>
      <c r="AE152" s="100"/>
      <c r="AF152" s="100"/>
      <c r="AG152" s="100"/>
      <c r="AH152" s="105"/>
      <c r="AI152" s="6"/>
      <c r="AJ152" s="6"/>
      <c r="AK152" s="6"/>
      <c r="AL152" s="6"/>
      <c r="AM152" s="6"/>
      <c r="AN152" s="6"/>
      <c r="AO152" s="6"/>
      <c r="AP152" s="6"/>
      <c r="AQ152" s="6"/>
      <c r="AR152" s="6"/>
      <c r="AS152" s="6"/>
      <c r="AT152" s="9"/>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row>
    <row r="154" spans="1:75" x14ac:dyDescent="0.25">
      <c r="A154" s="100" t="s">
        <v>886</v>
      </c>
      <c r="B154" s="100"/>
      <c r="C154" s="108">
        <v>28491</v>
      </c>
      <c r="D154" s="108"/>
      <c r="E154" s="110">
        <v>688164</v>
      </c>
      <c r="F154" s="110">
        <v>4393107</v>
      </c>
      <c r="G154" s="110"/>
      <c r="H154" s="100">
        <v>91</v>
      </c>
      <c r="I154" s="100"/>
      <c r="J154" s="100"/>
      <c r="K154" s="106">
        <v>0.08</v>
      </c>
      <c r="L154" s="107">
        <v>20</v>
      </c>
      <c r="M154" s="107">
        <v>5</v>
      </c>
      <c r="N154" s="107">
        <v>76</v>
      </c>
      <c r="O154" s="107">
        <v>22</v>
      </c>
      <c r="P154" s="113">
        <v>134</v>
      </c>
      <c r="Q154" s="105">
        <v>0.05</v>
      </c>
      <c r="R154" s="107">
        <v>4.4000000000000004</v>
      </c>
      <c r="S154" s="105"/>
      <c r="T154" s="107">
        <v>14</v>
      </c>
      <c r="U154" s="107"/>
      <c r="V154" s="100"/>
      <c r="W154" s="100"/>
      <c r="X154" s="105">
        <v>2.5000000000000001E-2</v>
      </c>
      <c r="Y154" s="106">
        <v>0.06</v>
      </c>
      <c r="Z154" s="106">
        <v>0.03</v>
      </c>
      <c r="AA154" s="105">
        <v>0.55000000000000004</v>
      </c>
      <c r="AB154" s="105">
        <v>0.82</v>
      </c>
      <c r="AC154" s="106">
        <v>0.03</v>
      </c>
      <c r="AD154" s="106">
        <v>0.01</v>
      </c>
      <c r="AE154" s="100"/>
      <c r="AF154" s="100"/>
      <c r="AG154" s="100"/>
      <c r="AH154" s="105">
        <v>0.7</v>
      </c>
      <c r="AI154" s="6"/>
      <c r="AJ154" s="6"/>
      <c r="AK154" s="6"/>
      <c r="AL154" s="6"/>
      <c r="AM154" s="6"/>
      <c r="AN154" s="6"/>
      <c r="AO154" s="6"/>
      <c r="AP154" s="6"/>
      <c r="AQ154" s="6"/>
      <c r="AR154" s="6"/>
      <c r="AS154" s="6"/>
      <c r="AT154" s="6"/>
      <c r="AU154" s="9"/>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Anal-Used</vt:lpstr>
      <vt:lpstr>Incomplete-Suspect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Shevenell</dc:creator>
  <cp:lastModifiedBy>Tiana J Bourdeau-Hernikl</cp:lastModifiedBy>
  <dcterms:created xsi:type="dcterms:W3CDTF">2017-06-09T22:07:56Z</dcterms:created>
  <dcterms:modified xsi:type="dcterms:W3CDTF">2017-09-27T21:05:06Z</dcterms:modified>
</cp:coreProperties>
</file>